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showInkAnnotation="0" codeName="ThisWorkbook" defaultThemeVersion="124226"/>
  <mc:AlternateContent xmlns:mc="http://schemas.openxmlformats.org/markup-compatibility/2006">
    <mc:Choice Requires="x15">
      <x15ac:absPath xmlns:x15ac="http://schemas.microsoft.com/office/spreadsheetml/2010/11/ac" url="https://educationgovuk-my.sharepoint.com/personal/catherine_lawson_education_gov_uk/Documents/Downloads/"/>
    </mc:Choice>
  </mc:AlternateContent>
  <xr:revisionPtr revIDLastSave="0" documentId="8_{4E64C4B4-E4CA-468C-89EC-CA605F0791AF}" xr6:coauthVersionLast="45" xr6:coauthVersionMax="45" xr10:uidLastSave="{00000000-0000-0000-0000-000000000000}"/>
  <bookViews>
    <workbookView xWindow="-98" yWindow="-98" windowWidth="22695" windowHeight="14595" tabRatio="942" activeTab="5" xr2:uid="{00000000-000D-0000-FFFF-FFFF00000000}"/>
  </bookViews>
  <sheets>
    <sheet name="Cover" sheetId="88" r:id="rId1"/>
    <sheet name="Index" sheetId="12" r:id="rId2"/>
    <sheet name="UD_Output" sheetId="169" state="hidden" r:id="rId3"/>
    <sheet name="Table 1" sheetId="99" r:id="rId4"/>
    <sheet name="Table 2" sheetId="143" r:id="rId5"/>
    <sheet name="Table 3a" sheetId="165" r:id="rId6"/>
    <sheet name="Table 3b" sheetId="166" r:id="rId7"/>
    <sheet name="Table 4" sheetId="101" r:id="rId8"/>
    <sheet name="Table 5" sheetId="98" r:id="rId9"/>
    <sheet name="Academies_UD" sheetId="170" state="hidden" r:id="rId10"/>
    <sheet name="Table 6" sheetId="167" r:id="rId11"/>
    <sheet name="Table 7" sheetId="171" r:id="rId12"/>
  </sheets>
  <definedNames>
    <definedName name="_xlnm._FilterDatabase" localSheetId="4" hidden="1">#REF!</definedName>
    <definedName name="_xlnm._FilterDatabase" localSheetId="2" hidden="1">UD_Output!$A$1:$ED$343</definedName>
    <definedName name="_xlnm.Print_Area" localSheetId="0">Cover!$A$1:$T$32</definedName>
    <definedName name="_xlnm.Print_Area" localSheetId="1">Index!$A$1:$E$24</definedName>
    <definedName name="_xlnm.Print_Area" localSheetId="3">'Table 1'!$A$1:$E$52</definedName>
    <definedName name="_xlnm.Print_Area" localSheetId="4">'Table 2'!$A$1:$X$43</definedName>
    <definedName name="_xlnm.Print_Area" localSheetId="5">'Table 3a'!$A$1:$R$41</definedName>
    <definedName name="_xlnm.Print_Area" localSheetId="6">'Table 3b'!$A$1:$R$52</definedName>
    <definedName name="_xlnm.Print_Area" localSheetId="7">'Table 4'!$A$1:$R$35</definedName>
    <definedName name="_xlnm.Print_Area" localSheetId="8">'Table 5'!$A$1:$H$46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30" i="169" l="1"/>
  <c r="H5" i="167" l="1"/>
  <c r="A308" i="169" l="1"/>
  <c r="A309" i="169"/>
  <c r="A310" i="169"/>
  <c r="A311" i="169"/>
  <c r="A312" i="169"/>
  <c r="A313" i="169"/>
  <c r="A314" i="169"/>
  <c r="A315" i="169"/>
  <c r="A316" i="169"/>
  <c r="A317" i="169"/>
  <c r="A318" i="169"/>
  <c r="A319" i="169"/>
  <c r="A320" i="169"/>
  <c r="A321" i="169"/>
  <c r="A322" i="169"/>
  <c r="A323" i="169"/>
  <c r="A324" i="169"/>
  <c r="A325" i="169"/>
  <c r="A326" i="169"/>
  <c r="A327" i="169"/>
  <c r="A328" i="169"/>
  <c r="A329" i="169"/>
  <c r="A331" i="169"/>
  <c r="A332" i="169"/>
  <c r="A333" i="169"/>
  <c r="A334" i="169"/>
  <c r="A335" i="169"/>
  <c r="A336" i="169"/>
  <c r="A337" i="169"/>
  <c r="A338" i="169"/>
  <c r="A339" i="169"/>
  <c r="A340" i="169"/>
  <c r="A341" i="169"/>
  <c r="A342" i="169"/>
  <c r="A343" i="169"/>
  <c r="A2" i="169" l="1"/>
  <c r="A3" i="169"/>
  <c r="A4" i="169"/>
  <c r="A5" i="169"/>
  <c r="A6" i="169"/>
  <c r="A7" i="169"/>
  <c r="A8" i="169"/>
  <c r="A9" i="169"/>
  <c r="A10" i="169"/>
  <c r="A11" i="169"/>
  <c r="A12" i="169"/>
  <c r="A13" i="169"/>
  <c r="A14" i="169"/>
  <c r="A15" i="169"/>
  <c r="A16" i="169"/>
  <c r="A17" i="169"/>
  <c r="A18" i="169"/>
  <c r="A19" i="169"/>
  <c r="A20" i="169"/>
  <c r="A21" i="169"/>
  <c r="A22" i="169"/>
  <c r="A23" i="169"/>
  <c r="A24" i="169"/>
  <c r="A25" i="169"/>
  <c r="A26" i="169"/>
  <c r="A27" i="169"/>
  <c r="A28" i="169"/>
  <c r="A29" i="169"/>
  <c r="A30" i="169"/>
  <c r="A31" i="169"/>
  <c r="A32" i="169"/>
  <c r="A33" i="169"/>
  <c r="A34" i="169"/>
  <c r="A35" i="169"/>
  <c r="A36" i="169"/>
  <c r="A37" i="169"/>
  <c r="A38" i="169"/>
  <c r="A39" i="169"/>
  <c r="A40" i="169"/>
  <c r="A41" i="169"/>
  <c r="A42" i="169"/>
  <c r="A43" i="169"/>
  <c r="A44" i="169"/>
  <c r="A45" i="169"/>
  <c r="A46" i="169"/>
  <c r="A47" i="169"/>
  <c r="A48" i="169"/>
  <c r="A49" i="169"/>
  <c r="A50" i="169"/>
  <c r="A51" i="169"/>
  <c r="A52" i="169"/>
  <c r="A53" i="169"/>
  <c r="A54" i="169"/>
  <c r="A55" i="169"/>
  <c r="A56" i="169"/>
  <c r="A57" i="169"/>
  <c r="A58" i="169"/>
  <c r="A59" i="169"/>
  <c r="A60" i="169"/>
  <c r="A61" i="169"/>
  <c r="A62" i="169"/>
  <c r="A63" i="169"/>
  <c r="A64" i="169"/>
  <c r="A65" i="169"/>
  <c r="A66" i="169"/>
  <c r="A67" i="169"/>
  <c r="A68" i="169"/>
  <c r="A69" i="169"/>
  <c r="A70" i="169"/>
  <c r="A71" i="169"/>
  <c r="A72" i="169"/>
  <c r="A73" i="169"/>
  <c r="A74" i="169"/>
  <c r="A75" i="169"/>
  <c r="A76" i="169"/>
  <c r="A77" i="169"/>
  <c r="A78" i="169"/>
  <c r="A79" i="169"/>
  <c r="A80" i="169"/>
  <c r="A81" i="169"/>
  <c r="A82" i="169"/>
  <c r="A83" i="169"/>
  <c r="A84" i="169"/>
  <c r="A85" i="169"/>
  <c r="A86" i="169"/>
  <c r="A87" i="169"/>
  <c r="A88" i="169"/>
  <c r="A89" i="169"/>
  <c r="A90" i="169"/>
  <c r="A91" i="169"/>
  <c r="A92" i="169"/>
  <c r="A93" i="169"/>
  <c r="A94" i="169"/>
  <c r="A95" i="169"/>
  <c r="A96" i="169"/>
  <c r="A97" i="169"/>
  <c r="A98" i="169"/>
  <c r="A99" i="169"/>
  <c r="A100" i="169"/>
  <c r="A101" i="169"/>
  <c r="A102" i="169"/>
  <c r="A103" i="169"/>
  <c r="A104" i="169"/>
  <c r="A105" i="169"/>
  <c r="A106" i="169"/>
  <c r="A107" i="169"/>
  <c r="A108" i="169"/>
  <c r="A109" i="169"/>
  <c r="A110" i="169"/>
  <c r="A111" i="169"/>
  <c r="A112" i="169"/>
  <c r="A113" i="169"/>
  <c r="A114" i="169"/>
  <c r="A115" i="169"/>
  <c r="A116" i="169"/>
  <c r="A117" i="169"/>
  <c r="A118" i="169"/>
  <c r="A119" i="169"/>
  <c r="A120" i="169"/>
  <c r="A121" i="169"/>
  <c r="A122" i="169"/>
  <c r="A123" i="169"/>
  <c r="A124" i="169"/>
  <c r="A125" i="169"/>
  <c r="A126" i="169"/>
  <c r="A127" i="169"/>
  <c r="A128" i="169"/>
  <c r="A129" i="169"/>
  <c r="A130" i="169"/>
  <c r="A131" i="169"/>
  <c r="A132" i="169"/>
  <c r="A133" i="169"/>
  <c r="A134" i="169"/>
  <c r="A135" i="169"/>
  <c r="A136" i="169"/>
  <c r="A137" i="169"/>
  <c r="A138" i="169"/>
  <c r="A139" i="169"/>
  <c r="A140" i="169"/>
  <c r="A141" i="169"/>
  <c r="A142" i="169"/>
  <c r="A143" i="169"/>
  <c r="A144" i="169"/>
  <c r="A145" i="169"/>
  <c r="A146" i="169"/>
  <c r="A147" i="169"/>
  <c r="A148" i="169"/>
  <c r="A149" i="169"/>
  <c r="A150" i="169"/>
  <c r="A151" i="169"/>
  <c r="A152" i="169"/>
  <c r="A153" i="169"/>
  <c r="A154" i="169"/>
  <c r="A155" i="169"/>
  <c r="A156" i="169"/>
  <c r="A157" i="169"/>
  <c r="A158" i="169"/>
  <c r="A159" i="169"/>
  <c r="A160" i="169"/>
  <c r="A161" i="169"/>
  <c r="A162" i="169"/>
  <c r="A163" i="169"/>
  <c r="A164" i="169"/>
  <c r="A165" i="169"/>
  <c r="A166" i="169"/>
  <c r="A167" i="169"/>
  <c r="A168" i="169"/>
  <c r="A169" i="169"/>
  <c r="A170" i="169"/>
  <c r="A171" i="169"/>
  <c r="A172" i="169"/>
  <c r="A173" i="169"/>
  <c r="A174" i="169"/>
  <c r="A175" i="169"/>
  <c r="A176" i="169"/>
  <c r="A177" i="169"/>
  <c r="A178" i="169"/>
  <c r="A179" i="169"/>
  <c r="A180" i="169"/>
  <c r="A181" i="169"/>
  <c r="A182" i="169"/>
  <c r="A183" i="169"/>
  <c r="A184" i="169"/>
  <c r="A185" i="169"/>
  <c r="A186" i="169"/>
  <c r="A187" i="169"/>
  <c r="A188" i="169"/>
  <c r="A189" i="169"/>
  <c r="A190" i="169"/>
  <c r="A191" i="169"/>
  <c r="A192" i="169"/>
  <c r="A193" i="169"/>
  <c r="A194" i="169"/>
  <c r="A195" i="169"/>
  <c r="A196" i="169"/>
  <c r="A197" i="169"/>
  <c r="A198" i="169"/>
  <c r="A199" i="169"/>
  <c r="A200" i="169"/>
  <c r="A201" i="169"/>
  <c r="A202" i="169"/>
  <c r="A203" i="169"/>
  <c r="A204" i="169"/>
  <c r="A205" i="169"/>
  <c r="A206" i="169"/>
  <c r="A207" i="169"/>
  <c r="A208" i="169"/>
  <c r="A209" i="169"/>
  <c r="A210" i="169"/>
  <c r="A211" i="169"/>
  <c r="A212" i="169"/>
  <c r="A213" i="169"/>
  <c r="A214" i="169"/>
  <c r="A215" i="169"/>
  <c r="A216" i="169"/>
  <c r="A217" i="169"/>
  <c r="A218" i="169"/>
  <c r="A219" i="169"/>
  <c r="A220" i="169"/>
  <c r="A221" i="169"/>
  <c r="A222" i="169"/>
  <c r="A223" i="169"/>
  <c r="A224" i="169"/>
  <c r="A225" i="169"/>
  <c r="A226" i="169"/>
  <c r="A227" i="169"/>
  <c r="A228" i="169"/>
  <c r="A229" i="169"/>
  <c r="A230" i="169"/>
  <c r="A231" i="169"/>
  <c r="A232" i="169"/>
  <c r="A233" i="169"/>
  <c r="A234" i="169"/>
  <c r="A235" i="169"/>
  <c r="A236" i="169"/>
  <c r="A237" i="169"/>
  <c r="A238" i="169"/>
  <c r="A239" i="169"/>
  <c r="A240" i="169"/>
  <c r="A241" i="169"/>
  <c r="A242" i="169"/>
  <c r="A243" i="169"/>
  <c r="A244" i="169"/>
  <c r="A245" i="169"/>
  <c r="A246" i="169"/>
  <c r="A247" i="169"/>
  <c r="A248" i="169"/>
  <c r="A249" i="169"/>
  <c r="A250" i="169"/>
  <c r="A251" i="169"/>
  <c r="A252" i="169"/>
  <c r="A253" i="169"/>
  <c r="A254" i="169"/>
  <c r="A255" i="169"/>
  <c r="A256" i="169"/>
  <c r="A257" i="169"/>
  <c r="A258" i="169"/>
  <c r="A259" i="169"/>
  <c r="A260" i="169"/>
  <c r="A261" i="169"/>
  <c r="A262" i="169"/>
  <c r="A263" i="169"/>
  <c r="A264" i="169"/>
  <c r="A265" i="169"/>
  <c r="A266" i="169"/>
  <c r="A267" i="169"/>
  <c r="A268" i="169"/>
  <c r="A269" i="169"/>
  <c r="A270" i="169"/>
  <c r="A271" i="169"/>
  <c r="A272" i="169"/>
  <c r="A273" i="169"/>
  <c r="A274" i="169"/>
  <c r="A275" i="169"/>
  <c r="A276" i="169"/>
  <c r="A277" i="169"/>
  <c r="A278" i="169"/>
  <c r="A279" i="169"/>
  <c r="A280" i="169"/>
  <c r="A281" i="169"/>
  <c r="A282" i="169"/>
  <c r="A283" i="169"/>
  <c r="A284" i="169"/>
  <c r="A285" i="169"/>
  <c r="A286" i="169"/>
  <c r="A287" i="169"/>
  <c r="A288" i="169"/>
  <c r="A289" i="169"/>
  <c r="A290" i="169"/>
  <c r="A291" i="169"/>
  <c r="A292" i="169"/>
  <c r="A293" i="169"/>
  <c r="A294" i="169"/>
  <c r="A295" i="169"/>
  <c r="A296" i="169"/>
  <c r="A297" i="169"/>
  <c r="A298" i="169"/>
  <c r="A299" i="169"/>
  <c r="A300" i="169"/>
  <c r="A301" i="169"/>
  <c r="A302" i="169"/>
  <c r="A303" i="169"/>
  <c r="A304" i="169"/>
  <c r="A305" i="169"/>
  <c r="A306" i="169"/>
  <c r="A307" i="169"/>
  <c r="D20" i="99" l="1"/>
  <c r="F20" i="99"/>
  <c r="E20" i="99"/>
  <c r="D35" i="99"/>
  <c r="E35" i="99"/>
  <c r="F35" i="99"/>
  <c r="C35" i="99"/>
  <c r="C20" i="99"/>
  <c r="E34" i="99" l="1"/>
  <c r="E32" i="99"/>
  <c r="E18" i="99"/>
  <c r="E31" i="99"/>
  <c r="E29" i="99"/>
  <c r="E19" i="99"/>
  <c r="E16" i="99"/>
  <c r="E14" i="99"/>
  <c r="A63" i="170" l="1"/>
  <c r="F22" i="167" l="1"/>
  <c r="A69" i="170"/>
  <c r="A70" i="170"/>
  <c r="A71" i="170"/>
  <c r="A72" i="170"/>
  <c r="A73" i="170"/>
  <c r="A74" i="170"/>
  <c r="A75" i="170"/>
  <c r="A76" i="170"/>
  <c r="A77" i="170"/>
  <c r="A78" i="170"/>
  <c r="A79" i="170"/>
  <c r="A80" i="170"/>
  <c r="A81" i="170"/>
  <c r="A82" i="170"/>
  <c r="A83" i="170"/>
  <c r="A84" i="170"/>
  <c r="A85" i="170"/>
  <c r="A86" i="170"/>
  <c r="A87" i="170"/>
  <c r="A88" i="170"/>
  <c r="A89" i="170"/>
  <c r="A90" i="170"/>
  <c r="A3" i="170"/>
  <c r="AH3" i="143"/>
  <c r="L10" i="143" s="1"/>
  <c r="C35" i="167" l="1"/>
  <c r="A4" i="170"/>
  <c r="A5" i="170"/>
  <c r="A6" i="170"/>
  <c r="A7" i="170"/>
  <c r="A8" i="170"/>
  <c r="A9" i="170"/>
  <c r="A10" i="170"/>
  <c r="A11" i="170"/>
  <c r="A12" i="170"/>
  <c r="A13" i="170"/>
  <c r="A14" i="170"/>
  <c r="A15" i="170"/>
  <c r="A16" i="170"/>
  <c r="A17" i="170"/>
  <c r="A18" i="170"/>
  <c r="A19" i="170"/>
  <c r="A20" i="170"/>
  <c r="A21" i="170"/>
  <c r="A22" i="170"/>
  <c r="A23" i="170"/>
  <c r="A24" i="170"/>
  <c r="A25" i="170"/>
  <c r="A26" i="170"/>
  <c r="A27" i="170"/>
  <c r="A28" i="170"/>
  <c r="A29" i="170"/>
  <c r="A30" i="170"/>
  <c r="A31" i="170"/>
  <c r="A32" i="170"/>
  <c r="A33" i="170"/>
  <c r="A34" i="170"/>
  <c r="A35" i="170"/>
  <c r="A36" i="170"/>
  <c r="A37" i="170"/>
  <c r="A38" i="170"/>
  <c r="A39" i="170"/>
  <c r="A40" i="170"/>
  <c r="A41" i="170"/>
  <c r="A42" i="170"/>
  <c r="A43" i="170"/>
  <c r="A44" i="170"/>
  <c r="A45" i="170"/>
  <c r="A46" i="170"/>
  <c r="A47" i="170"/>
  <c r="A48" i="170"/>
  <c r="A49" i="170"/>
  <c r="A50" i="170"/>
  <c r="A51" i="170"/>
  <c r="A52" i="170"/>
  <c r="A53" i="170"/>
  <c r="A54" i="170"/>
  <c r="A55" i="170"/>
  <c r="A56" i="170"/>
  <c r="A57" i="170"/>
  <c r="A58" i="170"/>
  <c r="A59" i="170"/>
  <c r="A60" i="170"/>
  <c r="A61" i="170"/>
  <c r="A62" i="170"/>
  <c r="A64" i="170"/>
  <c r="A65" i="170"/>
  <c r="A66" i="170"/>
  <c r="A67" i="170"/>
  <c r="A68" i="170"/>
  <c r="C13" i="167" l="1"/>
  <c r="D37" i="167"/>
  <c r="E22" i="167"/>
  <c r="C11" i="167"/>
  <c r="E25" i="167"/>
  <c r="D26" i="167"/>
  <c r="D12" i="167"/>
  <c r="D11" i="167"/>
  <c r="C22" i="167"/>
  <c r="D35" i="167"/>
  <c r="C27" i="167"/>
  <c r="C12" i="167"/>
  <c r="B11" i="167"/>
  <c r="E11" i="167"/>
  <c r="E35" i="167"/>
  <c r="C37" i="167"/>
  <c r="D25" i="167"/>
  <c r="C26" i="167"/>
  <c r="C25" i="167"/>
  <c r="D22" i="167"/>
  <c r="E37" i="167"/>
  <c r="F33" i="167"/>
  <c r="F30" i="167"/>
  <c r="B31" i="167"/>
  <c r="F17" i="167"/>
  <c r="B26" i="167"/>
  <c r="D33" i="167"/>
  <c r="E20" i="167"/>
  <c r="F15" i="167"/>
  <c r="B30" i="167"/>
  <c r="D20" i="167"/>
  <c r="F20" i="167"/>
  <c r="B19" i="167"/>
  <c r="F14" i="167"/>
  <c r="F19" i="167"/>
  <c r="C20" i="167"/>
  <c r="B33" i="167"/>
  <c r="B20" i="167"/>
  <c r="F11" i="167"/>
  <c r="F26" i="167"/>
  <c r="F16" i="167"/>
  <c r="B18" i="167"/>
  <c r="F31" i="167"/>
  <c r="B25" i="167"/>
  <c r="B15" i="167"/>
  <c r="F32" i="167"/>
  <c r="B14" i="167"/>
  <c r="F29" i="167"/>
  <c r="F25" i="167"/>
  <c r="B12" i="167"/>
  <c r="F27" i="167"/>
  <c r="B28" i="167"/>
  <c r="B13" i="167"/>
  <c r="F28" i="167"/>
  <c r="B29" i="167"/>
  <c r="B16" i="167"/>
  <c r="F13" i="167"/>
  <c r="F18" i="167"/>
  <c r="F12" i="167"/>
  <c r="B17" i="167"/>
  <c r="B32" i="167"/>
  <c r="C33" i="167"/>
  <c r="E33" i="167"/>
  <c r="B27" i="167"/>
  <c r="C28" i="167"/>
  <c r="E29" i="167"/>
  <c r="D16" i="167"/>
  <c r="C18" i="167"/>
  <c r="C29" i="167"/>
  <c r="C30" i="167"/>
  <c r="D28" i="167"/>
  <c r="D32" i="167"/>
  <c r="E30" i="167"/>
  <c r="E12" i="167"/>
  <c r="E14" i="167"/>
  <c r="E16" i="167"/>
  <c r="E18" i="167"/>
  <c r="C15" i="167"/>
  <c r="C19" i="167"/>
  <c r="C31" i="167"/>
  <c r="D29" i="167"/>
  <c r="E27" i="167"/>
  <c r="E31" i="167"/>
  <c r="E13" i="167"/>
  <c r="D15" i="167"/>
  <c r="D17" i="167"/>
  <c r="D19" i="167"/>
  <c r="C16" i="167"/>
  <c r="C32" i="167"/>
  <c r="D30" i="167"/>
  <c r="E28" i="167"/>
  <c r="E32" i="167"/>
  <c r="D13" i="167"/>
  <c r="E15" i="167"/>
  <c r="E17" i="167"/>
  <c r="E19" i="167"/>
  <c r="C17" i="167"/>
  <c r="D27" i="167"/>
  <c r="D31" i="167"/>
  <c r="E26" i="167"/>
  <c r="D14" i="167"/>
  <c r="D18" i="167"/>
  <c r="C14" i="167"/>
  <c r="F35" i="167" l="1"/>
  <c r="B35" i="167"/>
  <c r="B37" i="167"/>
  <c r="B22" i="167"/>
  <c r="F37" i="167"/>
  <c r="B9" i="143"/>
  <c r="B10" i="143"/>
  <c r="B11" i="143"/>
  <c r="B15" i="143"/>
  <c r="B19" i="143"/>
  <c r="B23" i="143"/>
  <c r="B8" i="143"/>
  <c r="B12" i="143"/>
  <c r="B16" i="143"/>
  <c r="B20" i="143"/>
  <c r="B24" i="143"/>
  <c r="B13" i="143"/>
  <c r="B17" i="143"/>
  <c r="B21" i="143"/>
  <c r="B25" i="143"/>
  <c r="B14" i="143"/>
  <c r="B18" i="143"/>
  <c r="B22" i="143"/>
  <c r="B26" i="143"/>
  <c r="W26" i="143"/>
  <c r="M18" i="143"/>
  <c r="E17" i="143"/>
  <c r="P9" i="143"/>
  <c r="E13" i="143"/>
  <c r="K10" i="143"/>
  <c r="L18" i="143"/>
  <c r="C21" i="143"/>
  <c r="H20" i="143"/>
  <c r="M26" i="143"/>
  <c r="Q20" i="143"/>
  <c r="G11" i="143"/>
  <c r="K18" i="143"/>
  <c r="R16" i="143"/>
  <c r="U17" i="143"/>
  <c r="C20" i="143"/>
  <c r="E24" i="143"/>
  <c r="G8" i="143"/>
  <c r="G24" i="143"/>
  <c r="H21" i="143"/>
  <c r="I18" i="143"/>
  <c r="K15" i="143"/>
  <c r="M11" i="143"/>
  <c r="N8" i="143"/>
  <c r="N24" i="143"/>
  <c r="L13" i="143"/>
  <c r="P16" i="143"/>
  <c r="Q19" i="143"/>
  <c r="R13" i="143"/>
  <c r="S10" i="143"/>
  <c r="S26" i="143"/>
  <c r="U12" i="143"/>
  <c r="W20" i="143"/>
  <c r="S21" i="143"/>
  <c r="W11" i="143"/>
  <c r="C19" i="143"/>
  <c r="E23" i="143"/>
  <c r="G9" i="143"/>
  <c r="G25" i="143"/>
  <c r="H22" i="143"/>
  <c r="I19" i="143"/>
  <c r="K16" i="143"/>
  <c r="M12" i="143"/>
  <c r="N9" i="143"/>
  <c r="G15" i="143"/>
  <c r="C13" i="143"/>
  <c r="I25" i="143"/>
  <c r="Q12" i="143"/>
  <c r="G19" i="143"/>
  <c r="K26" i="143"/>
  <c r="P21" i="143"/>
  <c r="E25" i="143"/>
  <c r="I17" i="143"/>
  <c r="N23" i="143"/>
  <c r="R12" i="143"/>
  <c r="H8" i="143"/>
  <c r="M14" i="143"/>
  <c r="P13" i="143"/>
  <c r="S9" i="143"/>
  <c r="U9" i="143"/>
  <c r="C16" i="143"/>
  <c r="E20" i="143"/>
  <c r="G12" i="143"/>
  <c r="H9" i="143"/>
  <c r="H25" i="143"/>
  <c r="I22" i="143"/>
  <c r="K19" i="143"/>
  <c r="M15" i="143"/>
  <c r="N12" i="143"/>
  <c r="L25" i="143"/>
  <c r="L9" i="143"/>
  <c r="P12" i="143"/>
  <c r="Q15" i="143"/>
  <c r="R17" i="143"/>
  <c r="S14" i="143"/>
  <c r="U24" i="143"/>
  <c r="W8" i="143"/>
  <c r="W24" i="143"/>
  <c r="U25" i="143"/>
  <c r="W15" i="143"/>
  <c r="C15" i="143"/>
  <c r="E19" i="143"/>
  <c r="G13" i="143"/>
  <c r="H10" i="143"/>
  <c r="H26" i="143"/>
  <c r="I23" i="143"/>
  <c r="K20" i="143"/>
  <c r="M16" i="143"/>
  <c r="N13" i="143"/>
  <c r="L24" i="143"/>
  <c r="P8" i="143"/>
  <c r="P11" i="143"/>
  <c r="Q14" i="143"/>
  <c r="R18" i="143"/>
  <c r="S15" i="143"/>
  <c r="U23" i="143"/>
  <c r="W9" i="143"/>
  <c r="W25" i="143"/>
  <c r="C14" i="143"/>
  <c r="E18" i="143"/>
  <c r="G14" i="143"/>
  <c r="H11" i="143"/>
  <c r="I8" i="143"/>
  <c r="I24" i="143"/>
  <c r="K21" i="143"/>
  <c r="M17" i="143"/>
  <c r="N14" i="143"/>
  <c r="L23" i="143"/>
  <c r="P26" i="143"/>
  <c r="P10" i="143"/>
  <c r="Q13" i="143"/>
  <c r="R19" i="143"/>
  <c r="S16" i="143"/>
  <c r="U22" i="143"/>
  <c r="W10" i="143"/>
  <c r="K22" i="143"/>
  <c r="I9" i="143"/>
  <c r="L22" i="143"/>
  <c r="C25" i="143"/>
  <c r="H16" i="143"/>
  <c r="M22" i="143"/>
  <c r="Q24" i="143"/>
  <c r="E9" i="143"/>
  <c r="K14" i="143"/>
  <c r="L14" i="143"/>
  <c r="C17" i="143"/>
  <c r="H24" i="143"/>
  <c r="N11" i="143"/>
  <c r="Q16" i="143"/>
  <c r="H12" i="143"/>
  <c r="I13" i="143"/>
  <c r="M10" i="143"/>
  <c r="L26" i="143"/>
  <c r="W19" i="143"/>
  <c r="E16" i="143"/>
  <c r="H13" i="143"/>
  <c r="I26" i="143"/>
  <c r="M19" i="143"/>
  <c r="L21" i="143"/>
  <c r="Q8" i="143"/>
  <c r="R21" i="143"/>
  <c r="U20" i="143"/>
  <c r="R24" i="143"/>
  <c r="W23" i="143"/>
  <c r="E15" i="143"/>
  <c r="H14" i="143"/>
  <c r="K8" i="143"/>
  <c r="M20" i="143"/>
  <c r="N25" i="143"/>
  <c r="P23" i="143"/>
  <c r="R14" i="143"/>
  <c r="S19" i="143"/>
  <c r="U15" i="143"/>
  <c r="W21" i="143"/>
  <c r="C10" i="143"/>
  <c r="E10" i="143"/>
  <c r="G26" i="143"/>
  <c r="I12" i="143"/>
  <c r="K13" i="143"/>
  <c r="M13" i="143"/>
  <c r="N18" i="143"/>
  <c r="L15" i="143"/>
  <c r="P14" i="143"/>
  <c r="Q9" i="143"/>
  <c r="S8" i="143"/>
  <c r="U26" i="143"/>
  <c r="W14" i="143"/>
  <c r="N15" i="143"/>
  <c r="N19" i="143"/>
  <c r="P17" i="143"/>
  <c r="R20" i="143"/>
  <c r="C24" i="143"/>
  <c r="E12" i="143"/>
  <c r="H17" i="143"/>
  <c r="K11" i="143"/>
  <c r="M23" i="143"/>
  <c r="L17" i="143"/>
  <c r="R25" i="143"/>
  <c r="U16" i="143"/>
  <c r="S13" i="143"/>
  <c r="C23" i="143"/>
  <c r="E11" i="143"/>
  <c r="H18" i="143"/>
  <c r="K12" i="143"/>
  <c r="M24" i="143"/>
  <c r="L20" i="143"/>
  <c r="P19" i="143"/>
  <c r="Q18" i="143"/>
  <c r="U11" i="143"/>
  <c r="C26" i="143"/>
  <c r="E26" i="143"/>
  <c r="G10" i="143"/>
  <c r="H15" i="143"/>
  <c r="I16" i="143"/>
  <c r="K17" i="143"/>
  <c r="M21" i="143"/>
  <c r="N22" i="143"/>
  <c r="L11" i="143"/>
  <c r="Q25" i="143"/>
  <c r="R11" i="143"/>
  <c r="S12" i="143"/>
  <c r="U18" i="143"/>
  <c r="W18" i="143"/>
  <c r="P25" i="143"/>
  <c r="R8" i="143"/>
  <c r="E21" i="143"/>
  <c r="S17" i="143"/>
  <c r="C12" i="143"/>
  <c r="G16" i="143"/>
  <c r="I10" i="143"/>
  <c r="C9" i="143"/>
  <c r="C8" i="143"/>
  <c r="L8" i="143"/>
  <c r="P20" i="143"/>
  <c r="U13" i="143"/>
  <c r="G21" i="143"/>
  <c r="M8" i="143"/>
  <c r="L12" i="143"/>
  <c r="R10" i="143"/>
  <c r="U19" i="143"/>
  <c r="C18" i="143"/>
  <c r="G22" i="143"/>
  <c r="K9" i="143"/>
  <c r="N10" i="143"/>
  <c r="P18" i="143"/>
  <c r="U10" i="143"/>
  <c r="G23" i="143"/>
  <c r="G20" i="143"/>
  <c r="N16" i="143"/>
  <c r="Q11" i="143"/>
  <c r="W12" i="143"/>
  <c r="C11" i="143"/>
  <c r="I11" i="143"/>
  <c r="N17" i="143"/>
  <c r="P15" i="143"/>
  <c r="R26" i="143"/>
  <c r="W13" i="143"/>
  <c r="E22" i="143"/>
  <c r="H19" i="143"/>
  <c r="K25" i="143"/>
  <c r="N26" i="143"/>
  <c r="Q21" i="143"/>
  <c r="S20" i="143"/>
  <c r="W22" i="143"/>
  <c r="I21" i="143"/>
  <c r="I14" i="143"/>
  <c r="N20" i="143"/>
  <c r="R9" i="143"/>
  <c r="W16" i="143"/>
  <c r="E8" i="143"/>
  <c r="I15" i="143"/>
  <c r="N21" i="143"/>
  <c r="Q26" i="143"/>
  <c r="S11" i="143"/>
  <c r="W17" i="143"/>
  <c r="E14" i="143"/>
  <c r="H23" i="143"/>
  <c r="M9" i="143"/>
  <c r="L19" i="143"/>
  <c r="Q17" i="143"/>
  <c r="S24" i="143"/>
  <c r="S25" i="143"/>
  <c r="K23" i="143"/>
  <c r="P24" i="143"/>
  <c r="S18" i="143"/>
  <c r="U21" i="143"/>
  <c r="G17" i="143"/>
  <c r="K24" i="143"/>
  <c r="L16" i="143"/>
  <c r="Q10" i="143"/>
  <c r="U8" i="143"/>
  <c r="C22" i="143"/>
  <c r="G18" i="143"/>
  <c r="I20" i="143"/>
  <c r="M25" i="143"/>
  <c r="P22" i="143"/>
  <c r="R15" i="143"/>
  <c r="U14" i="143"/>
  <c r="V11" i="101"/>
  <c r="V17" i="101"/>
  <c r="V10" i="101"/>
  <c r="K11" i="101"/>
  <c r="K17" i="101"/>
  <c r="V12" i="101"/>
  <c r="V18" i="101"/>
  <c r="K10" i="101"/>
  <c r="K12" i="101"/>
  <c r="K18" i="101"/>
  <c r="V15" i="101"/>
  <c r="V19" i="101"/>
  <c r="K9" i="166"/>
  <c r="K15" i="101"/>
  <c r="K19" i="101"/>
  <c r="V16" i="101"/>
  <c r="V22" i="101"/>
  <c r="V9" i="166"/>
  <c r="K16" i="101"/>
  <c r="K22" i="101"/>
  <c r="F11" i="98"/>
  <c r="V9" i="165"/>
  <c r="L29" i="98"/>
  <c r="L21" i="98"/>
  <c r="L15" i="98"/>
  <c r="L9" i="98"/>
  <c r="F25" i="98"/>
  <c r="F19" i="98"/>
  <c r="F10" i="98"/>
  <c r="V40" i="166"/>
  <c r="V34" i="166"/>
  <c r="V24" i="166"/>
  <c r="V18" i="166"/>
  <c r="K31" i="166"/>
  <c r="L26" i="98"/>
  <c r="L22" i="98"/>
  <c r="L14" i="98"/>
  <c r="F30" i="98"/>
  <c r="F22" i="98"/>
  <c r="F16" i="98"/>
  <c r="V39" i="166"/>
  <c r="V33" i="166"/>
  <c r="V27" i="166"/>
  <c r="V23" i="166"/>
  <c r="V17" i="166"/>
  <c r="V12" i="166"/>
  <c r="K40" i="166"/>
  <c r="K34" i="166"/>
  <c r="K30" i="166"/>
  <c r="K24" i="166"/>
  <c r="K18" i="166"/>
  <c r="K11" i="166"/>
  <c r="L16" i="98"/>
  <c r="F21" i="98"/>
  <c r="V41" i="166"/>
  <c r="V31" i="166"/>
  <c r="V19" i="166"/>
  <c r="K38" i="166"/>
  <c r="K26" i="166"/>
  <c r="K16" i="166"/>
  <c r="V11" i="166"/>
  <c r="K37" i="166"/>
  <c r="K19" i="166"/>
  <c r="L25" i="98"/>
  <c r="L19" i="98"/>
  <c r="L10" i="98"/>
  <c r="F29" i="98"/>
  <c r="F20" i="98"/>
  <c r="F15" i="98"/>
  <c r="F9" i="98"/>
  <c r="V38" i="166"/>
  <c r="V32" i="166"/>
  <c r="V26" i="166"/>
  <c r="V20" i="166"/>
  <c r="V16" i="166"/>
  <c r="V13" i="166"/>
  <c r="K39" i="166"/>
  <c r="K33" i="166"/>
  <c r="K27" i="166"/>
  <c r="K23" i="166"/>
  <c r="K17" i="166"/>
  <c r="K12" i="166"/>
  <c r="L30" i="98"/>
  <c r="L20" i="98"/>
  <c r="L11" i="98"/>
  <c r="F26" i="98"/>
  <c r="F14" i="98"/>
  <c r="V37" i="166"/>
  <c r="V25" i="166"/>
  <c r="V10" i="166"/>
  <c r="K32" i="166"/>
  <c r="K20" i="166"/>
  <c r="K13" i="166"/>
  <c r="V30" i="166"/>
  <c r="K41" i="166"/>
  <c r="K25" i="166"/>
  <c r="K10" i="166"/>
  <c r="V26" i="165"/>
  <c r="V20" i="165"/>
  <c r="V14" i="165"/>
  <c r="K26" i="165"/>
  <c r="K20" i="165"/>
  <c r="K14" i="165"/>
  <c r="V30" i="165"/>
  <c r="V24" i="165"/>
  <c r="K30" i="165"/>
  <c r="K16" i="165"/>
  <c r="V10" i="165"/>
  <c r="V21" i="165"/>
  <c r="K29" i="165"/>
  <c r="K15" i="165"/>
  <c r="B20" i="99"/>
  <c r="V31" i="165"/>
  <c r="V25" i="165"/>
  <c r="V19" i="165"/>
  <c r="K31" i="165"/>
  <c r="K25" i="165"/>
  <c r="K19" i="165"/>
  <c r="K10" i="165"/>
  <c r="V11" i="165"/>
  <c r="V15" i="165"/>
  <c r="K24" i="165"/>
  <c r="K11" i="165"/>
  <c r="V29" i="165"/>
  <c r="V16" i="165"/>
  <c r="K21" i="165"/>
  <c r="K9" i="165"/>
  <c r="B35" i="99"/>
  <c r="C7" i="167"/>
</calcChain>
</file>

<file path=xl/sharedStrings.xml><?xml version="1.0" encoding="utf-8"?>
<sst xmlns="http://schemas.openxmlformats.org/spreadsheetml/2006/main" count="6333" uniqueCount="475">
  <si>
    <t>Coverage: England</t>
  </si>
  <si>
    <t>2009/10</t>
  </si>
  <si>
    <t xml:space="preserve">2010/11 </t>
  </si>
  <si>
    <t>2010/11</t>
  </si>
  <si>
    <t>Number of pupils</t>
  </si>
  <si>
    <t>Boys</t>
  </si>
  <si>
    <t>Girls</t>
  </si>
  <si>
    <t>Total</t>
  </si>
  <si>
    <t>Percentage of pupils entered for the components of the English Baccalaureate:</t>
  </si>
  <si>
    <t xml:space="preserve"> - English</t>
  </si>
  <si>
    <t xml:space="preserve"> - Mathematics</t>
  </si>
  <si>
    <t xml:space="preserve"> - History or Geography</t>
  </si>
  <si>
    <t xml:space="preserve"> - Languages</t>
  </si>
  <si>
    <t>Independent schools</t>
  </si>
  <si>
    <t>Independent special schools</t>
  </si>
  <si>
    <t>All schools</t>
  </si>
  <si>
    <t>National tables</t>
  </si>
  <si>
    <t>2011/12</t>
  </si>
  <si>
    <t>All special schools</t>
  </si>
  <si>
    <t>Non-maintained special schools</t>
  </si>
  <si>
    <t xml:space="preserve"> </t>
  </si>
  <si>
    <t>All</t>
  </si>
  <si>
    <t>2012/13</t>
  </si>
  <si>
    <t xml:space="preserve">Gender: </t>
  </si>
  <si>
    <t>Please select criteria</t>
  </si>
  <si>
    <t>Free schools</t>
  </si>
  <si>
    <t>1.  Includes entries and achievements by these pupils in previous academic years.</t>
  </si>
  <si>
    <t>1.  Including entries and achievements in previous academic years.</t>
  </si>
  <si>
    <t>2014/15</t>
  </si>
  <si>
    <t>Source: key stage 4 attainment data</t>
  </si>
  <si>
    <t>Number of pupils at the end of key stage 4</t>
  </si>
  <si>
    <r>
      <t>2013/14</t>
    </r>
    <r>
      <rPr>
        <vertAlign val="superscript"/>
        <sz val="8"/>
        <rFont val="Arial"/>
        <family val="2"/>
      </rPr>
      <t>6</t>
    </r>
  </si>
  <si>
    <t>Sponsored academies</t>
  </si>
  <si>
    <t>Converter academies</t>
  </si>
  <si>
    <t>Education Data Division, Department for Education, Sanctuary Buildings, Great Smith Street, London SW1P 3BT.</t>
  </si>
  <si>
    <t>Index</t>
  </si>
  <si>
    <r>
      <rPr>
        <b/>
        <sz val="10"/>
        <rFont val="Arial"/>
        <family val="2"/>
      </rPr>
      <t xml:space="preserve">Source: </t>
    </r>
    <r>
      <rPr>
        <sz val="10"/>
        <rFont val="Arial"/>
        <family val="2"/>
      </rPr>
      <t>key stage 4 attainment data</t>
    </r>
  </si>
  <si>
    <r>
      <rPr>
        <b/>
        <sz val="10"/>
        <rFont val="Arial"/>
        <family val="2"/>
      </rPr>
      <t xml:space="preserve">Coverage: </t>
    </r>
    <r>
      <rPr>
        <sz val="10"/>
        <rFont val="Arial"/>
        <family val="2"/>
      </rPr>
      <t>England</t>
    </r>
  </si>
  <si>
    <t>Table Number</t>
  </si>
  <si>
    <t>Table title</t>
  </si>
  <si>
    <t>School types covered</t>
  </si>
  <si>
    <t>Period</t>
  </si>
  <si>
    <t>The English Baccalaureate</t>
  </si>
  <si>
    <t>Further information on key stage 4 statistics can be found at:</t>
  </si>
  <si>
    <t>https://www.gov.uk/government/collections/statistics-gcses-key-stage-4</t>
  </si>
  <si>
    <t>2015/16</t>
  </si>
  <si>
    <t>Average score per pupil in each element:</t>
  </si>
  <si>
    <t>Lower confidence interval</t>
  </si>
  <si>
    <t>Upper confidence interval</t>
  </si>
  <si>
    <t>Number of pupils included</t>
  </si>
  <si>
    <t>Percentage of pupils entering the English Baccalaureate</t>
  </si>
  <si>
    <r>
      <t>Pupils at end key stage 4 (State-funded schools</t>
    </r>
    <r>
      <rPr>
        <vertAlign val="superscript"/>
        <sz val="8"/>
        <rFont val="Arial"/>
        <family val="2"/>
      </rPr>
      <t>5</t>
    </r>
    <r>
      <rPr>
        <sz val="8"/>
        <rFont val="Arial"/>
        <family val="2"/>
      </rPr>
      <t>)</t>
    </r>
  </si>
  <si>
    <r>
      <t>Pupils at end key stage 4 (All schools</t>
    </r>
    <r>
      <rPr>
        <vertAlign val="superscript"/>
        <sz val="8"/>
        <rFont val="Arial"/>
        <family val="2"/>
      </rPr>
      <t>4</t>
    </r>
    <r>
      <rPr>
        <sz val="8"/>
        <rFont val="Arial"/>
        <family val="2"/>
      </rPr>
      <t>)</t>
    </r>
  </si>
  <si>
    <r>
      <t>2015/16</t>
    </r>
    <r>
      <rPr>
        <vertAlign val="superscript"/>
        <sz val="8"/>
        <rFont val="Arial"/>
        <family val="2"/>
      </rPr>
      <t>2</t>
    </r>
  </si>
  <si>
    <t>Average score per pupil in the open element in:</t>
  </si>
  <si>
    <t xml:space="preserve"> - GCSEs</t>
  </si>
  <si>
    <t>https://www.gov.uk/government/publications/progress-8-school-performance-measure</t>
  </si>
  <si>
    <r>
      <t>Pupils at end key stage 4
(All schools</t>
    </r>
    <r>
      <rPr>
        <vertAlign val="superscript"/>
        <sz val="8"/>
        <rFont val="Arial"/>
        <family val="2"/>
      </rPr>
      <t>4</t>
    </r>
    <r>
      <rPr>
        <sz val="8"/>
        <rFont val="Arial"/>
        <family val="2"/>
      </rPr>
      <t>)</t>
    </r>
  </si>
  <si>
    <r>
      <t>Pupils at end key stage 4
(State-funded schools</t>
    </r>
    <r>
      <rPr>
        <vertAlign val="superscript"/>
        <sz val="8"/>
        <rFont val="Arial"/>
        <family val="2"/>
      </rPr>
      <t>5</t>
    </r>
    <r>
      <rPr>
        <sz val="8"/>
        <rFont val="Arial"/>
        <family val="2"/>
      </rPr>
      <t>)</t>
    </r>
  </si>
  <si>
    <r>
      <t>Average Attainment 8 score per pupil</t>
    </r>
    <r>
      <rPr>
        <b/>
        <vertAlign val="superscript"/>
        <sz val="8"/>
        <rFont val="Arial"/>
        <family val="2"/>
      </rPr>
      <t>1</t>
    </r>
    <r>
      <rPr>
        <b/>
        <sz val="8"/>
        <rFont val="Arial"/>
        <family val="2"/>
      </rPr>
      <t>:</t>
    </r>
  </si>
  <si>
    <t xml:space="preserve"> - 0 components</t>
  </si>
  <si>
    <t xml:space="preserve"> - 1 components</t>
  </si>
  <si>
    <t xml:space="preserve"> - 2 components</t>
  </si>
  <si>
    <t xml:space="preserve"> - 3 components</t>
  </si>
  <si>
    <t xml:space="preserve"> - 4 components</t>
  </si>
  <si>
    <t xml:space="preserve"> History or Geography</t>
  </si>
  <si>
    <t xml:space="preserve"> Languages</t>
  </si>
  <si>
    <t xml:space="preserve"> - core and additional science</t>
  </si>
  <si>
    <t xml:space="preserve"> - double science</t>
  </si>
  <si>
    <t>English Baccalaureate subjects</t>
  </si>
  <si>
    <t xml:space="preserve"> - both history and geography</t>
  </si>
  <si>
    <t xml:space="preserve"> - more than one language</t>
  </si>
  <si>
    <t>Other subjects</t>
  </si>
  <si>
    <t>Entry to specific subject groups</t>
  </si>
  <si>
    <r>
      <t>Pupils at end key stage 4 (All schools</t>
    </r>
    <r>
      <rPr>
        <vertAlign val="superscript"/>
        <sz val="8"/>
        <rFont val="Arial"/>
        <family val="2"/>
      </rPr>
      <t>3</t>
    </r>
    <r>
      <rPr>
        <sz val="8"/>
        <rFont val="Arial"/>
        <family val="2"/>
      </rPr>
      <t>)</t>
    </r>
  </si>
  <si>
    <r>
      <t>Pupils at end key stage 4 (State-funded schools</t>
    </r>
    <r>
      <rPr>
        <vertAlign val="superscript"/>
        <sz val="8"/>
        <rFont val="Arial"/>
        <family val="2"/>
      </rPr>
      <t>4</t>
    </r>
    <r>
      <rPr>
        <sz val="8"/>
        <rFont val="Arial"/>
        <family val="2"/>
      </rPr>
      <t>)</t>
    </r>
  </si>
  <si>
    <t>school_type</t>
  </si>
  <si>
    <t>.</t>
  </si>
  <si>
    <t>.   Not applicable</t>
  </si>
  <si>
    <t>Comparison over time in headline measures</t>
  </si>
  <si>
    <r>
      <t>Percentage</t>
    </r>
    <r>
      <rPr>
        <b/>
        <vertAlign val="superscript"/>
        <sz val="8"/>
        <rFont val="Arial"/>
        <family val="2"/>
      </rPr>
      <t>6</t>
    </r>
    <r>
      <rPr>
        <b/>
        <sz val="8"/>
        <rFont val="Arial"/>
        <family val="2"/>
      </rPr>
      <t xml:space="preserve"> of pupils entered for:</t>
    </r>
  </si>
  <si>
    <r>
      <t xml:space="preserve"> Sciences</t>
    </r>
    <r>
      <rPr>
        <vertAlign val="superscript"/>
        <sz val="8"/>
        <rFont val="Arial"/>
        <family val="2"/>
      </rPr>
      <t>7</t>
    </r>
  </si>
  <si>
    <r>
      <t xml:space="preserve"> - any three sciences</t>
    </r>
    <r>
      <rPr>
        <vertAlign val="superscript"/>
        <sz val="8"/>
        <rFont val="Arial"/>
        <family val="2"/>
      </rPr>
      <t>8</t>
    </r>
  </si>
  <si>
    <t>6. Some zero percentages may represent small numbers due to rounding.</t>
  </si>
  <si>
    <t>8.  The percentage of pupils entering any three out of biology, chemistry, physics and computer science. Prior to 2013/14, this measure was the same as the percentage entering triple science (biology, chemistry and physics) as computer science was first included in 2013/14.</t>
  </si>
  <si>
    <t>9.  The percentage of pupils entering all of biology, chemistry and physics.</t>
  </si>
  <si>
    <t>10.  For the purposes of these figures arts subjects include Applied Art and Design, Art and Design, Drama, Media/Film/TV, Music, Dance and Performing Arts.</t>
  </si>
  <si>
    <r>
      <t xml:space="preserve"> - triple science</t>
    </r>
    <r>
      <rPr>
        <vertAlign val="superscript"/>
        <sz val="8"/>
        <rFont val="Arial"/>
        <family val="2"/>
      </rPr>
      <t>9</t>
    </r>
  </si>
  <si>
    <r>
      <t xml:space="preserve"> - any arts subject</t>
    </r>
    <r>
      <rPr>
        <vertAlign val="superscript"/>
        <sz val="8"/>
        <rFont val="Arial"/>
        <family val="2"/>
      </rPr>
      <t>10</t>
    </r>
  </si>
  <si>
    <r>
      <t>All state-funded special schools</t>
    </r>
    <r>
      <rPr>
        <vertAlign val="superscript"/>
        <sz val="8"/>
        <rFont val="Arial"/>
        <family val="2"/>
      </rPr>
      <t>11</t>
    </r>
  </si>
  <si>
    <r>
      <t>All state-funded schools</t>
    </r>
    <r>
      <rPr>
        <b/>
        <vertAlign val="superscript"/>
        <sz val="8"/>
        <rFont val="Arial"/>
        <family val="2"/>
      </rPr>
      <t>12</t>
    </r>
  </si>
  <si>
    <t>11.  State-funded special schools include community special schools, foundation special schools, special sponsored academies, special converter academies and special free schools.</t>
  </si>
  <si>
    <t>Academies and free schools</t>
  </si>
  <si>
    <r>
      <t>Number of schools</t>
    </r>
    <r>
      <rPr>
        <vertAlign val="superscript"/>
        <sz val="8"/>
        <rFont val="Arial"/>
        <family val="2"/>
      </rPr>
      <t>2</t>
    </r>
  </si>
  <si>
    <t>2016/17</t>
  </si>
  <si>
    <t>2.  Including entries and achievements in previous academic years.</t>
  </si>
  <si>
    <t>2017/18</t>
  </si>
  <si>
    <r>
      <t>2016/17</t>
    </r>
    <r>
      <rPr>
        <vertAlign val="superscript"/>
        <sz val="8"/>
        <rFont val="Arial"/>
        <family val="2"/>
      </rPr>
      <t>7</t>
    </r>
  </si>
  <si>
    <r>
      <t>All schools</t>
    </r>
    <r>
      <rPr>
        <vertAlign val="superscript"/>
        <sz val="8"/>
        <rFont val="Arial"/>
        <family val="2"/>
      </rPr>
      <t>4</t>
    </r>
  </si>
  <si>
    <t>5.  The effects of both Wolf and early entry rules (see footnote 6) have been removed from calculations to create a proxy for 2013 methodology.</t>
  </si>
  <si>
    <t>10.  Since September 2013, general further education colleges and sixth-form colleges have been able to directly enrol 14 to 16 year-olds. Figures presented here include attempts and achievements by pupils at the end of key stage 4 in these colleges.</t>
  </si>
  <si>
    <t>7.  Since September 2013, general further education colleges and sixth-form colleges have been able to directly enrol 14 to 16 year-olds. 2014/15 was the first year in which these colleges have pupils at the end of key stage 4 and are included in the data.</t>
  </si>
  <si>
    <t xml:space="preserve"> - combined science</t>
  </si>
  <si>
    <t xml:space="preserve">2.  In 2014/15 and earlier, where the English language and English literature option was chosen in EBacc English, exams in both had to be taken and a C grade or above achieved in English language. In 2015/16, to meet the English requirement of the EBacc, exams in both had to be taken and a C grade or above achieved in either English language or English literature. From 2017, following the introduction of the reformed 9 to 1 GCSEs in English, exams in both had to be taken and a grade 5 or above achieved in either English language or English literature to achieve a pass in the English requirement of the EBacc. </t>
  </si>
  <si>
    <r>
      <t>Progress 8</t>
    </r>
    <r>
      <rPr>
        <vertAlign val="superscript"/>
        <sz val="8"/>
        <rFont val="Arial"/>
        <family val="2"/>
      </rPr>
      <t>3</t>
    </r>
  </si>
  <si>
    <r>
      <t>Average Progress 8 score</t>
    </r>
    <r>
      <rPr>
        <vertAlign val="superscript"/>
        <sz val="8"/>
        <rFont val="Arial"/>
        <family val="2"/>
      </rPr>
      <t>3</t>
    </r>
  </si>
  <si>
    <r>
      <t>Percentage</t>
    </r>
    <r>
      <rPr>
        <vertAlign val="superscript"/>
        <sz val="8"/>
        <rFont val="Arial"/>
        <family val="2"/>
      </rPr>
      <t>4</t>
    </r>
    <r>
      <rPr>
        <sz val="8"/>
        <rFont val="Arial"/>
        <family val="2"/>
      </rPr>
      <t xml:space="preserve"> of pupils entered for GCSEs or equivalents</t>
    </r>
  </si>
  <si>
    <r>
      <t xml:space="preserve"> Percentage</t>
    </r>
    <r>
      <rPr>
        <vertAlign val="superscript"/>
        <sz val="8"/>
        <rFont val="Arial"/>
        <family val="2"/>
      </rPr>
      <t>4</t>
    </r>
    <r>
      <rPr>
        <sz val="8"/>
        <rFont val="Arial"/>
        <family val="2"/>
      </rPr>
      <t xml:space="preserve"> of pupils who achieved any passes at GCSE or equivalent</t>
    </r>
  </si>
  <si>
    <t>3.  A Progress 8 score of 1.0 means pupils in the group make on average a grade more progress than the national average; a score of -0.5 means they make on average half a grade less progress than average. Progress 8 scores should be interpreted alongside the associated confidence intervals. If the lower bound of the confidence interval is greater than zero, it can be interpreted as meaning that the group achieves greater than average progress compared to pupils in mainstream schools nationally and that this is statistically significant. If the upper bound is negative, this means that the group achieves lower than average progress compared to pupils in mainstream schools nationally and that this is statistically significant.</t>
  </si>
  <si>
    <r>
      <t xml:space="preserve"> - Sciences</t>
    </r>
    <r>
      <rPr>
        <vertAlign val="superscript"/>
        <sz val="8"/>
        <rFont val="Arial"/>
        <family val="2"/>
      </rPr>
      <t>9</t>
    </r>
  </si>
  <si>
    <r>
      <t>English Baccalaureate Average Point Score</t>
    </r>
    <r>
      <rPr>
        <b/>
        <vertAlign val="superscript"/>
        <sz val="8"/>
        <rFont val="Arial"/>
        <family val="2"/>
      </rPr>
      <t>8</t>
    </r>
    <r>
      <rPr>
        <b/>
        <sz val="8"/>
        <rFont val="Arial"/>
        <family val="2"/>
      </rPr>
      <t>:</t>
    </r>
  </si>
  <si>
    <r>
      <t>English Baccalaureate Average Point Score</t>
    </r>
    <r>
      <rPr>
        <b/>
        <vertAlign val="superscript"/>
        <sz val="8"/>
        <rFont val="Arial"/>
        <family val="2"/>
      </rPr>
      <t>8</t>
    </r>
    <r>
      <rPr>
        <b/>
        <sz val="8"/>
        <rFont val="Arial"/>
        <family val="2"/>
      </rPr>
      <t xml:space="preserve"> in each component:</t>
    </r>
  </si>
  <si>
    <t>7.  From 2013/14 sciences includes computer science. From 2018 GCSEs in core, additional and further additional science are no longer eligible to count. Sciences includes the new double award GCSE in combined science, biology, chemistry, physics and computer science. For further detail see our published guidance:</t>
  </si>
  <si>
    <t>9.  From 2013/14 sciences includes computer science. From 2018 GCSEs in core, additional and further additional science are no longer eligible to count. Sciences includes the double award GCSE in combined science, and single GCSEs in biology, chemistry, physics and computer science. For further detail see our published guidance:</t>
  </si>
  <si>
    <r>
      <t>This is a working sheet which supports the published tables but is not part of the main publication.  Please contact the author for advice before using any figures from here</t>
    </r>
    <r>
      <rPr>
        <b/>
        <sz val="12"/>
        <color indexed="10"/>
        <rFont val="Arial"/>
        <family val="2"/>
      </rPr>
      <t xml:space="preserve"> </t>
    </r>
  </si>
  <si>
    <t xml:space="preserve">  </t>
  </si>
  <si>
    <r>
      <t>All independent schools</t>
    </r>
    <r>
      <rPr>
        <b/>
        <vertAlign val="superscript"/>
        <sz val="8"/>
        <rFont val="Arial"/>
        <family val="2"/>
      </rPr>
      <t>13</t>
    </r>
  </si>
  <si>
    <t>13.  All independent schools include non-maintained special schools, independent special schools and independent schools.</t>
  </si>
  <si>
    <t>Statistician: Raffaele Sasso</t>
  </si>
  <si>
    <t>Crown copyright © 2019</t>
  </si>
  <si>
    <t>NULL</t>
  </si>
  <si>
    <t>Components of the English Baccalaureate</t>
  </si>
  <si>
    <t>2018/19</t>
  </si>
  <si>
    <t>Percentage of pupils entered for components</t>
  </si>
  <si>
    <t>Percentage of pupils who achieved 
grade 9-5</t>
  </si>
  <si>
    <t>Percentage of pupils who achieved 
grade 9-4</t>
  </si>
  <si>
    <t>Average Point Score per pupil</t>
  </si>
  <si>
    <t>Percentage of pupils who achieved all components (9-5)</t>
  </si>
  <si>
    <t xml:space="preserve"> Percentage of pupils who achieved all components (9-4)</t>
  </si>
  <si>
    <t>2009/10 to 2018/19</t>
  </si>
  <si>
    <t>2014/15 to 2018/19</t>
  </si>
  <si>
    <t>3.  Figures for 2018/19 are provisional, all other figures are final.</t>
  </si>
  <si>
    <t>6.  In 2015 schools could opt in to the new performance measures. 327 schools chose to do so. This data reflects the results of all schools, not just the opt-in schools. The 2015 data will, therefore, not reflect behavioural change in line with the new performance measures for the majority of schools.</t>
  </si>
  <si>
    <t>10.  The English Baccalaureate element includes the three highest point scores from any of the English Baccalaureate qualifications in science subjects, computer science, history, geography, and languages.</t>
  </si>
  <si>
    <t>11.  The open element contains the three highest point scores in any three other subjects, including English language or literature (if not counted in the English slot), further GCSE qualifications (including English Baccalaureate subjects) or any other non-GCSE qualifications on the DfE approved list.</t>
  </si>
  <si>
    <t>12.  Includes all non-GCSE qualifications on the DfE approved list. When there is a tie on points between a GCSE and non-GCSE qualification, the methodology prioritises the GCSE qualification.</t>
  </si>
  <si>
    <t>13.  U grades or other qualifications scoring 0 points are counted as a non-filled slot.</t>
  </si>
  <si>
    <t>Table 1</t>
  </si>
  <si>
    <t>Table 4</t>
  </si>
  <si>
    <t>Table 5</t>
  </si>
  <si>
    <r>
      <t>Table 1: Comparison over time in headline measures</t>
    </r>
    <r>
      <rPr>
        <b/>
        <vertAlign val="superscript"/>
        <sz val="9"/>
        <rFont val="Arial"/>
        <family val="2"/>
      </rPr>
      <t>1</t>
    </r>
  </si>
  <si>
    <r>
      <t>2013/14 (2013 methodology</t>
    </r>
    <r>
      <rPr>
        <i/>
        <vertAlign val="superscript"/>
        <sz val="8"/>
        <rFont val="Arial"/>
        <family val="2"/>
      </rPr>
      <t>5</t>
    </r>
    <r>
      <rPr>
        <i/>
        <sz val="8"/>
        <rFont val="Arial"/>
        <family val="2"/>
      </rPr>
      <t>)</t>
    </r>
  </si>
  <si>
    <r>
      <t>2013/14 (2014 methodology</t>
    </r>
    <r>
      <rPr>
        <vertAlign val="superscript"/>
        <sz val="8"/>
        <rFont val="Arial"/>
        <family val="2"/>
      </rPr>
      <t>6</t>
    </r>
    <r>
      <rPr>
        <sz val="8"/>
        <rFont val="Arial"/>
        <family val="2"/>
      </rPr>
      <t>)</t>
    </r>
  </si>
  <si>
    <r>
      <t>2014/15</t>
    </r>
    <r>
      <rPr>
        <vertAlign val="superscript"/>
        <sz val="8"/>
        <rFont val="Arial"/>
        <family val="2"/>
      </rPr>
      <t>6</t>
    </r>
  </si>
  <si>
    <r>
      <t>2016/17</t>
    </r>
    <r>
      <rPr>
        <vertAlign val="superscript"/>
        <sz val="8"/>
        <rFont val="Arial"/>
        <family val="2"/>
      </rPr>
      <t>7,8,9</t>
    </r>
  </si>
  <si>
    <r>
      <t xml:space="preserve"> - English Baccalaureate</t>
    </r>
    <r>
      <rPr>
        <vertAlign val="superscript"/>
        <sz val="8"/>
        <rFont val="Arial"/>
        <family val="2"/>
      </rPr>
      <t>10</t>
    </r>
  </si>
  <si>
    <r>
      <t xml:space="preserve"> - Open</t>
    </r>
    <r>
      <rPr>
        <vertAlign val="superscript"/>
        <sz val="8"/>
        <rFont val="Arial"/>
        <family val="2"/>
      </rPr>
      <t>11</t>
    </r>
  </si>
  <si>
    <r>
      <t xml:space="preserve"> - non-GCSEs</t>
    </r>
    <r>
      <rPr>
        <vertAlign val="superscript"/>
        <sz val="8"/>
        <rFont val="Arial"/>
        <family val="2"/>
      </rPr>
      <t>12</t>
    </r>
  </si>
  <si>
    <r>
      <t>Average number of slots filled</t>
    </r>
    <r>
      <rPr>
        <b/>
        <vertAlign val="superscript"/>
        <sz val="8"/>
        <rFont val="Arial"/>
        <family val="2"/>
      </rPr>
      <t>13</t>
    </r>
    <r>
      <rPr>
        <b/>
        <sz val="8"/>
        <rFont val="Arial"/>
        <family val="2"/>
      </rPr>
      <t>:</t>
    </r>
  </si>
  <si>
    <r>
      <t xml:space="preserve"> - English Baccalaureate</t>
    </r>
    <r>
      <rPr>
        <vertAlign val="superscript"/>
        <sz val="8"/>
        <rFont val="Arial"/>
        <family val="2"/>
      </rPr>
      <t>9</t>
    </r>
  </si>
  <si>
    <r>
      <t>English and maths GCSEs</t>
    </r>
    <r>
      <rPr>
        <vertAlign val="superscript"/>
        <sz val="8"/>
        <rFont val="Arial"/>
        <family val="2"/>
      </rPr>
      <t>4,5</t>
    </r>
  </si>
  <si>
    <r>
      <t>Percentage</t>
    </r>
    <r>
      <rPr>
        <vertAlign val="superscript"/>
        <sz val="8"/>
        <rFont val="Arial"/>
        <family val="2"/>
      </rPr>
      <t>4</t>
    </r>
    <r>
      <rPr>
        <sz val="8"/>
        <rFont val="Arial"/>
        <family val="2"/>
      </rPr>
      <t xml:space="preserve"> of pupils entered for all components</t>
    </r>
  </si>
  <si>
    <t>Key stage 4 performance, 2019 (provisional)</t>
  </si>
  <si>
    <t>Key stage 4 performance, 2019 (PROVISIONAL)</t>
  </si>
  <si>
    <r>
      <t>% achieving grade 4/C or above in English and Maths (</t>
    </r>
    <r>
      <rPr>
        <vertAlign val="superscript"/>
        <sz val="11"/>
        <color theme="1"/>
        <rFont val="Calibri"/>
        <family val="2"/>
        <scheme val="minor"/>
      </rPr>
      <t>3</t>
    </r>
    <r>
      <rPr>
        <sz val="11"/>
        <color theme="1"/>
        <rFont val="Calibri"/>
        <family val="2"/>
        <scheme val="minor"/>
      </rPr>
      <t>)</t>
    </r>
  </si>
  <si>
    <t xml:space="preserve">Measure: </t>
  </si>
  <si>
    <t>% achieving grade 4/C or above in English and Maths (3)</t>
  </si>
  <si>
    <t>% entering all components of the English Baccalaureate</t>
  </si>
  <si>
    <r>
      <t>Number of schools with results</t>
    </r>
    <r>
      <rPr>
        <b/>
        <vertAlign val="superscript"/>
        <sz val="8"/>
        <color rgb="FF000000"/>
        <rFont val="Arial"/>
        <family val="2"/>
      </rPr>
      <t>5</t>
    </r>
  </si>
  <si>
    <r>
      <t>Sponsored academies</t>
    </r>
    <r>
      <rPr>
        <b/>
        <vertAlign val="superscript"/>
        <sz val="8"/>
        <rFont val="Arial"/>
        <family val="2"/>
      </rPr>
      <t>6</t>
    </r>
  </si>
  <si>
    <r>
      <t>Open for one academic year</t>
    </r>
    <r>
      <rPr>
        <vertAlign val="superscript"/>
        <sz val="8"/>
        <rFont val="Arial"/>
        <family val="2"/>
      </rPr>
      <t>7</t>
    </r>
  </si>
  <si>
    <t>Open for two academic years</t>
  </si>
  <si>
    <t>Open for three academic years</t>
  </si>
  <si>
    <t>Open for four academic years</t>
  </si>
  <si>
    <t>Open for five academic years</t>
  </si>
  <si>
    <t>Open for six academic years</t>
  </si>
  <si>
    <t>Open for seven academic years</t>
  </si>
  <si>
    <t>Open for eight academic years</t>
  </si>
  <si>
    <t>Open for nine or more academic years</t>
  </si>
  <si>
    <t>All sponsored academies</t>
  </si>
  <si>
    <r>
      <t>Converter academies</t>
    </r>
    <r>
      <rPr>
        <b/>
        <vertAlign val="superscript"/>
        <sz val="8"/>
        <rFont val="Arial"/>
        <family val="2"/>
      </rPr>
      <t>6</t>
    </r>
  </si>
  <si>
    <t>Open for one academic year</t>
  </si>
  <si>
    <t>All converter academies</t>
  </si>
  <si>
    <t>All local authority maintained schools</t>
  </si>
  <si>
    <t>8. Shaded cells contain information for the predecessor school for sponsored academies and for the school prior to conversion for converter academies.</t>
  </si>
  <si>
    <t>Table 6</t>
  </si>
  <si>
    <t>2015/16 to 2018/19</t>
  </si>
  <si>
    <t xml:space="preserve">Entries and achievements of pupils at the end of key stage 4 by type of school and gender </t>
  </si>
  <si>
    <t>Entries and achievements of pupils at the end of key stage 4 in academies and local authority maintained schools by length of time open</t>
  </si>
  <si>
    <t>1. Includes academies and LA maintained schools that were open before 12 September 2018 and had pupils at the end of key stage 4 in the 2018/19 academic year.</t>
  </si>
  <si>
    <t>Published: 17th October 2019</t>
  </si>
  <si>
    <t>State-funded mainstream schools</t>
  </si>
  <si>
    <t>9.  Attainment 8  is part of the new secondary accountability system that was implemented for all schools from 2016. In 2018, Attainment 8 had a maximum point score of 90 (GCSEs only), compared to a maximum of 87 to 2017, as a result of the phased introduction of reformed GCSEs. This difference should be taken into account when considering any change in Attainment 8 scores between 2017 and 2018.  More information on the calculation of these measures is available in the Progress 8 guidance:</t>
  </si>
  <si>
    <t xml:space="preserve">3. As a percentage of all pupils at the end of key stage 4. In 2015/16, to meet the English requirement of the A*-C in English and maths attainment measure, a C in either English language or English literature counted and there was no requirement to take both. From 2017, following the introduction of the reformed 9 to 1 GCSEs in English, a grade 5 or above in either English language or English literature counts and there remains no requirement to take both in order to achieve a pass. Schools are held accountable according to achievement of the pass in English and maths. Grades 9-4 achievement shows pupils who achieved a grade 4 or above in either English language or English literature and maths and is shown alongside the headline measure as a grade 4 is the threshold pupils should reach in order to avoid resitting English and maths during post 16 study. </t>
  </si>
  <si>
    <t>5. Figures for 'Number of schools' are based on those with results in 2018/19.</t>
  </si>
  <si>
    <t>6. The figures are based on a school’s type on 12 September 2018 irrespective of their type in previous years.</t>
  </si>
  <si>
    <t>7. For this table one academic year is between 12 September 2018 and 11 September 2019.</t>
  </si>
  <si>
    <t>time_period</t>
  </si>
  <si>
    <t>time_period_type</t>
  </si>
  <si>
    <t>level</t>
  </si>
  <si>
    <t>country_code</t>
  </si>
  <si>
    <t>country_name</t>
  </si>
  <si>
    <t>version</t>
  </si>
  <si>
    <t>school_characteristic</t>
  </si>
  <si>
    <t>breakdown</t>
  </si>
  <si>
    <t>characteristic_gender</t>
  </si>
  <si>
    <t>characteristic_prior_attainment</t>
  </si>
  <si>
    <t>characteristic_admission_type</t>
  </si>
  <si>
    <t>characteristic_religious_denomination</t>
  </si>
  <si>
    <t>t_schools</t>
  </si>
  <si>
    <t>t_pupils</t>
  </si>
  <si>
    <t>t_att8</t>
  </si>
  <si>
    <t>avg_att8</t>
  </si>
  <si>
    <t>t_entbasics</t>
  </si>
  <si>
    <t>pt_entbasics</t>
  </si>
  <si>
    <t>t_l2basics_95</t>
  </si>
  <si>
    <t>pt_l2basics_95</t>
  </si>
  <si>
    <t>t_l2basics_94</t>
  </si>
  <si>
    <t>pt_l2basics_94</t>
  </si>
  <si>
    <t>t_ebacc_e_ptq_ee</t>
  </si>
  <si>
    <t>pt_ebacc_e_ptq_ee</t>
  </si>
  <si>
    <t>t_ebacc_95</t>
  </si>
  <si>
    <t>pt_ebacc_95</t>
  </si>
  <si>
    <t>t_ebacc_94</t>
  </si>
  <si>
    <t>pt_ebacc_94</t>
  </si>
  <si>
    <t>t_ebaccaps</t>
  </si>
  <si>
    <t>avg_ebaccaps</t>
  </si>
  <si>
    <t>t_inp8calc</t>
  </si>
  <si>
    <t>avg_p8score</t>
  </si>
  <si>
    <t>t_entry_1</t>
  </si>
  <si>
    <t>pt_entry_1</t>
  </si>
  <si>
    <t>t_anypass</t>
  </si>
  <si>
    <t>pt_anypass</t>
  </si>
  <si>
    <t>AcademicYear</t>
  </si>
  <si>
    <t>National</t>
  </si>
  <si>
    <t>E92000001</t>
  </si>
  <si>
    <t>England</t>
  </si>
  <si>
    <t>All state-funded</t>
  </si>
  <si>
    <t>Converter Academies</t>
  </si>
  <si>
    <t>FE14-16 Colleges</t>
  </si>
  <si>
    <t>Free Schools</t>
  </si>
  <si>
    <t>Independent Schools</t>
  </si>
  <si>
    <t>LA maintained</t>
  </si>
  <si>
    <t>Non-Maintained Special Schools</t>
  </si>
  <si>
    <t>Sponsored Academies</t>
  </si>
  <si>
    <t>State-funded mainstream</t>
  </si>
  <si>
    <t>Studio Schools</t>
  </si>
  <si>
    <t>University Technical Colleges (UTCs)</t>
  </si>
  <si>
    <t>State-funded special schools</t>
  </si>
  <si>
    <t>Provisional</t>
  </si>
  <si>
    <t>t_ebaceng_e</t>
  </si>
  <si>
    <t>pt_ebaceng_e</t>
  </si>
  <si>
    <t>t_ebacmat_e</t>
  </si>
  <si>
    <t>pt_ebacmat_e</t>
  </si>
  <si>
    <t>t_ebac2sci_e</t>
  </si>
  <si>
    <t>pt_ebac2sci_e</t>
  </si>
  <si>
    <t>t_ebachum_e</t>
  </si>
  <si>
    <t>pt_ebachum_e</t>
  </si>
  <si>
    <t>t_ebaclan_e</t>
  </si>
  <si>
    <t>pt_ebaclan_e</t>
  </si>
  <si>
    <t>t_att8_eng</t>
  </si>
  <si>
    <t>avg_att8_eng</t>
  </si>
  <si>
    <t>t_att8_mat</t>
  </si>
  <si>
    <t>avg_att8_mat</t>
  </si>
  <si>
    <t>t_att8_ebac</t>
  </si>
  <si>
    <t>avg_att8_ebac</t>
  </si>
  <si>
    <t>t_att8_open</t>
  </si>
  <si>
    <t>avg_att8_open</t>
  </si>
  <si>
    <t>t_att8_open_g</t>
  </si>
  <si>
    <t>avg_att8_open_g</t>
  </si>
  <si>
    <t>t_att8_open_ng</t>
  </si>
  <si>
    <t>avg_att8_open_ng</t>
  </si>
  <si>
    <t>t_ebac_fill</t>
  </si>
  <si>
    <t>avg_ebac_fill</t>
  </si>
  <si>
    <t>t_open_fill</t>
  </si>
  <si>
    <t>avg_open_fill</t>
  </si>
  <si>
    <t>All Schools</t>
  </si>
  <si>
    <t>avg_ebptseng_ll</t>
  </si>
  <si>
    <t>t_ebptseng_ll</t>
  </si>
  <si>
    <t>t_ebptsmat</t>
  </si>
  <si>
    <t>avg_ebptsmat</t>
  </si>
  <si>
    <t>t_ebptssci</t>
  </si>
  <si>
    <t>avg_ebptssci</t>
  </si>
  <si>
    <t>t_ebptshum</t>
  </si>
  <si>
    <t>avg_ebptshum</t>
  </si>
  <si>
    <t>t_ebptslan</t>
  </si>
  <si>
    <t>avg_ebptslan</t>
  </si>
  <si>
    <t>t_ebaceng_95</t>
  </si>
  <si>
    <t>pt_ebaceng_95</t>
  </si>
  <si>
    <t>pt_ebacmat_95</t>
  </si>
  <si>
    <t>pt_ebac2sci_95</t>
  </si>
  <si>
    <t>pt_ebachum_95</t>
  </si>
  <si>
    <t>pt_ebaclan_95</t>
  </si>
  <si>
    <t>pt_ebaceng_94</t>
  </si>
  <si>
    <t>pt_ebacmat_94</t>
  </si>
  <si>
    <t>pt_ebac2sci_94</t>
  </si>
  <si>
    <t>pt_ebachum_94</t>
  </si>
  <si>
    <t>pt_ebaclan_94</t>
  </si>
  <si>
    <t>t_ebaccsubjent_0</t>
  </si>
  <si>
    <t>t_ebaccsubjent_1</t>
  </si>
  <si>
    <t>t_ebaccsubjent_2</t>
  </si>
  <si>
    <t>t_ebaccsubjent_3</t>
  </si>
  <si>
    <t>t_ebaccsubjent_4</t>
  </si>
  <si>
    <t>pt_ebaccsubjent_0</t>
  </si>
  <si>
    <t>pt_ebaccsubjent_1</t>
  </si>
  <si>
    <t>pt_ebaccsubjent_2</t>
  </si>
  <si>
    <t>pt_ebaccsubjent_3</t>
  </si>
  <si>
    <t>pt_ebaccsubjent_4</t>
  </si>
  <si>
    <t>p8score_CI_upp</t>
  </si>
  <si>
    <t>p8score_CI_low</t>
  </si>
  <si>
    <t>t_p8score</t>
  </si>
  <si>
    <t>t_ebacmat_95</t>
  </si>
  <si>
    <t>t_ebac2sci_95</t>
  </si>
  <si>
    <t>t_ebachum_95</t>
  </si>
  <si>
    <t>t_ebaclan_95</t>
  </si>
  <si>
    <t>t_ebaceng_94</t>
  </si>
  <si>
    <t>t_ebacmat_94</t>
  </si>
  <si>
    <t>t_ebac2sci_94</t>
  </si>
  <si>
    <t>t_ebachum_94</t>
  </si>
  <si>
    <t>t_ebaclan_94</t>
  </si>
  <si>
    <t>Independent Special Schools</t>
  </si>
  <si>
    <t>All independent schools</t>
  </si>
  <si>
    <t>pt_ent_comb_sci</t>
  </si>
  <si>
    <t>pt_triplesci_e</t>
  </si>
  <si>
    <t>pt_eballsci_ptq_ee</t>
  </si>
  <si>
    <t>pt_ent_hist_geog</t>
  </si>
  <si>
    <t>pt_multilan_e</t>
  </si>
  <si>
    <t>pt_entered_art</t>
  </si>
  <si>
    <t>t_ent_comb_sci</t>
  </si>
  <si>
    <t>t_eballsci_ptq_ee</t>
  </si>
  <si>
    <t>t_triplesci_e</t>
  </si>
  <si>
    <t>t_ent_hist_geog</t>
  </si>
  <si>
    <t>t_multilan_e</t>
  </si>
  <si>
    <t>t_entered_art</t>
  </si>
  <si>
    <t>year</t>
  </si>
  <si>
    <t>ac_open</t>
  </si>
  <si>
    <t>predecessor_flag</t>
  </si>
  <si>
    <t>Pupils</t>
  </si>
  <si>
    <t>Converter academy</t>
  </si>
  <si>
    <t>Local Authority maintained</t>
  </si>
  <si>
    <t>Sponsored academy</t>
  </si>
  <si>
    <t>t_p8eng</t>
  </si>
  <si>
    <t>avg_p8eng</t>
  </si>
  <si>
    <t>p8eng_CI_low</t>
  </si>
  <si>
    <t>p8eng_CI_upp</t>
  </si>
  <si>
    <t>t_p8mat</t>
  </si>
  <si>
    <t>avg_p8mat</t>
  </si>
  <si>
    <t>p8mat_CI_low</t>
  </si>
  <si>
    <t>p8mat_CI_upp</t>
  </si>
  <si>
    <t>t_p8ebac</t>
  </si>
  <si>
    <t>avg_p8ebac</t>
  </si>
  <si>
    <t>p8ebac_CI_low</t>
  </si>
  <si>
    <t>p8ebac_CI_upp</t>
  </si>
  <si>
    <t>t_p8open</t>
  </si>
  <si>
    <t>avg_p8open</t>
  </si>
  <si>
    <t>p8open_CI_low</t>
  </si>
  <si>
    <t>p8open_CI_upp</t>
  </si>
  <si>
    <t>Open for nine academic years</t>
  </si>
  <si>
    <t>Open for ten or more academic years</t>
  </si>
  <si>
    <t>8. In 2015 schools could opt in to the new performance measures. 327 schools chose to do so. This data reflects the results of all schools, not just the opt-in schools. The 2015 data will, therefore, not reflect behavioural change in line with the new performance measures for the majority of schools.</t>
  </si>
  <si>
    <r>
      <t>2015/16 (2015 methodology</t>
    </r>
    <r>
      <rPr>
        <i/>
        <vertAlign val="superscript"/>
        <sz val="8"/>
        <rFont val="Arial"/>
        <family val="2"/>
      </rPr>
      <t>9</t>
    </r>
    <r>
      <rPr>
        <i/>
        <sz val="8"/>
        <rFont val="Arial"/>
        <family val="2"/>
      </rPr>
      <t>)</t>
    </r>
  </si>
  <si>
    <r>
      <t>2015/16 (2016 methodology</t>
    </r>
    <r>
      <rPr>
        <vertAlign val="superscript"/>
        <sz val="8"/>
        <rFont val="Arial"/>
        <family val="2"/>
      </rPr>
      <t>10</t>
    </r>
    <r>
      <rPr>
        <sz val="8"/>
        <rFont val="Arial"/>
        <family val="2"/>
      </rPr>
      <t>)</t>
    </r>
  </si>
  <si>
    <r>
      <t>Percentage of pupils achieving threshold in English and mathematics GCSEs</t>
    </r>
    <r>
      <rPr>
        <vertAlign val="superscript"/>
        <sz val="8"/>
        <rFont val="Arial"/>
        <family val="2"/>
      </rPr>
      <t>11</t>
    </r>
  </si>
  <si>
    <t>10.  In 2015/16 there are changes to how these measures are calculated. In 2015, where the English language and English literature option was chosen in English, exams in both must be taken and a C grade or above achieved in English language. In 2016, to meet the English requirement of the EBacc exams in both must be taken and a C grade or above achieved in either English language or English literature. For the A*-C in English and maths attainment measure, a C in either English language or English literature counts and there is no requirement to take both. In 2016/17, following the introduction of the reformed 9 to 1 GCSEs in English, exams in both had to be taken and a grade 5 or above achieved in either English language or English literature to achieve a pass in the English requirement of the EBacc.</t>
  </si>
  <si>
    <r>
      <t>2014/15</t>
    </r>
    <r>
      <rPr>
        <vertAlign val="superscript"/>
        <sz val="8"/>
        <rFont val="Arial"/>
        <family val="2"/>
      </rPr>
      <t>7,8</t>
    </r>
  </si>
  <si>
    <t xml:space="preserve">Table 2: Entries and achievements of pupils at the end of key stage 4 by type of school and gender </t>
  </si>
  <si>
    <t>Table 2</t>
  </si>
  <si>
    <t>Table 3a</t>
  </si>
  <si>
    <t>Table 3b</t>
  </si>
  <si>
    <t>Table 4: Entry to specific subject groups</t>
  </si>
  <si>
    <t>Table 3b: Components of the English Baccalaureate</t>
  </si>
  <si>
    <t xml:space="preserve">Table 3a: The English Baccalaureate </t>
  </si>
  <si>
    <t>Prior attainment</t>
  </si>
  <si>
    <t>High prior</t>
  </si>
  <si>
    <t>Church of England</t>
  </si>
  <si>
    <t>Hindu</t>
  </si>
  <si>
    <t>Jewish</t>
  </si>
  <si>
    <t>Muslim</t>
  </si>
  <si>
    <t>No religious character</t>
  </si>
  <si>
    <t>Other Christian faith</t>
  </si>
  <si>
    <t>Roman catholic</t>
  </si>
  <si>
    <t>Sikh</t>
  </si>
  <si>
    <t>Low prior</t>
  </si>
  <si>
    <t>Mid prior</t>
  </si>
  <si>
    <t>Religious denomination</t>
  </si>
  <si>
    <t>12.  State-funded schools include academies, free schools, city technology colleges, further education colleges with provision for 14 to 16 year-olds and state-funded special schools. They exclude independent schools, independent special schools, non-maintained special schools, pupil referral units and alternative provision. Alternative provision includes academy and free school alternative provision.</t>
  </si>
  <si>
    <t>4.  All schools includes state-funded schools, independent schools, independent special schools, non-maintained special schools, pupil referral units and alternative provision. Alternative provision includes academy and free school alternative provision.</t>
  </si>
  <si>
    <t>14.  State-funded schools include academies, free schools, city technology colleges, further education colleges with provision for 14- to 16-year-olds and state-funded special schools. They exclude independent schools, independent special schools, non-maintained special schools and alternative provision.</t>
  </si>
  <si>
    <t>4.  Includes pupils in state-funded schools, independent schools, independent special schools, non-maintained special schools and alternative provision (including pupil referral units, AP free schools and AP academies as well as state-funded AP placements in other institutions). Since September 2013, general further education colleges and sixth-form colleges have been able to directly enrol 14 to 16 year-olds. 2014/15 was the first year in which colleges have pupils at the end of key stage 4. From 2016 onwards, entries and achievements for these pupils are included in figures as state-funded schools.</t>
  </si>
  <si>
    <t>3.  All schools includes state-funded schools, independent schools, independent special schools, non-maintained special schools, pupil referral units and alternative provision. Alternative provision includes academy and free school alternative provision.</t>
  </si>
  <si>
    <r>
      <t>5.  State-funded schools include academies, free schools, city technology colleges, further education colleges with provision for 14 to 16 year-olds and state-funded special schools. They exclude independent schools, independent special schools, non-maintained special schools</t>
    </r>
    <r>
      <rPr>
        <sz val="8"/>
        <rFont val="Arial"/>
        <family val="2"/>
      </rPr>
      <t xml:space="preserve"> and alternative provision. Alternative provision includes academy and free school alternative provision.</t>
    </r>
  </si>
  <si>
    <t>5.  State-funded schools include academies, free schools, city technology colleges, further education colleges with provision for 14 to 16 year-olds and state-funded special schools. They exclude independent schools, independent special schools, non-maintained special schools and alternative provision. Alternative provision includes academy and free school alternative provision.</t>
  </si>
  <si>
    <t>5.  State-funded schools include academies, free schools, city technology colleges, further education colleges with provision for 14 to 16 year-olds and state-funded special schools. They exclude independent schools, independent special schools, non-maintained special schools, pupil referral units and alternative provision. Alternative provision includes academy and free school alternative provision.</t>
  </si>
  <si>
    <t>4.  State-funded schools include academies, free schools, city technology colleges, further education colleges with provision for 14 to 16 year-olds and state-funded special schools. They exclude independent schools, independent special schools, non-maintained special schools, pupil referral units and alternative provision. Alternative provision includes academy and free school alternative provision.</t>
  </si>
  <si>
    <t>2.  Includes schools that were open before 12 September 2018.</t>
  </si>
  <si>
    <t>5.  As a percentage of all pupils at the end of key stage 4. Following the introduction of the reformed 9 to 1 GCSEs in English, a grade 5 or above in either English language or English literature counts as a 9-5 pass. Achievement at grades 9-4  shows pupils who achieved a grade 4 or above in either English language or English literature and maths and is shown alongside the headline measure for transparency and comparability.</t>
  </si>
  <si>
    <r>
      <t>English Baccalaureate</t>
    </r>
    <r>
      <rPr>
        <vertAlign val="superscript"/>
        <sz val="8"/>
        <rFont val="Arial"/>
        <family val="2"/>
      </rPr>
      <t>4,6</t>
    </r>
  </si>
  <si>
    <r>
      <t>All state-funded mainstream schools</t>
    </r>
    <r>
      <rPr>
        <vertAlign val="superscript"/>
        <sz val="8"/>
        <rFont val="Arial"/>
        <family val="2"/>
      </rPr>
      <t>7</t>
    </r>
  </si>
  <si>
    <r>
      <t>Local authority maintained mainstream schools</t>
    </r>
    <r>
      <rPr>
        <vertAlign val="superscript"/>
        <sz val="8"/>
        <rFont val="Arial"/>
        <family val="2"/>
      </rPr>
      <t>8</t>
    </r>
  </si>
  <si>
    <t>7.  State-funded mainstream schools include academies, free schools, city technology colleges and further education colleges with provision for 14 to 16 year-olds. They exclude state-funded special schools, independent schools, independent special schools, non-maintained special schools, pupil referral units and alternative provision. Alternative provision includes academy and free school alternative provision.</t>
  </si>
  <si>
    <t>8.  Local authority maintained mainstream schools include community schools, voluntary aided schools, voluntary controlled schools and foundation schools.</t>
  </si>
  <si>
    <t>9. Most secondary schools educate pupils from year 7 (age 11 to 12) to year 11 (age 15 to 16). Some schools and colleges, such as university technical colleges (UTCs), studio schools or further education colleges with key stage 4 provision, differ in their age range and specialisms and this should be borne in mind when reviewing the performance tables data for these types of provision.  For example, Progress 8 measures the progress made by pupils from the end of year 6 (end of primary school) through to the end of year 11, covering a period of five years. In UTCs, studio schools and some other academies, pupils typically start in year 10, rather than in year 7 as is the case for most secondary schools. This means that, by the end of year 11, pupils in these schools will have typically attended that school for only 2 years, compared to 5 years for pupils in most secondary schools. As a result, the Progress 8 data for these schools is not directly comparable with the Progress 8 data for other schools. UTCs, studio schools and some FE colleges with KS4 provision provide a specialist technical and professional education.  The government’s position is that it is not appropriate to expect the same rates of EBacc entry from these types of provision and that each school should decide on a case by case basis whether its specialist curriculum is compatible with the full EBacc.</t>
  </si>
  <si>
    <r>
      <t>University technical colleges (UTCs)</t>
    </r>
    <r>
      <rPr>
        <i/>
        <vertAlign val="superscript"/>
        <sz val="8"/>
        <rFont val="Arial"/>
        <family val="2"/>
      </rPr>
      <t>9</t>
    </r>
  </si>
  <si>
    <r>
      <t>Studio schools</t>
    </r>
    <r>
      <rPr>
        <i/>
        <vertAlign val="superscript"/>
        <sz val="8"/>
        <rFont val="Arial"/>
        <family val="2"/>
      </rPr>
      <t>9</t>
    </r>
  </si>
  <si>
    <t>4. EBacc APS was introduced in 2018 as headline measure. This measure uses the threshold of grade 4/C and above for reformed and unreformed subjects respectively. In 2017, only English and maths had reformed exam results, but in 2019 most EBacc subjects are now reformed, so be aware of this when making comparisons of this measure over time.</t>
  </si>
  <si>
    <t>9.  The effects of the 2015/16 methodology changes (see footnote 10) have been removed from calculations to create a proxy for 2015 methodology.</t>
  </si>
  <si>
    <r>
      <t>English Baccalaureate Average Point Score</t>
    </r>
    <r>
      <rPr>
        <vertAlign val="superscript"/>
        <sz val="8"/>
        <rFont val="Arial"/>
        <family val="2"/>
      </rPr>
      <t>13</t>
    </r>
  </si>
  <si>
    <t>PRU &amp; AP</t>
  </si>
  <si>
    <t>state-funded inc PRU &amp; AP</t>
  </si>
  <si>
    <t>Religious denomination by prior attainment</t>
  </si>
  <si>
    <t>Admission type by prior attainment</t>
  </si>
  <si>
    <t>non-selective schools in highly selective areas</t>
  </si>
  <si>
    <t>non-selective schools in other areas</t>
  </si>
  <si>
    <t>selective schools</t>
  </si>
  <si>
    <t>Admission type</t>
  </si>
  <si>
    <t>null</t>
  </si>
  <si>
    <t>local authority maintained</t>
  </si>
  <si>
    <t>2. Includes entries and achievements by these pupils in previous academic years.</t>
  </si>
  <si>
    <r>
      <t>% achieving grade 4/C or above in all components 
of the English Baccalaureate (</t>
    </r>
    <r>
      <rPr>
        <vertAlign val="superscript"/>
        <sz val="11"/>
        <color theme="0"/>
        <rFont val="Calibri"/>
        <family val="2"/>
        <scheme val="minor"/>
      </rPr>
      <t>4</t>
    </r>
    <r>
      <rPr>
        <sz val="11"/>
        <color theme="0"/>
        <rFont val="Calibri"/>
        <family val="2"/>
        <scheme val="minor"/>
      </rPr>
      <t>)</t>
    </r>
  </si>
  <si>
    <r>
      <t>Years: 2015/16 to 2018/19 (provisional)</t>
    </r>
    <r>
      <rPr>
        <b/>
        <vertAlign val="superscript"/>
        <sz val="9"/>
        <rFont val="Arial"/>
        <family val="2"/>
      </rPr>
      <t>2</t>
    </r>
  </si>
  <si>
    <r>
      <t xml:space="preserve"> State-funded schools</t>
    </r>
    <r>
      <rPr>
        <vertAlign val="superscript"/>
        <sz val="8"/>
        <rFont val="Arial"/>
        <family val="2"/>
      </rPr>
      <t>14</t>
    </r>
  </si>
  <si>
    <r>
      <t>Average Attainment 8 score per pupil</t>
    </r>
    <r>
      <rPr>
        <vertAlign val="superscript"/>
        <sz val="8"/>
        <rFont val="Arial"/>
        <family val="2"/>
      </rPr>
      <t>12</t>
    </r>
  </si>
  <si>
    <r>
      <t>Years: 2009/10 to 2018/19</t>
    </r>
    <r>
      <rPr>
        <b/>
        <vertAlign val="superscript"/>
        <sz val="9"/>
        <rFont val="Arial"/>
        <family val="2"/>
      </rPr>
      <t>2</t>
    </r>
    <r>
      <rPr>
        <b/>
        <sz val="9"/>
        <rFont val="Arial"/>
        <family val="2"/>
      </rPr>
      <t xml:space="preserve"> (provisional)</t>
    </r>
    <r>
      <rPr>
        <b/>
        <vertAlign val="superscript"/>
        <sz val="9"/>
        <rFont val="Arial"/>
        <family val="2"/>
      </rPr>
      <t>3</t>
    </r>
  </si>
  <si>
    <r>
      <t>Years: 2014/15 to 2018/19</t>
    </r>
    <r>
      <rPr>
        <b/>
        <vertAlign val="superscript"/>
        <sz val="9"/>
        <rFont val="Arial"/>
        <family val="2"/>
      </rPr>
      <t>2</t>
    </r>
    <r>
      <rPr>
        <b/>
        <sz val="9"/>
        <rFont val="Arial"/>
        <family val="2"/>
      </rPr>
      <t xml:space="preserve"> (provisional)</t>
    </r>
    <r>
      <rPr>
        <b/>
        <vertAlign val="superscript"/>
        <sz val="9"/>
        <rFont val="Arial"/>
        <family val="2"/>
      </rPr>
      <t>3</t>
    </r>
  </si>
  <si>
    <r>
      <t>2013/14</t>
    </r>
    <r>
      <rPr>
        <vertAlign val="superscript"/>
        <sz val="8"/>
        <rFont val="Arial"/>
        <family val="2"/>
      </rPr>
      <t>5</t>
    </r>
  </si>
  <si>
    <r>
      <t>Year: 2018/19</t>
    </r>
    <r>
      <rPr>
        <b/>
        <vertAlign val="superscript"/>
        <sz val="9"/>
        <rFont val="Arial"/>
        <family val="2"/>
      </rPr>
      <t>1</t>
    </r>
    <r>
      <rPr>
        <b/>
        <sz val="9"/>
        <rFont val="Arial"/>
        <family val="2"/>
      </rPr>
      <t xml:space="preserve"> (provisional)</t>
    </r>
  </si>
  <si>
    <t>Alternative provision including academy and free school alternative provision and pupil referral units</t>
  </si>
  <si>
    <t>All state-funded schools and alternative provision, including academy and free school alternative provision and pupil referral units</t>
  </si>
  <si>
    <t>Average Attainment 8 score per pupil</t>
  </si>
  <si>
    <r>
      <t>Further education colleges with provision for 14 to 16 year-olds</t>
    </r>
    <r>
      <rPr>
        <vertAlign val="superscript"/>
        <sz val="8"/>
        <rFont val="Arial"/>
        <family val="2"/>
      </rPr>
      <t>9,10</t>
    </r>
  </si>
  <si>
    <r>
      <t>Years: 2009/10 to 2018/19</t>
    </r>
    <r>
      <rPr>
        <b/>
        <vertAlign val="superscript"/>
        <sz val="9"/>
        <rFont val="Arial"/>
        <family val="2"/>
      </rPr>
      <t>1,2</t>
    </r>
    <r>
      <rPr>
        <b/>
        <sz val="9"/>
        <rFont val="Arial"/>
        <family val="2"/>
      </rPr>
      <t xml:space="preserve"> (provisional)</t>
    </r>
    <r>
      <rPr>
        <b/>
        <vertAlign val="superscript"/>
        <sz val="9"/>
        <rFont val="Arial"/>
        <family val="2"/>
      </rPr>
      <t>3</t>
    </r>
  </si>
  <si>
    <r>
      <t>Percentage of pupils who achieved all components of the English Baccalaureate: (9-5 pass)</t>
    </r>
    <r>
      <rPr>
        <b/>
        <vertAlign val="superscript"/>
        <sz val="8"/>
        <color theme="1"/>
        <rFont val="Arial"/>
        <family val="2"/>
      </rPr>
      <t>7,8,9</t>
    </r>
  </si>
  <si>
    <r>
      <t>Percentage of pupils who achieved all components of the English Baccalaureate: (9-4 pass)</t>
    </r>
    <r>
      <rPr>
        <b/>
        <vertAlign val="superscript"/>
        <sz val="8"/>
        <color theme="1"/>
        <rFont val="Arial"/>
        <family val="2"/>
      </rPr>
      <t>7,8,9</t>
    </r>
  </si>
  <si>
    <r>
      <t>4</t>
    </r>
    <r>
      <rPr>
        <sz val="8"/>
        <color rgb="FFFF0000"/>
        <rFont val="Arial"/>
        <family val="2"/>
      </rPr>
      <t>.</t>
    </r>
    <r>
      <rPr>
        <sz val="8"/>
        <rFont val="Arial"/>
        <family val="2"/>
      </rPr>
      <t xml:space="preserve">  Some zero percentages may represent small numbers due to rounding.</t>
    </r>
  </si>
  <si>
    <r>
      <t>1</t>
    </r>
    <r>
      <rPr>
        <sz val="8"/>
        <color rgb="FFFF0000"/>
        <rFont val="Arial"/>
        <family val="2"/>
      </rPr>
      <t>.</t>
    </r>
    <r>
      <rPr>
        <sz val="8"/>
        <rFont val="Arial"/>
        <family val="2"/>
      </rPr>
      <t xml:space="preserve">  Including entries and achievements in previous academic years.</t>
    </r>
  </si>
  <si>
    <r>
      <t>Percentage of pupils who achieved all components of the English Baccalaureate: (grades 9-5)</t>
    </r>
    <r>
      <rPr>
        <b/>
        <vertAlign val="superscript"/>
        <sz val="8"/>
        <rFont val="Arial"/>
        <family val="2"/>
      </rPr>
      <t>7,8</t>
    </r>
  </si>
  <si>
    <r>
      <t>Percentage of pupils who achieved all components of the English Baccalaureate: (grades 9-4)</t>
    </r>
    <r>
      <rPr>
        <b/>
        <vertAlign val="superscript"/>
        <sz val="8"/>
        <rFont val="Arial"/>
        <family val="2"/>
      </rPr>
      <t>7,8</t>
    </r>
  </si>
  <si>
    <t>2.  Figures for 2018/19 are provisional, all other figures are final.</t>
  </si>
  <si>
    <r>
      <t>Years: 2009/10 to 2018/19</t>
    </r>
    <r>
      <rPr>
        <b/>
        <vertAlign val="superscript"/>
        <sz val="9"/>
        <rFont val="Arial"/>
        <family val="2"/>
      </rPr>
      <t>1</t>
    </r>
    <r>
      <rPr>
        <b/>
        <sz val="9"/>
        <rFont val="Arial"/>
        <family val="2"/>
      </rPr>
      <t xml:space="preserve"> (provisional)</t>
    </r>
    <r>
      <rPr>
        <b/>
        <vertAlign val="superscript"/>
        <sz val="9"/>
        <rFont val="Arial"/>
        <family val="2"/>
      </rPr>
      <t>2</t>
    </r>
  </si>
  <si>
    <r>
      <t>State-funded mainstream schools</t>
    </r>
    <r>
      <rPr>
        <b/>
        <vertAlign val="superscript"/>
        <sz val="9"/>
        <rFont val="Arial"/>
        <family val="2"/>
      </rPr>
      <t>3</t>
    </r>
  </si>
  <si>
    <r>
      <t>GCSE English grade</t>
    </r>
    <r>
      <rPr>
        <b/>
        <vertAlign val="superscript"/>
        <sz val="8"/>
        <rFont val="Arial"/>
        <family val="2"/>
      </rPr>
      <t>1</t>
    </r>
  </si>
  <si>
    <t xml:space="preserve">
No entry</t>
  </si>
  <si>
    <t>Key stage 2 Reading attainment level</t>
  </si>
  <si>
    <t>W</t>
  </si>
  <si>
    <t>No valid KS2 level</t>
  </si>
  <si>
    <r>
      <t>GCSE mathematics grade</t>
    </r>
    <r>
      <rPr>
        <b/>
        <vertAlign val="superscript"/>
        <sz val="8"/>
        <rFont val="Arial"/>
        <family val="2"/>
      </rPr>
      <t>1</t>
    </r>
  </si>
  <si>
    <t>Key stage 2 mathematics attainment level</t>
  </si>
  <si>
    <r>
      <t>State-funded schools</t>
    </r>
    <r>
      <rPr>
        <b/>
        <vertAlign val="superscript"/>
        <sz val="9"/>
        <rFont val="Arial"/>
        <family val="2"/>
      </rPr>
      <t>4</t>
    </r>
  </si>
  <si>
    <t>3.  State-funded mainstream schools include academies, free schools, city technology colleges and further education colleges with provision for 14 to 16 year-olds. They exclude state-funded special schools, independent schools, independent special schools, non-maintained special schools, hospital schools, pupil referral units and alternative provision (including pupil referral units, AP free schools and AP academies as well as state-funded AP placements in other institutions).</t>
  </si>
  <si>
    <t xml:space="preserve">4.  State-funded schools include academies, free schools, city technology colleges, further education colleges with provision for 14 to 16 year-olds and state-funded special schools. They exclude independent schools, independent special schools, non-maintained special schools, hospital schools, pupil referral units and alternative provision. </t>
  </si>
  <si>
    <r>
      <t>Table 7: Transition matrices in English and mathematics</t>
    </r>
    <r>
      <rPr>
        <b/>
        <vertAlign val="superscript"/>
        <sz val="9"/>
        <rFont val="Arial"/>
        <family val="2"/>
      </rPr>
      <t>1</t>
    </r>
    <r>
      <rPr>
        <b/>
        <sz val="9"/>
        <rFont val="Arial"/>
        <family val="2"/>
      </rPr>
      <t xml:space="preserve"> showing attainment at key stage 4 by key stage 2 attainment level</t>
    </r>
  </si>
  <si>
    <t>Table 7</t>
  </si>
  <si>
    <t>x</t>
  </si>
  <si>
    <r>
      <t>Year: 2018/19</t>
    </r>
    <r>
      <rPr>
        <b/>
        <vertAlign val="superscript"/>
        <sz val="9"/>
        <rFont val="Arial"/>
        <family val="2"/>
      </rPr>
      <t>2</t>
    </r>
    <r>
      <rPr>
        <b/>
        <sz val="9"/>
        <rFont val="Arial"/>
        <family val="2"/>
      </rPr>
      <t xml:space="preserve"> (provisional)</t>
    </r>
  </si>
  <si>
    <t>Tables 1-7</t>
  </si>
  <si>
    <t>Average Attainment 8 scores per pupil for pupils at the end of key stage 4</t>
  </si>
  <si>
    <r>
      <t>2016/17</t>
    </r>
    <r>
      <rPr>
        <i/>
        <vertAlign val="superscript"/>
        <sz val="8"/>
        <rFont val="Arial"/>
        <family val="2"/>
      </rPr>
      <t xml:space="preserve">11 </t>
    </r>
    <r>
      <rPr>
        <i/>
        <sz val="8"/>
        <rFont val="Arial"/>
        <family val="2"/>
      </rPr>
      <t>(at grades 4 or above in English and maths)</t>
    </r>
  </si>
  <si>
    <r>
      <t>2016/17</t>
    </r>
    <r>
      <rPr>
        <vertAlign val="superscript"/>
        <sz val="8"/>
        <color theme="7"/>
        <rFont val="Arial"/>
        <family val="2"/>
      </rPr>
      <t>11</t>
    </r>
  </si>
  <si>
    <r>
      <t>2017/18</t>
    </r>
    <r>
      <rPr>
        <vertAlign val="superscript"/>
        <sz val="8"/>
        <color theme="7"/>
        <rFont val="Arial"/>
        <family val="2"/>
      </rPr>
      <t>11</t>
    </r>
  </si>
  <si>
    <r>
      <t>2018/19</t>
    </r>
    <r>
      <rPr>
        <b/>
        <vertAlign val="superscript"/>
        <sz val="8"/>
        <color theme="7"/>
        <rFont val="Arial"/>
        <family val="2"/>
      </rPr>
      <t>11</t>
    </r>
  </si>
  <si>
    <t>1.  In addition to the headline measures, this table includes attainment at grades 4 and above in English and maths for 2016/17, when the threshold for the headline measure was raised to allow comparisons to previous years. From 2017/18 onwards, the value shown in the table reflects the headline measure of grades 5 or above.</t>
  </si>
  <si>
    <t>6. In 2013/14, two major reforms were implemented which affect the calculation of key stage 4 (KS4) performance measures data: 1) Professor Alison Wolf’s Review of Vocational Education recommendations which: restrict the qualifications counted; prevent any qualification from counting as larger than one GCSE; and cap the number of non-GCSEs included in performance measures at two per pupil, and 2) an early entry policy to only count a pupil’s first attempt at a qualification, in subjects counted in the English Baccalaureate. From 2014/15 onwards, early entry policy was expanded to all subjects in performance tables.</t>
  </si>
  <si>
    <t xml:space="preserve">11. New GCSEs in English and maths were taught from September 2015 with the first examinations taking place in Summer 2017. New GCSEs in other subjects were phased in for first teaching from September 2016, continued into 2017 and a very small number in 2018. To ensure all students benefit from the reformed qualifications, only the new GCSEs will be included in the secondary performance tables as they are introduced. (for 2017, this included only reformed GCSEs in English and maths, and in 2018, this included a further 20 new GCSEs, with a smaller number being introduced in 2019 and 2020.).As part of these reforms, a new grading system was introduced from 2017 to replace the A* to G system with a new 9 to 1 scale for new reformed GCSEs. From 2017, headline threshold attainment measures use a grade 5 for reformed English and maths and the previous headline measure of 'percentage achieving A*-C in English and maths GCSEs' is now 'the proportion of pupils achieving a pass in English and maths at grade 5 or above'. </t>
  </si>
  <si>
    <t xml:space="preserve">12. The Average Attainment 8 score per pupil headline measure was implemented for all schools from 2016. Due to the introducion of reformed GCSEs and the 9-1 grading scale, this measure will not be comparable between years until all reformed GCSEs are introduced into perforamnce tables in 2020. </t>
  </si>
  <si>
    <t xml:space="preserve">13. From 2018 the headline EBacc attainment measure is the EBacc average point score (EBacc APS). This replaces the previous threshold EBacc attainment measure. EBacc APS measures pupils’ point scores across the five pillars of
the EBacc. This ensures the attainment of all pupils is recognised, not just those at particular grade boundaries, encouraging schools to enter pupils of all abilities, and support them to achieve their full potential.  </t>
  </si>
  <si>
    <t>6. The headline EBacc attainment measure is the EBacc average point score (EBacc APS). EBacc APS measures pupils’ point scores across the five pillars of the EBacc. This ensures the attainment of all pupils is recognised, not just those at particular grade boundaries, encouraging schools to enter pupils of all abilities, and support them to achieve their full potential.  Threshold measures included for completeness and are reported as a percentage of pupils at the end of key stage 4. The two threshold measures are: i) proportion of pupils achieving grade 5 or above in reformed EBacc GCSEs and grade C or above in unreformed GCSEs, ii) threshold of grade 4/C and above for reformed and unreformed subjects respectively. In 2017 only English and maths had reformed exam results, but in 2018 most EBacc subjects are now reformed, so be very cautious about comparisons between threshold measures in 2017 and 2018. In 2019, a small subset of further EBacc subjects were introduced as reformed GCSEs, with another small set of language qualifications due for introduction in 2020, so true comparisons are limited until these qualifications are consistently included from 2020 onwards.</t>
  </si>
  <si>
    <r>
      <t>2017/18</t>
    </r>
    <r>
      <rPr>
        <vertAlign val="superscript"/>
        <sz val="8"/>
        <rFont val="Arial"/>
        <family val="2"/>
      </rPr>
      <t>7</t>
    </r>
  </si>
  <si>
    <r>
      <t>2018/19</t>
    </r>
    <r>
      <rPr>
        <vertAlign val="superscript"/>
        <sz val="8"/>
        <rFont val="Arial"/>
        <family val="2"/>
      </rPr>
      <t>7</t>
    </r>
  </si>
  <si>
    <t>6.  In 2013/14, two major reforms were implemented which affect the calculation of key stage 4 (KS4) performance measures data: 1) Professor Alison Wolf’s Review of Vocational Education recommendations which: restrict the qualifications counted; prevent any qualification from counting as larger than one GCSE; and cap the number of non-GCSEs included in performance measures at two per pupil, and 2) an early entry policy to only count a pupil’s first attempt at a qualification, in subjects counted in the English Baccalaureate. From 2014/15 onwards, early entry policy was expanded to all subjects in performance tables.</t>
  </si>
  <si>
    <t xml:space="preserve">7. New GCSEs in English and maths were taught from September 2015 with the first examinations taking place in Summer 2017. New GCSEs in other subjects were phased in for first teaching from September 2016, continuing into 2017 and a very small number from 2018. To ensure all students benefit from the reformed qualifications, only the new GCSEs will be included in the secondary performance tables as they are introduced (for 2017, this included only reformed GCSEs in English and maths, and in 2018, this included a further 20 new GCSEs with a smaller number being introduced in 2019 and 2020.). As part of these reforms, a new grading system has been introduced from 2017 to replace the  A* to G system with a new 9 to 1 scale for new reformed GCSEs. </t>
  </si>
  <si>
    <r>
      <t xml:space="preserve">8.  From 2018, the headline EBacc attainment measure </t>
    </r>
    <r>
      <rPr>
        <sz val="8"/>
        <color theme="7"/>
        <rFont val="Arial"/>
        <family val="2"/>
      </rPr>
      <t>was</t>
    </r>
    <r>
      <rPr>
        <sz val="8"/>
        <rFont val="Arial"/>
        <family val="2"/>
      </rPr>
      <t xml:space="preserve"> EBacc Average Point Score measure (APS) rather than a threshold measure. For further detail of how this is calculated see our published guidance. Note that English and maths components are based on the whole end key stage 4 cohort. Science, humanities and languages components are based on the number of entrants in those subjects.</t>
    </r>
  </si>
  <si>
    <t>8.  From 2018, the headline EBacc attainment measure was EBacc Average Point Score measure (APS) rather than a threshold measure. For further detail of how this is calculated see our published guidance. Note that English and maths components are based on the whole end key stage 4 cohort. Science, humanities and languages components are based on the number of entrants in those subjects.</t>
  </si>
  <si>
    <t xml:space="preserve">9. As a percentage of pupils at the end of key stage 4. EBacc thresholds shown alongside the headline measure for transparency and comparability. In 2014/15 and earlier, where the English language and English literature option was chosen in EBacc English, exams in both had to be taken and a C grade or above achieved in English language. In 2015/16, to meet the English requirement of the EBacc, exams in both had to be taken and a C grade or above achieved in either English language or English literature. In 2016/17, the definition of 'percentage achieving the English Baccalaureate' has changed to 'the proportion of pupils achieving the EBacc which included a grade 5 or above in English and maths, and grade C or above in unreformed subjects' following the introduction of the reformed 9 to 1 GCSEs in English and maths. The 9-4 grade shows pupils who achieved a grade 4 or above in English and maths, and a grade C in unreformed subjects.  From  2017/18 onwards, EBacc APS provides the headline EBacc measure but the 9-5 EBacc threshold is the proportion of pupils achieving the EBacc which included a grade 5 or above in reformed subjects, and grade C or above in unreformed subjects. Most of the EBacc subjects were reformed in 2017/18 and so caution should be taken in comparing to 2016/17 with only reformed English and maths. For the 9-4 EBacc threshold is the proportion of pupils achieving the EBacc which included a grade 4 or above in reformed subjects, and grade C or above in unreformed subjects. </t>
  </si>
  <si>
    <r>
      <t>2014/15</t>
    </r>
    <r>
      <rPr>
        <vertAlign val="superscript"/>
        <sz val="8"/>
        <rFont val="Arial"/>
        <family val="2"/>
      </rPr>
      <t>5</t>
    </r>
  </si>
  <si>
    <t>5.  In 2013/14, two major reforms were implemented which affect the calculation of key stage 4 (KS4) performance measures data: 1) Professor Alison Wolf’s Review of Vocational Education recommendations which: restrict the qualifications counted; prevent any qualification from counting as larger than one GCSE; and cap the number of non-GCSEs included in performance measures at two per pupil, and 2) an early entry policy to only count a pupil’s first attempt at a qualification, in subjects counted in the English Baccalaureate. From 2014/15 onwards, early entry policy was expanded to all subjects in performance tables.</t>
  </si>
  <si>
    <r>
      <t>Table 5: Average Attainment 8 scores</t>
    </r>
    <r>
      <rPr>
        <b/>
        <vertAlign val="superscript"/>
        <sz val="9"/>
        <rFont val="Arial"/>
        <family val="2"/>
      </rPr>
      <t xml:space="preserve">1 </t>
    </r>
    <r>
      <rPr>
        <b/>
        <sz val="9"/>
        <rFont val="Arial"/>
        <family val="2"/>
      </rPr>
      <t>per pupil for pupils at the end of key stage 4</t>
    </r>
  </si>
  <si>
    <r>
      <t>2017/18</t>
    </r>
    <r>
      <rPr>
        <vertAlign val="superscript"/>
        <sz val="8"/>
        <rFont val="Arial"/>
        <family val="2"/>
      </rPr>
      <t>7,8</t>
    </r>
  </si>
  <si>
    <r>
      <t>2018/19</t>
    </r>
    <r>
      <rPr>
        <vertAlign val="superscript"/>
        <sz val="8"/>
        <rFont val="Arial"/>
        <family val="2"/>
      </rPr>
      <t>7,8</t>
    </r>
  </si>
  <si>
    <t>1.  Attainment 8 is part of the secondary accountability system that was implemented for all schools from 2016. More information on the calculation of this measure is available in the Progress 8 guidance:</t>
  </si>
  <si>
    <t xml:space="preserve">7. Data users should be cautious when comparing Attainment 8 scores between 2017 and 2016. In 2017, Attainment 8 scores were calculated using slightly different point score scales in comparison to 2016, in order to minimise change following the introduction of 9-1 reformed GCSEs. This means that Attainment 8 scores are likely to look different from 2017, as a result of changes to the methodology. Users should also be cautious in comparing Attainment 8 scores between 2016 and 2020, while the points system is in a transition period to allow for the combination of unreformed and reformed GCSEs. </t>
  </si>
  <si>
    <t xml:space="preserve">8. New GCSEs in English and maths were taught from September 2015 with the first examinations taking place in Summer 2017. New GCSEs in other subjects were phased in for first teaching from September 2016, continued into 2017 and a very small number in 2018. To ensure all students benefit from the reformed qualifications, only the new GCSEs will be included in the secondary performance tables as they are introduced (for 2017, this included only reformed GCSEs in English and maths, and in 2018, this included a further 20 new GCSEs with a smaller number being introduced in 2019 and 2020.). As part of these reforms, a new grading system was introduced from 2017 to replace the A* to G system with a new 9 to 1 scale for new reformed GCSEs. </t>
  </si>
  <si>
    <r>
      <t>Table 6: Entries and achievements of pupils at the end of key stage 4 in academies</t>
    </r>
    <r>
      <rPr>
        <b/>
        <vertAlign val="superscript"/>
        <sz val="9"/>
        <rFont val="Arial"/>
        <family val="2"/>
      </rPr>
      <t>1</t>
    </r>
    <r>
      <rPr>
        <b/>
        <sz val="9"/>
        <rFont val="Arial"/>
        <family val="2"/>
      </rPr>
      <t xml:space="preserve"> and local authority maintained schools by length of time open</t>
    </r>
  </si>
  <si>
    <t>1.  From 2017, new GCSE qualifications in English and mathematics, graded 9-1, are included in performance tables. Points will be allocated to the new GCSEs on a 9-1 point scale corresponding to the new 9 to 1 grades, e.g. a grade 9 will get 9 points in the performance measures. To minimize change, legacy GCSEs and all other qualifications will be mapped onto the 9-1 scale from 2017 (with 8.5 being the maximum points available for legacy GCSEs), rather than mapping new GCSEs onto the 8-1 scale and moving to 9-1 when legacy GCSEs are no longer available. By 2020 all GCSEs will be reformed. For more information on these changes, see teh secondary accountability measures guidance:</t>
  </si>
  <si>
    <t xml:space="preserve">This is a working sheet which supports the published tables but is not part of the main publication.  Please contact the author for advice before using any figures from here </t>
  </si>
  <si>
    <t>Transition matrices in English and mathematics showing attainment at key stage 4 by key stage 2 attainment 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</si>
</sst>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0.0"/>
    <numFmt numFmtId="165" formatCode="#,##0.0"/>
  </numFmts>
  <fonts count="9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sz val="11"/>
      <color theme="1"/>
      <name val="Arial"/>
      <family val="2"/>
    </font>
    <font>
      <sz val="11"/>
      <color theme="1"/>
      <name val="Arial"/>
      <family val="2"/>
    </font>
    <font>
      <sz val="10"/>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sz val="10"/>
      <color indexed="12"/>
      <name val="Arial"/>
      <family val="2"/>
    </font>
    <font>
      <sz val="12"/>
      <color indexed="62"/>
      <name val="Arial"/>
      <family val="2"/>
    </font>
    <font>
      <sz val="12"/>
      <color indexed="52"/>
      <name val="Arial"/>
      <family val="2"/>
    </font>
    <font>
      <sz val="12"/>
      <color indexed="60"/>
      <name val="Arial"/>
      <family val="2"/>
    </font>
    <font>
      <sz val="10"/>
      <name val="Courier"/>
      <family val="3"/>
    </font>
    <font>
      <sz val="8"/>
      <color indexed="72"/>
      <name val="MS Sans Serif"/>
      <family val="2"/>
    </font>
    <font>
      <sz val="1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8"/>
      <name val="Arial"/>
      <family val="2"/>
    </font>
    <font>
      <b/>
      <sz val="9"/>
      <name val="Arial"/>
      <family val="2"/>
    </font>
    <font>
      <sz val="9"/>
      <name val="Arial"/>
      <family val="2"/>
    </font>
    <font>
      <b/>
      <vertAlign val="superscript"/>
      <sz val="9"/>
      <name val="Arial"/>
      <family val="2"/>
    </font>
    <font>
      <b/>
      <sz val="8"/>
      <name val="Arial"/>
      <family val="2"/>
    </font>
    <font>
      <vertAlign val="superscript"/>
      <sz val="8"/>
      <name val="Arial"/>
      <family val="2"/>
    </font>
    <font>
      <sz val="8"/>
      <color indexed="10"/>
      <name val="Arial"/>
      <family val="2"/>
    </font>
    <font>
      <i/>
      <vertAlign val="superscript"/>
      <sz val="8"/>
      <name val="Arial"/>
      <family val="2"/>
    </font>
    <font>
      <i/>
      <sz val="8"/>
      <name val="Arial"/>
      <family val="2"/>
    </font>
    <font>
      <b/>
      <sz val="10"/>
      <name val="Arial"/>
      <family val="2"/>
    </font>
    <font>
      <b/>
      <i/>
      <sz val="10"/>
      <name val="Arial"/>
      <family val="2"/>
    </font>
    <font>
      <b/>
      <vertAlign val="superscript"/>
      <sz val="8"/>
      <name val="Arial"/>
      <family val="2"/>
    </font>
    <font>
      <vertAlign val="superscript"/>
      <sz val="9"/>
      <name val="Arial"/>
      <family val="2"/>
    </font>
    <font>
      <sz val="8"/>
      <color rgb="FFFF0000"/>
      <name val="Arial"/>
      <family val="2"/>
    </font>
    <font>
      <b/>
      <sz val="11"/>
      <name val="Arial"/>
      <family val="2"/>
    </font>
    <font>
      <sz val="10"/>
      <color rgb="FF000000"/>
      <name val="Arial"/>
      <family val="2"/>
    </font>
    <font>
      <sz val="20"/>
      <name val="Arial"/>
      <family val="2"/>
    </font>
    <font>
      <sz val="9"/>
      <color rgb="FFFF0000"/>
      <name val="Arial"/>
      <family val="2"/>
    </font>
    <font>
      <u/>
      <sz val="8"/>
      <color indexed="12"/>
      <name val="Arial"/>
      <family val="2"/>
    </font>
    <font>
      <b/>
      <sz val="10"/>
      <color rgb="FFFF0000"/>
      <name val="Arial"/>
      <family val="2"/>
    </font>
    <font>
      <u/>
      <sz val="8"/>
      <name val="Arial"/>
      <family val="2"/>
    </font>
    <font>
      <sz val="8"/>
      <color theme="1"/>
      <name val="Arial"/>
      <family val="2"/>
    </font>
    <font>
      <b/>
      <sz val="8"/>
      <color theme="1"/>
      <name val="Arial"/>
      <family val="2"/>
    </font>
    <font>
      <sz val="9"/>
      <color theme="1"/>
      <name val="Arial"/>
      <family val="2"/>
    </font>
    <font>
      <b/>
      <i/>
      <sz val="12"/>
      <color indexed="10"/>
      <name val="Arial"/>
      <family val="2"/>
    </font>
    <font>
      <b/>
      <sz val="12"/>
      <color indexed="10"/>
      <name val="Arial"/>
      <family val="2"/>
    </font>
    <font>
      <sz val="9"/>
      <color theme="1"/>
      <name val="Calibri"/>
      <family val="2"/>
      <scheme val="minor"/>
    </font>
    <font>
      <sz val="9"/>
      <color rgb="FF1F497D"/>
      <name val="Arial"/>
      <family val="2"/>
    </font>
    <font>
      <vertAlign val="superscript"/>
      <sz val="11"/>
      <color theme="1"/>
      <name val="Calibri"/>
      <family val="2"/>
      <scheme val="minor"/>
    </font>
    <font>
      <b/>
      <sz val="8"/>
      <color rgb="FF000000"/>
      <name val="Arial"/>
      <family val="2"/>
    </font>
    <font>
      <b/>
      <vertAlign val="superscript"/>
      <sz val="8"/>
      <color rgb="FF000000"/>
      <name val="Arial"/>
      <family val="2"/>
    </font>
    <font>
      <sz val="8"/>
      <color theme="1"/>
      <name val="Calibri"/>
      <family val="2"/>
      <scheme val="minor"/>
    </font>
    <font>
      <sz val="8"/>
      <color theme="0" tint="-0.499984740745262"/>
      <name val="Arial"/>
      <family val="2"/>
    </font>
    <font>
      <sz val="8"/>
      <color theme="0" tint="-0.499984740745262"/>
      <name val="Calibri"/>
      <family val="2"/>
      <scheme val="minor"/>
    </font>
    <font>
      <sz val="8"/>
      <color rgb="FF000000"/>
      <name val="Arial"/>
      <family val="2"/>
    </font>
    <font>
      <sz val="10"/>
      <color theme="1"/>
      <name val="Calibri"/>
      <family val="2"/>
      <scheme val="minor"/>
    </font>
    <font>
      <b/>
      <sz val="9"/>
      <color theme="0"/>
      <name val="Arial"/>
      <family val="2"/>
    </font>
    <font>
      <sz val="9"/>
      <color theme="0"/>
      <name val="Arial"/>
      <family val="2"/>
    </font>
    <font>
      <sz val="11"/>
      <color theme="0"/>
      <name val="Calibri"/>
      <family val="2"/>
      <scheme val="minor"/>
    </font>
    <font>
      <vertAlign val="superscript"/>
      <sz val="11"/>
      <color theme="0"/>
      <name val="Calibri"/>
      <family val="2"/>
      <scheme val="minor"/>
    </font>
    <font>
      <sz val="8"/>
      <color theme="0"/>
      <name val="Arial"/>
      <family val="2"/>
    </font>
    <font>
      <b/>
      <vertAlign val="superscript"/>
      <sz val="8"/>
      <color theme="1"/>
      <name val="Arial"/>
      <family val="2"/>
    </font>
    <font>
      <sz val="10"/>
      <color theme="0"/>
      <name val="Arial"/>
      <family val="2"/>
    </font>
    <font>
      <sz val="8"/>
      <color theme="0"/>
      <name val="Calibri"/>
      <family val="2"/>
      <scheme val="minor"/>
    </font>
    <font>
      <sz val="10"/>
      <color rgb="FFFF0000"/>
      <name val="Arial"/>
      <family val="2"/>
    </font>
    <font>
      <vertAlign val="superscript"/>
      <sz val="8"/>
      <color theme="7"/>
      <name val="Arial"/>
      <family val="2"/>
    </font>
    <font>
      <b/>
      <vertAlign val="superscript"/>
      <sz val="8"/>
      <color theme="7"/>
      <name val="Arial"/>
      <family val="2"/>
    </font>
    <font>
      <sz val="8"/>
      <color theme="7"/>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
      <patternFill patternType="solid">
        <fgColor theme="3" tint="0.79998168889431442"/>
        <bgColor indexed="64"/>
      </patternFill>
    </fill>
    <fill>
      <patternFill patternType="solid">
        <fgColor rgb="FFFFFFFF"/>
        <bgColor rgb="FFFFFFFF"/>
      </patternFill>
    </fill>
    <fill>
      <patternFill patternType="solid">
        <fgColor theme="0" tint="-0.14999847407452621"/>
        <bgColor indexed="64"/>
      </patternFill>
    </fill>
  </fills>
  <borders count="1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bottom/>
      <diagonal/>
    </border>
    <border>
      <left/>
      <right/>
      <top style="dotted">
        <color auto="1"/>
      </top>
      <bottom/>
      <diagonal/>
    </border>
    <border>
      <left/>
      <right style="dotted">
        <color indexed="64"/>
      </right>
      <top/>
      <bottom style="thin">
        <color indexed="64"/>
      </bottom>
      <diagonal/>
    </border>
    <border>
      <left style="dotted">
        <color auto="1"/>
      </left>
      <right/>
      <top/>
      <bottom/>
      <diagonal/>
    </border>
    <border>
      <left style="thin">
        <color indexed="64"/>
      </left>
      <right/>
      <top style="thin">
        <color indexed="64"/>
      </top>
      <bottom/>
      <diagonal/>
    </border>
    <border>
      <left/>
      <right style="thin">
        <color indexed="64"/>
      </right>
      <top style="thin">
        <color indexed="64"/>
      </top>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hair">
        <color indexed="64"/>
      </bottom>
      <diagonal/>
    </border>
    <border>
      <left/>
      <right/>
      <top style="thin">
        <color auto="1"/>
      </top>
      <bottom/>
      <diagonal/>
    </border>
    <border>
      <left/>
      <right/>
      <top/>
      <bottom style="thin">
        <color rgb="FF000000"/>
      </bottom>
      <diagonal/>
    </border>
  </borders>
  <cellStyleXfs count="8727">
    <xf numFmtId="0" fontId="0"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3" borderId="0" applyNumberFormat="0" applyBorder="0" applyAlignment="0" applyProtection="0"/>
    <xf numFmtId="0" fontId="24" fillId="20" borderId="1" applyNumberFormat="0" applyAlignment="0" applyProtection="0"/>
    <xf numFmtId="0" fontId="25" fillId="21" borderId="2" applyNumberFormat="0" applyAlignment="0" applyProtection="0"/>
    <xf numFmtId="0" fontId="26" fillId="0" borderId="0" applyNumberFormat="0" applyFill="0" applyBorder="0" applyAlignment="0" applyProtection="0"/>
    <xf numFmtId="0" fontId="27" fillId="4"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alignment vertical="top"/>
      <protection locked="0"/>
    </xf>
    <xf numFmtId="0" fontId="32" fillId="7" borderId="1" applyNumberFormat="0" applyAlignment="0" applyProtection="0"/>
    <xf numFmtId="0" fontId="33" fillId="0" borderId="6" applyNumberFormat="0" applyFill="0" applyAlignment="0" applyProtection="0"/>
    <xf numFmtId="0" fontId="34" fillId="22" borderId="0" applyNumberFormat="0" applyBorder="0" applyAlignment="0" applyProtection="0"/>
    <xf numFmtId="0" fontId="35" fillId="0" borderId="0"/>
    <xf numFmtId="0" fontId="20" fillId="0" borderId="0"/>
    <xf numFmtId="0" fontId="36" fillId="0" borderId="0" applyAlignment="0">
      <alignment vertical="top" wrapText="1"/>
      <protection locked="0"/>
    </xf>
    <xf numFmtId="0" fontId="37" fillId="23" borderId="7" applyNumberFormat="0" applyFont="0" applyAlignment="0" applyProtection="0"/>
    <xf numFmtId="0" fontId="38" fillId="20"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0" fontId="20" fillId="0" borderId="0"/>
    <xf numFmtId="0" fontId="20" fillId="0" borderId="0"/>
    <xf numFmtId="0" fontId="19" fillId="0" borderId="0"/>
    <xf numFmtId="0" fontId="20" fillId="0" borderId="0"/>
    <xf numFmtId="0" fontId="18" fillId="0" borderId="0"/>
    <xf numFmtId="43" fontId="20" fillId="0" borderId="0" applyFont="0" applyFill="0" applyBorder="0" applyAlignment="0" applyProtection="0"/>
    <xf numFmtId="0" fontId="17" fillId="0" borderId="0"/>
    <xf numFmtId="0" fontId="17" fillId="0" borderId="0"/>
    <xf numFmtId="0" fontId="16" fillId="0" borderId="0"/>
    <xf numFmtId="0" fontId="38" fillId="20" borderId="31" applyNumberFormat="0" applyAlignment="0" applyProtection="0"/>
    <xf numFmtId="0" fontId="24" fillId="20" borderId="37" applyNumberFormat="0" applyAlignment="0" applyProtection="0"/>
    <xf numFmtId="0" fontId="32" fillId="7" borderId="33" applyNumberFormat="0" applyAlignment="0" applyProtection="0"/>
    <xf numFmtId="0" fontId="40" fillId="0" borderId="40" applyNumberFormat="0" applyFill="0" applyAlignment="0" applyProtection="0"/>
    <xf numFmtId="0" fontId="24" fillId="20" borderId="29" applyNumberFormat="0" applyAlignment="0" applyProtection="0"/>
    <xf numFmtId="0" fontId="32" fillId="7" borderId="29" applyNumberFormat="0" applyAlignment="0" applyProtection="0"/>
    <xf numFmtId="0" fontId="38" fillId="20" borderId="39" applyNumberFormat="0" applyAlignment="0" applyProtection="0"/>
    <xf numFmtId="0" fontId="20" fillId="23" borderId="34" applyNumberFormat="0" applyFont="0" applyAlignment="0" applyProtection="0"/>
    <xf numFmtId="0" fontId="24" fillId="20" borderId="25" applyNumberFormat="0" applyAlignment="0" applyProtection="0"/>
    <xf numFmtId="0" fontId="20" fillId="23" borderId="38" applyNumberFormat="0" applyFont="0" applyAlignment="0" applyProtection="0"/>
    <xf numFmtId="0" fontId="32" fillId="7" borderId="25" applyNumberFormat="0" applyAlignment="0" applyProtection="0"/>
    <xf numFmtId="0" fontId="20" fillId="23" borderId="30" applyNumberFormat="0" applyFont="0" applyAlignment="0" applyProtection="0"/>
    <xf numFmtId="0" fontId="20" fillId="23" borderId="26" applyNumberFormat="0" applyFont="0" applyAlignment="0" applyProtection="0"/>
    <xf numFmtId="0" fontId="38" fillId="20" borderId="27" applyNumberFormat="0" applyAlignment="0" applyProtection="0"/>
    <xf numFmtId="0" fontId="40" fillId="0" borderId="28" applyNumberFormat="0" applyFill="0" applyAlignment="0" applyProtection="0"/>
    <xf numFmtId="0" fontId="32" fillId="7" borderId="37" applyNumberFormat="0" applyAlignment="0" applyProtection="0"/>
    <xf numFmtId="0" fontId="40" fillId="0" borderId="32" applyNumberFormat="0" applyFill="0" applyAlignment="0" applyProtection="0"/>
    <xf numFmtId="0" fontId="15" fillId="0" borderId="0"/>
    <xf numFmtId="0" fontId="57" fillId="0" borderId="0" applyNumberFormat="0" applyFont="0" applyBorder="0" applyProtection="0"/>
    <xf numFmtId="0" fontId="15" fillId="0" borderId="0"/>
    <xf numFmtId="9" fontId="15" fillId="0" borderId="0" applyFont="0" applyFill="0" applyBorder="0" applyAlignment="0" applyProtection="0"/>
    <xf numFmtId="0" fontId="24" fillId="20" borderId="33" applyNumberFormat="0" applyAlignment="0" applyProtection="0"/>
    <xf numFmtId="0" fontId="32" fillId="7" borderId="41" applyNumberFormat="0" applyAlignment="0" applyProtection="0"/>
    <xf numFmtId="0" fontId="40" fillId="0" borderId="44" applyNumberFormat="0" applyFill="0" applyAlignment="0" applyProtection="0"/>
    <xf numFmtId="0" fontId="40" fillId="0" borderId="36" applyNumberFormat="0" applyFill="0" applyAlignment="0" applyProtection="0"/>
    <xf numFmtId="0" fontId="24" fillId="20" borderId="41" applyNumberFormat="0" applyAlignment="0" applyProtection="0"/>
    <xf numFmtId="0" fontId="38" fillId="20" borderId="35" applyNumberFormat="0" applyAlignment="0" applyProtection="0"/>
    <xf numFmtId="0" fontId="20" fillId="23" borderId="42" applyNumberFormat="0" applyFont="0" applyAlignment="0" applyProtection="0"/>
    <xf numFmtId="0" fontId="38" fillId="20" borderId="43" applyNumberFormat="0" applyAlignment="0" applyProtection="0"/>
    <xf numFmtId="0" fontId="40" fillId="0" borderId="53" applyNumberFormat="0" applyFill="0" applyAlignment="0" applyProtection="0"/>
    <xf numFmtId="0" fontId="40" fillId="0" borderId="49" applyNumberFormat="0" applyFill="0" applyAlignment="0" applyProtection="0"/>
    <xf numFmtId="0" fontId="38" fillId="20" borderId="48" applyNumberFormat="0" applyAlignment="0" applyProtection="0"/>
    <xf numFmtId="0" fontId="20" fillId="23" borderId="47" applyNumberFormat="0" applyFont="0" applyAlignment="0" applyProtection="0"/>
    <xf numFmtId="0" fontId="32" fillId="7" borderId="46" applyNumberFormat="0" applyAlignment="0" applyProtection="0"/>
    <xf numFmtId="0" fontId="20" fillId="23" borderId="51" applyNumberFormat="0" applyFont="0" applyAlignment="0" applyProtection="0"/>
    <xf numFmtId="0" fontId="31" fillId="0" borderId="0" applyNumberFormat="0" applyFill="0" applyBorder="0" applyAlignment="0" applyProtection="0">
      <alignment vertical="top"/>
      <protection locked="0"/>
    </xf>
    <xf numFmtId="0" fontId="38" fillId="20" borderId="52" applyNumberFormat="0" applyAlignment="0" applyProtection="0"/>
    <xf numFmtId="0" fontId="40" fillId="0" borderId="57" applyNumberFormat="0" applyFill="0" applyAlignment="0" applyProtection="0"/>
    <xf numFmtId="0" fontId="32" fillId="7" borderId="50" applyNumberFormat="0" applyAlignment="0" applyProtection="0"/>
    <xf numFmtId="0" fontId="24" fillId="20" borderId="62" applyNumberFormat="0" applyAlignment="0" applyProtection="0"/>
    <xf numFmtId="0" fontId="24" fillId="20" borderId="66" applyNumberFormat="0" applyAlignment="0" applyProtection="0"/>
    <xf numFmtId="0" fontId="38" fillId="20" borderId="76" applyNumberFormat="0" applyAlignment="0" applyProtection="0"/>
    <xf numFmtId="0" fontId="24" fillId="20" borderId="50" applyNumberFormat="0" applyAlignment="0" applyProtection="0"/>
    <xf numFmtId="0" fontId="20" fillId="23" borderId="67" applyNumberFormat="0" applyFont="0" applyAlignment="0" applyProtection="0"/>
    <xf numFmtId="0" fontId="40" fillId="0" borderId="69" applyNumberFormat="0" applyFill="0" applyAlignment="0" applyProtection="0"/>
    <xf numFmtId="0" fontId="24" fillId="20" borderId="46" applyNumberFormat="0" applyAlignment="0" applyProtection="0"/>
    <xf numFmtId="0" fontId="40" fillId="0" borderId="69" applyNumberFormat="0" applyFill="0" applyAlignment="0" applyProtection="0"/>
    <xf numFmtId="0" fontId="20" fillId="23" borderId="55" applyNumberFormat="0" applyFont="0" applyAlignment="0" applyProtection="0"/>
    <xf numFmtId="0" fontId="14" fillId="0" borderId="0"/>
    <xf numFmtId="0" fontId="32" fillId="7" borderId="62" applyNumberFormat="0" applyAlignment="0" applyProtection="0"/>
    <xf numFmtId="0" fontId="14" fillId="0" borderId="0"/>
    <xf numFmtId="9" fontId="14" fillId="0" borderId="0" applyFont="0" applyFill="0" applyBorder="0" applyAlignment="0" applyProtection="0"/>
    <xf numFmtId="0" fontId="38" fillId="20" borderId="76" applyNumberFormat="0" applyAlignment="0" applyProtection="0"/>
    <xf numFmtId="0" fontId="20" fillId="23" borderId="59" applyNumberFormat="0" applyFont="0" applyAlignment="0" applyProtection="0"/>
    <xf numFmtId="0" fontId="38" fillId="20" borderId="68" applyNumberFormat="0" applyAlignment="0" applyProtection="0"/>
    <xf numFmtId="0" fontId="32" fillId="7" borderId="74" applyNumberFormat="0" applyAlignment="0" applyProtection="0"/>
    <xf numFmtId="0" fontId="38" fillId="20" borderId="76" applyNumberFormat="0" applyAlignment="0" applyProtection="0"/>
    <xf numFmtId="0" fontId="24" fillId="20" borderId="74" applyNumberFormat="0" applyAlignment="0" applyProtection="0"/>
    <xf numFmtId="0" fontId="24" fillId="20" borderId="58" applyNumberFormat="0" applyAlignment="0" applyProtection="0"/>
    <xf numFmtId="0" fontId="24" fillId="20" borderId="54" applyNumberFormat="0" applyAlignment="0" applyProtection="0"/>
    <xf numFmtId="0" fontId="40" fillId="0" borderId="69" applyNumberFormat="0" applyFill="0" applyAlignment="0" applyProtection="0"/>
    <xf numFmtId="0" fontId="40" fillId="0" borderId="77" applyNumberFormat="0" applyFill="0" applyAlignment="0" applyProtection="0"/>
    <xf numFmtId="0" fontId="20" fillId="23" borderId="75" applyNumberFormat="0" applyFont="0" applyAlignment="0" applyProtection="0"/>
    <xf numFmtId="0" fontId="32" fillId="7" borderId="58" applyNumberFormat="0" applyAlignment="0" applyProtection="0"/>
    <xf numFmtId="0" fontId="38" fillId="20" borderId="56" applyNumberFormat="0" applyAlignment="0" applyProtection="0"/>
    <xf numFmtId="0" fontId="20" fillId="23" borderId="75" applyNumberFormat="0" applyFont="0" applyAlignment="0" applyProtection="0"/>
    <xf numFmtId="0" fontId="40" fillId="0" borderId="77" applyNumberFormat="0" applyFill="0" applyAlignment="0" applyProtection="0"/>
    <xf numFmtId="0" fontId="40" fillId="0" borderId="69" applyNumberFormat="0" applyFill="0" applyAlignment="0" applyProtection="0"/>
    <xf numFmtId="0" fontId="32" fillId="7" borderId="54" applyNumberFormat="0" applyAlignment="0" applyProtection="0"/>
    <xf numFmtId="0" fontId="32" fillId="7" borderId="66" applyNumberFormat="0" applyAlignment="0" applyProtection="0"/>
    <xf numFmtId="0" fontId="24" fillId="20" borderId="70" applyNumberFormat="0" applyAlignment="0" applyProtection="0"/>
    <xf numFmtId="0" fontId="32" fillId="7" borderId="74" applyNumberFormat="0" applyAlignment="0" applyProtection="0"/>
    <xf numFmtId="0" fontId="40" fillId="0" borderId="69" applyNumberFormat="0" applyFill="0" applyAlignment="0" applyProtection="0"/>
    <xf numFmtId="0" fontId="40" fillId="0" borderId="61" applyNumberFormat="0" applyFill="0" applyAlignment="0" applyProtection="0"/>
    <xf numFmtId="0" fontId="38" fillId="20" borderId="68" applyNumberFormat="0" applyAlignment="0" applyProtection="0"/>
    <xf numFmtId="0" fontId="20" fillId="23" borderId="63" applyNumberFormat="0" applyFont="0" applyAlignment="0" applyProtection="0"/>
    <xf numFmtId="0" fontId="38" fillId="20" borderId="64" applyNumberFormat="0" applyAlignment="0" applyProtection="0"/>
    <xf numFmtId="0" fontId="40" fillId="0" borderId="77" applyNumberFormat="0" applyFill="0" applyAlignment="0" applyProtection="0"/>
    <xf numFmtId="0" fontId="38" fillId="20" borderId="60" applyNumberFormat="0" applyAlignment="0" applyProtection="0"/>
    <xf numFmtId="0" fontId="32" fillId="7" borderId="66" applyNumberFormat="0" applyAlignment="0" applyProtection="0"/>
    <xf numFmtId="0" fontId="38" fillId="20" borderId="72" applyNumberFormat="0" applyAlignment="0" applyProtection="0"/>
    <xf numFmtId="0" fontId="40" fillId="0" borderId="69" applyNumberFormat="0" applyFill="0" applyAlignment="0" applyProtection="0"/>
    <xf numFmtId="0" fontId="40" fillId="0" borderId="77" applyNumberFormat="0" applyFill="0" applyAlignment="0" applyProtection="0"/>
    <xf numFmtId="0" fontId="40" fillId="0" borderId="65" applyNumberFormat="0" applyFill="0" applyAlignment="0" applyProtection="0"/>
    <xf numFmtId="0" fontId="38" fillId="20" borderId="68" applyNumberFormat="0" applyAlignment="0" applyProtection="0"/>
    <xf numFmtId="0" fontId="24" fillId="20" borderId="66" applyNumberFormat="0" applyAlignment="0" applyProtection="0"/>
    <xf numFmtId="0" fontId="24" fillId="20" borderId="74" applyNumberFormat="0" applyAlignment="0" applyProtection="0"/>
    <xf numFmtId="0" fontId="20" fillId="23" borderId="67" applyNumberFormat="0" applyFont="0" applyAlignment="0" applyProtection="0"/>
    <xf numFmtId="0" fontId="32" fillId="7" borderId="66" applyNumberFormat="0" applyAlignment="0" applyProtection="0"/>
    <xf numFmtId="0" fontId="40" fillId="0" borderId="77" applyNumberFormat="0" applyFill="0" applyAlignment="0" applyProtection="0"/>
    <xf numFmtId="0" fontId="40" fillId="0" borderId="77" applyNumberFormat="0" applyFill="0" applyAlignment="0" applyProtection="0"/>
    <xf numFmtId="0" fontId="24" fillId="20" borderId="62" applyNumberFormat="0" applyAlignment="0" applyProtection="0"/>
    <xf numFmtId="0" fontId="32" fillId="7" borderId="62" applyNumberFormat="0" applyAlignment="0" applyProtection="0"/>
    <xf numFmtId="0" fontId="20" fillId="23" borderId="63" applyNumberFormat="0" applyFont="0" applyAlignment="0" applyProtection="0"/>
    <xf numFmtId="0" fontId="38" fillId="20" borderId="64" applyNumberFormat="0" applyAlignment="0" applyProtection="0"/>
    <xf numFmtId="0" fontId="40" fillId="0" borderId="65" applyNumberFormat="0" applyFill="0" applyAlignment="0" applyProtection="0"/>
    <xf numFmtId="9" fontId="20" fillId="0" borderId="0" applyFont="0" applyFill="0" applyBorder="0" applyAlignment="0" applyProtection="0"/>
    <xf numFmtId="0" fontId="14" fillId="0" borderId="0"/>
    <xf numFmtId="0" fontId="38" fillId="20" borderId="64" applyNumberFormat="0" applyAlignment="0" applyProtection="0"/>
    <xf numFmtId="0" fontId="24" fillId="20" borderId="62" applyNumberFormat="0" applyAlignment="0" applyProtection="0"/>
    <xf numFmtId="0" fontId="32" fillId="7" borderId="62" applyNumberFormat="0" applyAlignment="0" applyProtection="0"/>
    <xf numFmtId="0" fontId="40" fillId="0" borderId="65" applyNumberFormat="0" applyFill="0" applyAlignment="0" applyProtection="0"/>
    <xf numFmtId="0" fontId="24" fillId="20" borderId="62" applyNumberFormat="0" applyAlignment="0" applyProtection="0"/>
    <xf numFmtId="0" fontId="32" fillId="7" borderId="62" applyNumberFormat="0" applyAlignment="0" applyProtection="0"/>
    <xf numFmtId="0" fontId="38" fillId="20" borderId="64" applyNumberFormat="0" applyAlignment="0" applyProtection="0"/>
    <xf numFmtId="0" fontId="20" fillId="23" borderId="63" applyNumberFormat="0" applyFont="0" applyAlignment="0" applyProtection="0"/>
    <xf numFmtId="0" fontId="24" fillId="20" borderId="62" applyNumberFormat="0" applyAlignment="0" applyProtection="0"/>
    <xf numFmtId="0" fontId="20" fillId="23" borderId="63" applyNumberFormat="0" applyFont="0" applyAlignment="0" applyProtection="0"/>
    <xf numFmtId="0" fontId="32" fillId="7" borderId="62" applyNumberFormat="0" applyAlignment="0" applyProtection="0"/>
    <xf numFmtId="0" fontId="20" fillId="23" borderId="63" applyNumberFormat="0" applyFont="0" applyAlignment="0" applyProtection="0"/>
    <xf numFmtId="0" fontId="20" fillId="23" borderId="63" applyNumberFormat="0" applyFont="0" applyAlignment="0" applyProtection="0"/>
    <xf numFmtId="0" fontId="38" fillId="20" borderId="64" applyNumberFormat="0" applyAlignment="0" applyProtection="0"/>
    <xf numFmtId="0" fontId="40" fillId="0" borderId="65" applyNumberFormat="0" applyFill="0" applyAlignment="0" applyProtection="0"/>
    <xf numFmtId="0" fontId="32" fillId="7" borderId="62" applyNumberFormat="0" applyAlignment="0" applyProtection="0"/>
    <xf numFmtId="0" fontId="40" fillId="0" borderId="65" applyNumberFormat="0" applyFill="0" applyAlignment="0" applyProtection="0"/>
    <xf numFmtId="0" fontId="14" fillId="0" borderId="0"/>
    <xf numFmtId="0" fontId="14" fillId="0" borderId="0"/>
    <xf numFmtId="9" fontId="14" fillId="0" borderId="0" applyFont="0" applyFill="0" applyBorder="0" applyAlignment="0" applyProtection="0"/>
    <xf numFmtId="0" fontId="24" fillId="20" borderId="62" applyNumberFormat="0" applyAlignment="0" applyProtection="0"/>
    <xf numFmtId="0" fontId="32" fillId="7" borderId="62" applyNumberFormat="0" applyAlignment="0" applyProtection="0"/>
    <xf numFmtId="0" fontId="40" fillId="0" borderId="65" applyNumberFormat="0" applyFill="0" applyAlignment="0" applyProtection="0"/>
    <xf numFmtId="0" fontId="40" fillId="0" borderId="65" applyNumberFormat="0" applyFill="0" applyAlignment="0" applyProtection="0"/>
    <xf numFmtId="0" fontId="24" fillId="20" borderId="62" applyNumberFormat="0" applyAlignment="0" applyProtection="0"/>
    <xf numFmtId="0" fontId="38" fillId="20" borderId="64" applyNumberFormat="0" applyAlignment="0" applyProtection="0"/>
    <xf numFmtId="0" fontId="20" fillId="23" borderId="63" applyNumberFormat="0" applyFont="0" applyAlignment="0" applyProtection="0"/>
    <xf numFmtId="0" fontId="38" fillId="20" borderId="64" applyNumberFormat="0" applyAlignment="0" applyProtection="0"/>
    <xf numFmtId="0" fontId="40" fillId="0" borderId="65" applyNumberFormat="0" applyFill="0" applyAlignment="0" applyProtection="0"/>
    <xf numFmtId="0" fontId="40" fillId="0" borderId="65" applyNumberFormat="0" applyFill="0" applyAlignment="0" applyProtection="0"/>
    <xf numFmtId="0" fontId="38" fillId="20" borderId="64" applyNumberFormat="0" applyAlignment="0" applyProtection="0"/>
    <xf numFmtId="0" fontId="20" fillId="23" borderId="63" applyNumberFormat="0" applyFont="0" applyAlignment="0" applyProtection="0"/>
    <xf numFmtId="0" fontId="32" fillId="7" borderId="62" applyNumberFormat="0" applyAlignment="0" applyProtection="0"/>
    <xf numFmtId="0" fontId="20" fillId="23" borderId="63" applyNumberFormat="0" applyFont="0" applyAlignment="0" applyProtection="0"/>
    <xf numFmtId="0" fontId="38" fillId="20" borderId="64" applyNumberFormat="0" applyAlignment="0" applyProtection="0"/>
    <xf numFmtId="0" fontId="40" fillId="0" borderId="65" applyNumberFormat="0" applyFill="0" applyAlignment="0" applyProtection="0"/>
    <xf numFmtId="0" fontId="32" fillId="7" borderId="62" applyNumberFormat="0" applyAlignment="0" applyProtection="0"/>
    <xf numFmtId="0" fontId="24" fillId="20" borderId="62" applyNumberFormat="0" applyAlignment="0" applyProtection="0"/>
    <xf numFmtId="0" fontId="24" fillId="20" borderId="62" applyNumberFormat="0" applyAlignment="0" applyProtection="0"/>
    <xf numFmtId="0" fontId="20" fillId="23" borderId="63" applyNumberFormat="0" applyFont="0" applyAlignment="0" applyProtection="0"/>
    <xf numFmtId="0" fontId="20" fillId="23" borderId="63" applyNumberFormat="0" applyFont="0" applyAlignment="0" applyProtection="0"/>
    <xf numFmtId="0" fontId="24" fillId="20" borderId="62" applyNumberFormat="0" applyAlignment="0" applyProtection="0"/>
    <xf numFmtId="0" fontId="24" fillId="20" borderId="62" applyNumberFormat="0" applyAlignment="0" applyProtection="0"/>
    <xf numFmtId="0" fontId="32" fillId="7" borderId="62" applyNumberFormat="0" applyAlignment="0" applyProtection="0"/>
    <xf numFmtId="0" fontId="38" fillId="20" borderId="64" applyNumberFormat="0" applyAlignment="0" applyProtection="0"/>
    <xf numFmtId="0" fontId="32" fillId="7" borderId="62" applyNumberFormat="0" applyAlignment="0" applyProtection="0"/>
    <xf numFmtId="0" fontId="40" fillId="0" borderId="65" applyNumberFormat="0" applyFill="0" applyAlignment="0" applyProtection="0"/>
    <xf numFmtId="0" fontId="38" fillId="20" borderId="64" applyNumberFormat="0" applyAlignment="0" applyProtection="0"/>
    <xf numFmtId="0" fontId="20" fillId="23" borderId="71" applyNumberFormat="0" applyFont="0" applyAlignment="0" applyProtection="0"/>
    <xf numFmtId="0" fontId="24" fillId="20" borderId="66" applyNumberFormat="0" applyAlignment="0" applyProtection="0"/>
    <xf numFmtId="0" fontId="20" fillId="23" borderId="67" applyNumberFormat="0" applyFont="0" applyAlignment="0" applyProtection="0"/>
    <xf numFmtId="0" fontId="20" fillId="23" borderId="75" applyNumberFormat="0" applyFont="0" applyAlignment="0" applyProtection="0"/>
    <xf numFmtId="0" fontId="24" fillId="20" borderId="66" applyNumberFormat="0" applyAlignment="0" applyProtection="0"/>
    <xf numFmtId="0" fontId="24" fillId="20" borderId="74" applyNumberFormat="0" applyAlignment="0" applyProtection="0"/>
    <xf numFmtId="0" fontId="40" fillId="0" borderId="69" applyNumberFormat="0" applyFill="0" applyAlignment="0" applyProtection="0"/>
    <xf numFmtId="0" fontId="32" fillId="7" borderId="66" applyNumberFormat="0" applyAlignment="0" applyProtection="0"/>
    <xf numFmtId="0" fontId="40" fillId="0" borderId="69" applyNumberFormat="0" applyFill="0" applyAlignment="0" applyProtection="0"/>
    <xf numFmtId="0" fontId="38" fillId="20" borderId="68" applyNumberFormat="0" applyAlignment="0" applyProtection="0"/>
    <xf numFmtId="0" fontId="20" fillId="23" borderId="67" applyNumberFormat="0" applyFont="0" applyAlignment="0" applyProtection="0"/>
    <xf numFmtId="0" fontId="40" fillId="0" borderId="73" applyNumberFormat="0" applyFill="0" applyAlignment="0" applyProtection="0"/>
    <xf numFmtId="0" fontId="24" fillId="20" borderId="66" applyNumberFormat="0" applyAlignment="0" applyProtection="0"/>
    <xf numFmtId="0" fontId="38" fillId="20" borderId="68" applyNumberFormat="0" applyAlignment="0" applyProtection="0"/>
    <xf numFmtId="0" fontId="32" fillId="7" borderId="66" applyNumberFormat="0" applyAlignment="0" applyProtection="0"/>
    <xf numFmtId="0" fontId="38" fillId="20" borderId="68" applyNumberFormat="0" applyAlignment="0" applyProtection="0"/>
    <xf numFmtId="0" fontId="20" fillId="23" borderId="67" applyNumberFormat="0" applyFont="0" applyAlignment="0" applyProtection="0"/>
    <xf numFmtId="0" fontId="24" fillId="20" borderId="66" applyNumberFormat="0" applyAlignment="0" applyProtection="0"/>
    <xf numFmtId="0" fontId="24" fillId="20" borderId="66" applyNumberFormat="0" applyAlignment="0" applyProtection="0"/>
    <xf numFmtId="0" fontId="24" fillId="20" borderId="66" applyNumberFormat="0" applyAlignment="0" applyProtection="0"/>
    <xf numFmtId="0" fontId="38" fillId="20" borderId="68" applyNumberFormat="0" applyAlignment="0" applyProtection="0"/>
    <xf numFmtId="0" fontId="24" fillId="20" borderId="66" applyNumberFormat="0" applyAlignment="0" applyProtection="0"/>
    <xf numFmtId="0" fontId="40" fillId="0" borderId="69" applyNumberFormat="0" applyFill="0" applyAlignment="0" applyProtection="0"/>
    <xf numFmtId="0" fontId="20" fillId="23" borderId="67" applyNumberFormat="0" applyFont="0" applyAlignment="0" applyProtection="0"/>
    <xf numFmtId="0" fontId="20" fillId="23" borderId="67" applyNumberFormat="0" applyFont="0" applyAlignment="0" applyProtection="0"/>
    <xf numFmtId="0" fontId="40" fillId="0" borderId="69" applyNumberFormat="0" applyFill="0" applyAlignment="0" applyProtection="0"/>
    <xf numFmtId="0" fontId="32" fillId="7" borderId="66" applyNumberFormat="0" applyAlignment="0" applyProtection="0"/>
    <xf numFmtId="0" fontId="32" fillId="7" borderId="66" applyNumberFormat="0" applyAlignment="0" applyProtection="0"/>
    <xf numFmtId="0" fontId="32" fillId="7" borderId="66" applyNumberFormat="0" applyAlignment="0" applyProtection="0"/>
    <xf numFmtId="0" fontId="20" fillId="23" borderId="67" applyNumberFormat="0" applyFont="0" applyAlignment="0" applyProtection="0"/>
    <xf numFmtId="0" fontId="20" fillId="23" borderId="67" applyNumberFormat="0" applyFont="0" applyAlignment="0" applyProtection="0"/>
    <xf numFmtId="0" fontId="38" fillId="20" borderId="68" applyNumberFormat="0" applyAlignment="0" applyProtection="0"/>
    <xf numFmtId="0" fontId="32" fillId="7" borderId="74" applyNumberFormat="0" applyAlignment="0" applyProtection="0"/>
    <xf numFmtId="0" fontId="32" fillId="7" borderId="70" applyNumberFormat="0" applyAlignment="0" applyProtection="0"/>
    <xf numFmtId="0" fontId="20" fillId="23" borderId="67" applyNumberFormat="0" applyFont="0" applyAlignment="0" applyProtection="0"/>
    <xf numFmtId="0" fontId="32" fillId="7" borderId="66" applyNumberFormat="0" applyAlignment="0" applyProtection="0"/>
    <xf numFmtId="0" fontId="24" fillId="20" borderId="66" applyNumberFormat="0" applyAlignment="0" applyProtection="0"/>
    <xf numFmtId="0" fontId="24" fillId="20" borderId="74" applyNumberFormat="0" applyAlignment="0" applyProtection="0"/>
    <xf numFmtId="0" fontId="38" fillId="20" borderId="72" applyNumberFormat="0" applyAlignment="0" applyProtection="0"/>
    <xf numFmtId="0" fontId="38" fillId="20" borderId="68" applyNumberFormat="0" applyAlignment="0" applyProtection="0"/>
    <xf numFmtId="0" fontId="32" fillId="7" borderId="66" applyNumberFormat="0" applyAlignment="0" applyProtection="0"/>
    <xf numFmtId="0" fontId="38" fillId="20" borderId="68" applyNumberFormat="0" applyAlignment="0" applyProtection="0"/>
    <xf numFmtId="0" fontId="24" fillId="20" borderId="70" applyNumberFormat="0" applyAlignment="0" applyProtection="0"/>
    <xf numFmtId="0" fontId="32" fillId="7" borderId="70" applyNumberFormat="0" applyAlignment="0" applyProtection="0"/>
    <xf numFmtId="0" fontId="40" fillId="0" borderId="73" applyNumberFormat="0" applyFill="0" applyAlignment="0" applyProtection="0"/>
    <xf numFmtId="0" fontId="24" fillId="20" borderId="70" applyNumberFormat="0" applyAlignment="0" applyProtection="0"/>
    <xf numFmtId="0" fontId="32" fillId="7" borderId="70" applyNumberFormat="0" applyAlignment="0" applyProtection="0"/>
    <xf numFmtId="0" fontId="38" fillId="20" borderId="72" applyNumberFormat="0" applyAlignment="0" applyProtection="0"/>
    <xf numFmtId="0" fontId="20" fillId="23" borderId="71" applyNumberFormat="0" applyFont="0" applyAlignment="0" applyProtection="0"/>
    <xf numFmtId="0" fontId="24" fillId="20" borderId="70" applyNumberFormat="0" applyAlignment="0" applyProtection="0"/>
    <xf numFmtId="0" fontId="20" fillId="23" borderId="71" applyNumberFormat="0" applyFont="0" applyAlignment="0" applyProtection="0"/>
    <xf numFmtId="0" fontId="32" fillId="7" borderId="70" applyNumberFormat="0" applyAlignment="0" applyProtection="0"/>
    <xf numFmtId="0" fontId="20" fillId="23" borderId="71" applyNumberFormat="0" applyFont="0" applyAlignment="0" applyProtection="0"/>
    <xf numFmtId="0" fontId="20" fillId="23" borderId="71" applyNumberFormat="0" applyFont="0" applyAlignment="0" applyProtection="0"/>
    <xf numFmtId="0" fontId="38" fillId="20" borderId="72" applyNumberFormat="0" applyAlignment="0" applyProtection="0"/>
    <xf numFmtId="0" fontId="40" fillId="0" borderId="73" applyNumberFormat="0" applyFill="0" applyAlignment="0" applyProtection="0"/>
    <xf numFmtId="0" fontId="32" fillId="7" borderId="70" applyNumberFormat="0" applyAlignment="0" applyProtection="0"/>
    <xf numFmtId="0" fontId="40" fillId="0" borderId="73" applyNumberFormat="0" applyFill="0" applyAlignment="0" applyProtection="0"/>
    <xf numFmtId="0" fontId="24" fillId="20" borderId="70" applyNumberFormat="0" applyAlignment="0" applyProtection="0"/>
    <xf numFmtId="0" fontId="32" fillId="7" borderId="70" applyNumberFormat="0" applyAlignment="0" applyProtection="0"/>
    <xf numFmtId="0" fontId="40" fillId="0" borderId="73" applyNumberFormat="0" applyFill="0" applyAlignment="0" applyProtection="0"/>
    <xf numFmtId="0" fontId="40" fillId="0" borderId="73" applyNumberFormat="0" applyFill="0" applyAlignment="0" applyProtection="0"/>
    <xf numFmtId="0" fontId="24" fillId="20" borderId="70" applyNumberFormat="0" applyAlignment="0" applyProtection="0"/>
    <xf numFmtId="0" fontId="38" fillId="20" borderId="72" applyNumberFormat="0" applyAlignment="0" applyProtection="0"/>
    <xf numFmtId="0" fontId="20" fillId="23" borderId="71" applyNumberFormat="0" applyFont="0" applyAlignment="0" applyProtection="0"/>
    <xf numFmtId="0" fontId="38" fillId="20" borderId="72" applyNumberFormat="0" applyAlignment="0" applyProtection="0"/>
    <xf numFmtId="0" fontId="40" fillId="0" borderId="73" applyNumberFormat="0" applyFill="0" applyAlignment="0" applyProtection="0"/>
    <xf numFmtId="0" fontId="40" fillId="0" borderId="73" applyNumberFormat="0" applyFill="0" applyAlignment="0" applyProtection="0"/>
    <xf numFmtId="0" fontId="38" fillId="20" borderId="72" applyNumberFormat="0" applyAlignment="0" applyProtection="0"/>
    <xf numFmtId="0" fontId="20" fillId="23" borderId="71" applyNumberFormat="0" applyFont="0" applyAlignment="0" applyProtection="0"/>
    <xf numFmtId="0" fontId="32" fillId="7" borderId="70" applyNumberFormat="0" applyAlignment="0" applyProtection="0"/>
    <xf numFmtId="0" fontId="20" fillId="23" borderId="71" applyNumberFormat="0" applyFont="0" applyAlignment="0" applyProtection="0"/>
    <xf numFmtId="0" fontId="38" fillId="20" borderId="72" applyNumberFormat="0" applyAlignment="0" applyProtection="0"/>
    <xf numFmtId="0" fontId="40" fillId="0" borderId="73" applyNumberFormat="0" applyFill="0" applyAlignment="0" applyProtection="0"/>
    <xf numFmtId="0" fontId="32" fillId="7" borderId="70" applyNumberFormat="0" applyAlignment="0" applyProtection="0"/>
    <xf numFmtId="0" fontId="24" fillId="20" borderId="70" applyNumberFormat="0" applyAlignment="0" applyProtection="0"/>
    <xf numFmtId="0" fontId="24" fillId="20" borderId="70" applyNumberFormat="0" applyAlignment="0" applyProtection="0"/>
    <xf numFmtId="0" fontId="20" fillId="23" borderId="71" applyNumberFormat="0" applyFont="0" applyAlignment="0" applyProtection="0"/>
    <xf numFmtId="0" fontId="40" fillId="0" borderId="77" applyNumberFormat="0" applyFill="0" applyAlignment="0" applyProtection="0"/>
    <xf numFmtId="0" fontId="20" fillId="23" borderId="71" applyNumberFormat="0" applyFont="0" applyAlignment="0" applyProtection="0"/>
    <xf numFmtId="0" fontId="24" fillId="20" borderId="70" applyNumberFormat="0" applyAlignment="0" applyProtection="0"/>
    <xf numFmtId="0" fontId="24" fillId="20" borderId="70" applyNumberFormat="0" applyAlignment="0" applyProtection="0"/>
    <xf numFmtId="0" fontId="32" fillId="7" borderId="70" applyNumberFormat="0" applyAlignment="0" applyProtection="0"/>
    <xf numFmtId="0" fontId="38" fillId="20" borderId="72" applyNumberFormat="0" applyAlignment="0" applyProtection="0"/>
    <xf numFmtId="0" fontId="32" fillId="7" borderId="70" applyNumberFormat="0" applyAlignment="0" applyProtection="0"/>
    <xf numFmtId="0" fontId="40" fillId="0" borderId="73" applyNumberFormat="0" applyFill="0" applyAlignment="0" applyProtection="0"/>
    <xf numFmtId="0" fontId="38" fillId="20" borderId="72" applyNumberFormat="0" applyAlignment="0" applyProtection="0"/>
    <xf numFmtId="0" fontId="32" fillId="7" borderId="74" applyNumberFormat="0" applyAlignment="0" applyProtection="0"/>
    <xf numFmtId="0" fontId="40" fillId="0" borderId="77" applyNumberFormat="0" applyFill="0" applyAlignment="0" applyProtection="0"/>
    <xf numFmtId="0" fontId="38" fillId="20" borderId="76" applyNumberFormat="0" applyAlignment="0" applyProtection="0"/>
    <xf numFmtId="0" fontId="20" fillId="23" borderId="75" applyNumberFormat="0" applyFont="0" applyAlignment="0" applyProtection="0"/>
    <xf numFmtId="0" fontId="24" fillId="20" borderId="74" applyNumberFormat="0" applyAlignment="0" applyProtection="0"/>
    <xf numFmtId="0" fontId="38" fillId="20" borderId="76" applyNumberFormat="0" applyAlignment="0" applyProtection="0"/>
    <xf numFmtId="0" fontId="32" fillId="7" borderId="74" applyNumberFormat="0" applyAlignment="0" applyProtection="0"/>
    <xf numFmtId="0" fontId="38" fillId="20" borderId="76" applyNumberFormat="0" applyAlignment="0" applyProtection="0"/>
    <xf numFmtId="0" fontId="20" fillId="23" borderId="75" applyNumberFormat="0" applyFont="0" applyAlignment="0" applyProtection="0"/>
    <xf numFmtId="0" fontId="24" fillId="20" borderId="74" applyNumberFormat="0" applyAlignment="0" applyProtection="0"/>
    <xf numFmtId="0" fontId="24" fillId="20" borderId="74" applyNumberFormat="0" applyAlignment="0" applyProtection="0"/>
    <xf numFmtId="0" fontId="24" fillId="20" borderId="74" applyNumberFormat="0" applyAlignment="0" applyProtection="0"/>
    <xf numFmtId="0" fontId="38" fillId="20" borderId="76" applyNumberFormat="0" applyAlignment="0" applyProtection="0"/>
    <xf numFmtId="0" fontId="24" fillId="20" borderId="74" applyNumberFormat="0" applyAlignment="0" applyProtection="0"/>
    <xf numFmtId="0" fontId="40" fillId="0" borderId="77" applyNumberFormat="0" applyFill="0" applyAlignment="0" applyProtection="0"/>
    <xf numFmtId="0" fontId="20" fillId="23" borderId="75" applyNumberFormat="0" applyFont="0" applyAlignment="0" applyProtection="0"/>
    <xf numFmtId="0" fontId="20" fillId="23" borderId="75" applyNumberFormat="0" applyFont="0" applyAlignment="0" applyProtection="0"/>
    <xf numFmtId="0" fontId="40" fillId="0" borderId="77" applyNumberFormat="0" applyFill="0" applyAlignment="0" applyProtection="0"/>
    <xf numFmtId="0" fontId="32" fillId="7" borderId="74" applyNumberFormat="0" applyAlignment="0" applyProtection="0"/>
    <xf numFmtId="0" fontId="32" fillId="7" borderId="74" applyNumberFormat="0" applyAlignment="0" applyProtection="0"/>
    <xf numFmtId="0" fontId="32" fillId="7" borderId="74" applyNumberFormat="0" applyAlignment="0" applyProtection="0"/>
    <xf numFmtId="0" fontId="20" fillId="23" borderId="75" applyNumberFormat="0" applyFont="0" applyAlignment="0" applyProtection="0"/>
    <xf numFmtId="0" fontId="20" fillId="23" borderId="75" applyNumberFormat="0" applyFont="0" applyAlignment="0" applyProtection="0"/>
    <xf numFmtId="0" fontId="38" fillId="20" borderId="76" applyNumberFormat="0" applyAlignment="0" applyProtection="0"/>
    <xf numFmtId="0" fontId="20" fillId="23" borderId="75" applyNumberFormat="0" applyFont="0" applyAlignment="0" applyProtection="0"/>
    <xf numFmtId="0" fontId="32" fillId="7" borderId="74" applyNumberFormat="0" applyAlignment="0" applyProtection="0"/>
    <xf numFmtId="0" fontId="24" fillId="20" borderId="74" applyNumberFormat="0" applyAlignment="0" applyProtection="0"/>
    <xf numFmtId="0" fontId="38" fillId="20" borderId="76" applyNumberFormat="0" applyAlignment="0" applyProtection="0"/>
    <xf numFmtId="0" fontId="32" fillId="7" borderId="74" applyNumberFormat="0" applyAlignment="0" applyProtection="0"/>
    <xf numFmtId="0" fontId="38" fillId="20" borderId="76" applyNumberFormat="0" applyAlignment="0" applyProtection="0"/>
    <xf numFmtId="0" fontId="20" fillId="23" borderId="83" applyNumberFormat="0" applyFont="0" applyAlignment="0" applyProtection="0"/>
    <xf numFmtId="0" fontId="40" fillId="0" borderId="93" applyNumberFormat="0" applyFill="0" applyAlignment="0" applyProtection="0"/>
    <xf numFmtId="0" fontId="32" fillId="7" borderId="94" applyNumberFormat="0" applyAlignment="0" applyProtection="0"/>
    <xf numFmtId="0" fontId="40" fillId="0" borderId="93" applyNumberFormat="0" applyFill="0" applyAlignment="0" applyProtection="0"/>
    <xf numFmtId="0" fontId="40" fillId="0" borderId="97" applyNumberFormat="0" applyFill="0" applyAlignment="0" applyProtection="0"/>
    <xf numFmtId="0" fontId="20" fillId="23" borderId="95" applyNumberFormat="0" applyFont="0" applyAlignment="0" applyProtection="0"/>
    <xf numFmtId="0" fontId="38" fillId="20" borderId="96" applyNumberFormat="0" applyAlignment="0" applyProtection="0"/>
    <xf numFmtId="0" fontId="38" fillId="20" borderId="92" applyNumberFormat="0" applyAlignment="0" applyProtection="0"/>
    <xf numFmtId="0" fontId="32" fillId="7" borderId="82" applyNumberFormat="0" applyAlignment="0" applyProtection="0"/>
    <xf numFmtId="0" fontId="40" fillId="0" borderId="85" applyNumberFormat="0" applyFill="0" applyAlignment="0" applyProtection="0"/>
    <xf numFmtId="0" fontId="24" fillId="20" borderId="82" applyNumberFormat="0" applyAlignment="0" applyProtection="0"/>
    <xf numFmtId="0" fontId="32" fillId="7" borderId="82" applyNumberFormat="0" applyAlignment="0" applyProtection="0"/>
    <xf numFmtId="0" fontId="38" fillId="20" borderId="84" applyNumberFormat="0" applyAlignment="0" applyProtection="0"/>
    <xf numFmtId="0" fontId="20" fillId="23" borderId="83" applyNumberFormat="0" applyFont="0" applyAlignment="0" applyProtection="0"/>
    <xf numFmtId="0" fontId="24" fillId="20" borderId="82" applyNumberFormat="0" applyAlignment="0" applyProtection="0"/>
    <xf numFmtId="0" fontId="20" fillId="23" borderId="83" applyNumberFormat="0" applyFont="0" applyAlignment="0" applyProtection="0"/>
    <xf numFmtId="0" fontId="32" fillId="7" borderId="82" applyNumberFormat="0" applyAlignment="0" applyProtection="0"/>
    <xf numFmtId="0" fontId="20" fillId="23" borderId="83" applyNumberFormat="0" applyFont="0" applyAlignment="0" applyProtection="0"/>
    <xf numFmtId="0" fontId="40" fillId="0" borderId="85" applyNumberFormat="0" applyFill="0" applyAlignment="0" applyProtection="0"/>
    <xf numFmtId="0" fontId="24" fillId="20" borderId="82" applyNumberFormat="0" applyAlignment="0" applyProtection="0"/>
    <xf numFmtId="0" fontId="38" fillId="20" borderId="84" applyNumberFormat="0" applyAlignment="0" applyProtection="0"/>
    <xf numFmtId="0" fontId="20" fillId="23" borderId="83" applyNumberFormat="0" applyFont="0" applyAlignment="0" applyProtection="0"/>
    <xf numFmtId="0" fontId="38" fillId="20" borderId="84" applyNumberFormat="0" applyAlignment="0" applyProtection="0"/>
    <xf numFmtId="0" fontId="40" fillId="0" borderId="85" applyNumberFormat="0" applyFill="0" applyAlignment="0" applyProtection="0"/>
    <xf numFmtId="0" fontId="38" fillId="20" borderId="84" applyNumberFormat="0" applyAlignment="0" applyProtection="0"/>
    <xf numFmtId="0" fontId="20" fillId="23" borderId="83" applyNumberFormat="0" applyFont="0" applyAlignment="0" applyProtection="0"/>
    <xf numFmtId="0" fontId="32" fillId="7" borderId="82" applyNumberFormat="0" applyAlignment="0" applyProtection="0"/>
    <xf numFmtId="0" fontId="20" fillId="23" borderId="83" applyNumberFormat="0" applyFont="0" applyAlignment="0" applyProtection="0"/>
    <xf numFmtId="0" fontId="38" fillId="20" borderId="84" applyNumberFormat="0" applyAlignment="0" applyProtection="0"/>
    <xf numFmtId="0" fontId="40" fillId="0" borderId="85" applyNumberFormat="0" applyFill="0" applyAlignment="0" applyProtection="0"/>
    <xf numFmtId="0" fontId="32" fillId="7" borderId="82" applyNumberFormat="0" applyAlignment="0" applyProtection="0"/>
    <xf numFmtId="0" fontId="24" fillId="20" borderId="82" applyNumberFormat="0" applyAlignment="0" applyProtection="0"/>
    <xf numFmtId="0" fontId="24" fillId="20" borderId="82" applyNumberFormat="0" applyAlignment="0" applyProtection="0"/>
    <xf numFmtId="0" fontId="38" fillId="20" borderId="84" applyNumberFormat="0" applyAlignment="0" applyProtection="0"/>
    <xf numFmtId="0" fontId="32" fillId="7" borderId="82" applyNumberFormat="0" applyAlignment="0" applyProtection="0"/>
    <xf numFmtId="0" fontId="32" fillId="7" borderId="82" applyNumberFormat="0" applyAlignment="0" applyProtection="0"/>
    <xf numFmtId="0" fontId="20" fillId="23" borderId="95" applyNumberFormat="0" applyFont="0" applyAlignment="0" applyProtection="0"/>
    <xf numFmtId="0" fontId="24" fillId="20" borderId="82" applyNumberFormat="0" applyAlignment="0" applyProtection="0"/>
    <xf numFmtId="0" fontId="40" fillId="0" borderId="85" applyNumberFormat="0" applyFill="0" applyAlignment="0" applyProtection="0"/>
    <xf numFmtId="0" fontId="20" fillId="23" borderId="83" applyNumberFormat="0" applyFont="0" applyAlignment="0" applyProtection="0"/>
    <xf numFmtId="0" fontId="24" fillId="20" borderId="82" applyNumberFormat="0" applyAlignment="0" applyProtection="0"/>
    <xf numFmtId="0" fontId="13" fillId="0" borderId="0"/>
    <xf numFmtId="0" fontId="20" fillId="23" borderId="95" applyNumberFormat="0" applyFont="0" applyAlignment="0" applyProtection="0"/>
    <xf numFmtId="0" fontId="13" fillId="0" borderId="0"/>
    <xf numFmtId="9" fontId="13" fillId="0" borderId="0" applyFont="0" applyFill="0" applyBorder="0" applyAlignment="0" applyProtection="0"/>
    <xf numFmtId="0" fontId="24" fillId="20" borderId="78" applyNumberFormat="0" applyAlignment="0" applyProtection="0"/>
    <xf numFmtId="0" fontId="32" fillId="7" borderId="78" applyNumberFormat="0" applyAlignment="0" applyProtection="0"/>
    <xf numFmtId="0" fontId="20" fillId="23" borderId="79" applyNumberFormat="0" applyFont="0" applyAlignment="0" applyProtection="0"/>
    <xf numFmtId="0" fontId="38" fillId="20" borderId="80" applyNumberFormat="0" applyAlignment="0" applyProtection="0"/>
    <xf numFmtId="0" fontId="40" fillId="0" borderId="81" applyNumberFormat="0" applyFill="0" applyAlignment="0" applyProtection="0"/>
    <xf numFmtId="0" fontId="13" fillId="0" borderId="0"/>
    <xf numFmtId="0" fontId="38" fillId="20" borderId="80" applyNumberFormat="0" applyAlignment="0" applyProtection="0"/>
    <xf numFmtId="0" fontId="24" fillId="20" borderId="78" applyNumberFormat="0" applyAlignment="0" applyProtection="0"/>
    <xf numFmtId="0" fontId="32" fillId="7" borderId="78" applyNumberFormat="0" applyAlignment="0" applyProtection="0"/>
    <xf numFmtId="0" fontId="40" fillId="0" borderId="81" applyNumberFormat="0" applyFill="0" applyAlignment="0" applyProtection="0"/>
    <xf numFmtId="0" fontId="24" fillId="20" borderId="78" applyNumberFormat="0" applyAlignment="0" applyProtection="0"/>
    <xf numFmtId="0" fontId="32" fillId="7" borderId="78" applyNumberFormat="0" applyAlignment="0" applyProtection="0"/>
    <xf numFmtId="0" fontId="38" fillId="20" borderId="80" applyNumberFormat="0" applyAlignment="0" applyProtection="0"/>
    <xf numFmtId="0" fontId="20" fillId="23" borderId="79" applyNumberFormat="0" applyFont="0" applyAlignment="0" applyProtection="0"/>
    <xf numFmtId="0" fontId="24" fillId="20" borderId="78" applyNumberFormat="0" applyAlignment="0" applyProtection="0"/>
    <xf numFmtId="0" fontId="20" fillId="23" borderId="79" applyNumberFormat="0" applyFont="0" applyAlignment="0" applyProtection="0"/>
    <xf numFmtId="0" fontId="32" fillId="7" borderId="78" applyNumberFormat="0" applyAlignment="0" applyProtection="0"/>
    <xf numFmtId="0" fontId="20" fillId="23" borderId="79" applyNumberFormat="0" applyFont="0" applyAlignment="0" applyProtection="0"/>
    <xf numFmtId="0" fontId="20" fillId="23" borderId="79" applyNumberFormat="0" applyFont="0" applyAlignment="0" applyProtection="0"/>
    <xf numFmtId="0" fontId="38" fillId="20" borderId="80" applyNumberFormat="0" applyAlignment="0" applyProtection="0"/>
    <xf numFmtId="0" fontId="40" fillId="0" borderId="81" applyNumberFormat="0" applyFill="0" applyAlignment="0" applyProtection="0"/>
    <xf numFmtId="0" fontId="32" fillId="7" borderId="78" applyNumberFormat="0" applyAlignment="0" applyProtection="0"/>
    <xf numFmtId="0" fontId="40" fillId="0" borderId="81" applyNumberFormat="0" applyFill="0" applyAlignment="0" applyProtection="0"/>
    <xf numFmtId="0" fontId="13" fillId="0" borderId="0"/>
    <xf numFmtId="0" fontId="13" fillId="0" borderId="0"/>
    <xf numFmtId="9" fontId="13" fillId="0" borderId="0" applyFont="0" applyFill="0" applyBorder="0" applyAlignment="0" applyProtection="0"/>
    <xf numFmtId="0" fontId="24" fillId="20" borderId="78" applyNumberFormat="0" applyAlignment="0" applyProtection="0"/>
    <xf numFmtId="0" fontId="32" fillId="7" borderId="78" applyNumberFormat="0" applyAlignment="0" applyProtection="0"/>
    <xf numFmtId="0" fontId="40" fillId="0" borderId="81" applyNumberFormat="0" applyFill="0" applyAlignment="0" applyProtection="0"/>
    <xf numFmtId="0" fontId="40" fillId="0" borderId="81" applyNumberFormat="0" applyFill="0" applyAlignment="0" applyProtection="0"/>
    <xf numFmtId="0" fontId="24" fillId="20" borderId="78" applyNumberFormat="0" applyAlignment="0" applyProtection="0"/>
    <xf numFmtId="0" fontId="38" fillId="20" borderId="80" applyNumberFormat="0" applyAlignment="0" applyProtection="0"/>
    <xf numFmtId="0" fontId="20" fillId="23" borderId="79" applyNumberFormat="0" applyFont="0" applyAlignment="0" applyProtection="0"/>
    <xf numFmtId="0" fontId="38" fillId="20" borderId="80" applyNumberFormat="0" applyAlignment="0" applyProtection="0"/>
    <xf numFmtId="0" fontId="40" fillId="0" borderId="81" applyNumberFormat="0" applyFill="0" applyAlignment="0" applyProtection="0"/>
    <xf numFmtId="0" fontId="40" fillId="0" borderId="81" applyNumberFormat="0" applyFill="0" applyAlignment="0" applyProtection="0"/>
    <xf numFmtId="0" fontId="38" fillId="20" borderId="80" applyNumberFormat="0" applyAlignment="0" applyProtection="0"/>
    <xf numFmtId="0" fontId="20" fillId="23" borderId="79" applyNumberFormat="0" applyFont="0" applyAlignment="0" applyProtection="0"/>
    <xf numFmtId="0" fontId="32" fillId="7" borderId="78" applyNumberFormat="0" applyAlignment="0" applyProtection="0"/>
    <xf numFmtId="0" fontId="20" fillId="23" borderId="79" applyNumberFormat="0" applyFont="0" applyAlignment="0" applyProtection="0"/>
    <xf numFmtId="0" fontId="38" fillId="20" borderId="80" applyNumberFormat="0" applyAlignment="0" applyProtection="0"/>
    <xf numFmtId="0" fontId="40" fillId="0" borderId="81" applyNumberFormat="0" applyFill="0" applyAlignment="0" applyProtection="0"/>
    <xf numFmtId="0" fontId="32" fillId="7" borderId="78" applyNumberFormat="0" applyAlignment="0" applyProtection="0"/>
    <xf numFmtId="0" fontId="24" fillId="20" borderId="78" applyNumberFormat="0" applyAlignment="0" applyProtection="0"/>
    <xf numFmtId="0" fontId="24" fillId="20" borderId="78" applyNumberFormat="0" applyAlignment="0" applyProtection="0"/>
    <xf numFmtId="0" fontId="20" fillId="23" borderId="79" applyNumberFormat="0" applyFont="0" applyAlignment="0" applyProtection="0"/>
    <xf numFmtId="0" fontId="13" fillId="0" borderId="0"/>
    <xf numFmtId="0" fontId="13" fillId="0" borderId="0"/>
    <xf numFmtId="9" fontId="13" fillId="0" borderId="0" applyFont="0" applyFill="0" applyBorder="0" applyAlignment="0" applyProtection="0"/>
    <xf numFmtId="0" fontId="20" fillId="23" borderId="79" applyNumberFormat="0" applyFont="0" applyAlignment="0" applyProtection="0"/>
    <xf numFmtId="0" fontId="24" fillId="20" borderId="78" applyNumberFormat="0" applyAlignment="0" applyProtection="0"/>
    <xf numFmtId="0" fontId="24" fillId="20" borderId="78" applyNumberFormat="0" applyAlignment="0" applyProtection="0"/>
    <xf numFmtId="0" fontId="32" fillId="7" borderId="78" applyNumberFormat="0" applyAlignment="0" applyProtection="0"/>
    <xf numFmtId="0" fontId="38" fillId="20" borderId="80" applyNumberFormat="0" applyAlignment="0" applyProtection="0"/>
    <xf numFmtId="0" fontId="32" fillId="7" borderId="78" applyNumberFormat="0" applyAlignment="0" applyProtection="0"/>
    <xf numFmtId="0" fontId="40" fillId="0" borderId="81" applyNumberFormat="0" applyFill="0" applyAlignment="0" applyProtection="0"/>
    <xf numFmtId="0" fontId="38" fillId="20" borderId="80" applyNumberFormat="0" applyAlignment="0" applyProtection="0"/>
    <xf numFmtId="0" fontId="24" fillId="20" borderId="90" applyNumberFormat="0" applyAlignment="0" applyProtection="0"/>
    <xf numFmtId="0" fontId="32" fillId="7" borderId="94" applyNumberFormat="0" applyAlignment="0" applyProtection="0"/>
    <xf numFmtId="0" fontId="20" fillId="23" borderId="83" applyNumberFormat="0" applyFont="0" applyAlignment="0" applyProtection="0"/>
    <xf numFmtId="0" fontId="20" fillId="23" borderId="91" applyNumberFormat="0" applyFont="0" applyAlignment="0" applyProtection="0"/>
    <xf numFmtId="0" fontId="24" fillId="20" borderId="94" applyNumberFormat="0" applyAlignment="0" applyProtection="0"/>
    <xf numFmtId="0" fontId="38" fillId="20" borderId="92" applyNumberFormat="0" applyAlignment="0" applyProtection="0"/>
    <xf numFmtId="0" fontId="20" fillId="0" borderId="0"/>
    <xf numFmtId="0" fontId="20" fillId="23" borderId="95" applyNumberFormat="0" applyFont="0" applyAlignment="0" applyProtection="0"/>
    <xf numFmtId="0" fontId="32" fillId="7" borderId="94" applyNumberFormat="0" applyAlignment="0" applyProtection="0"/>
    <xf numFmtId="0" fontId="32" fillId="7" borderId="82" applyNumberFormat="0" applyAlignment="0" applyProtection="0"/>
    <xf numFmtId="0" fontId="38" fillId="20" borderId="84" applyNumberFormat="0" applyAlignment="0" applyProtection="0"/>
    <xf numFmtId="0" fontId="20" fillId="23" borderId="95" applyNumberFormat="0" applyFont="0" applyAlignment="0" applyProtection="0"/>
    <xf numFmtId="0" fontId="32" fillId="7" borderId="90" applyNumberFormat="0" applyAlignment="0" applyProtection="0"/>
    <xf numFmtId="0" fontId="40" fillId="0" borderId="93" applyNumberFormat="0" applyFill="0" applyAlignment="0" applyProtection="0"/>
    <xf numFmtId="0" fontId="24" fillId="20" borderId="94" applyNumberFormat="0" applyAlignment="0" applyProtection="0"/>
    <xf numFmtId="0" fontId="40" fillId="0" borderId="85" applyNumberFormat="0" applyFill="0" applyAlignment="0" applyProtection="0"/>
    <xf numFmtId="0" fontId="20" fillId="23" borderId="87" applyNumberFormat="0" applyFont="0" applyAlignment="0" applyProtection="0"/>
    <xf numFmtId="0" fontId="24" fillId="20" borderId="90" applyNumberFormat="0" applyAlignment="0" applyProtection="0"/>
    <xf numFmtId="0" fontId="24" fillId="20" borderId="94" applyNumberFormat="0" applyAlignment="0" applyProtection="0"/>
    <xf numFmtId="0" fontId="20" fillId="23" borderId="95" applyNumberFormat="0" applyFont="0" applyAlignment="0" applyProtection="0"/>
    <xf numFmtId="0" fontId="32" fillId="7" borderId="90" applyNumberFormat="0" applyAlignment="0" applyProtection="0"/>
    <xf numFmtId="0" fontId="24" fillId="20" borderId="82" applyNumberFormat="0" applyAlignment="0" applyProtection="0"/>
    <xf numFmtId="0" fontId="40" fillId="0" borderId="97" applyNumberFormat="0" applyFill="0" applyAlignment="0" applyProtection="0"/>
    <xf numFmtId="0" fontId="20" fillId="23" borderId="95" applyNumberFormat="0" applyFont="0" applyAlignment="0" applyProtection="0"/>
    <xf numFmtId="0" fontId="38" fillId="20" borderId="84" applyNumberFormat="0" applyAlignment="0" applyProtection="0"/>
    <xf numFmtId="0" fontId="24" fillId="20" borderId="86" applyNumberFormat="0" applyAlignment="0" applyProtection="0"/>
    <xf numFmtId="0" fontId="38" fillId="20" borderId="96" applyNumberFormat="0" applyAlignment="0" applyProtection="0"/>
    <xf numFmtId="0" fontId="20" fillId="23" borderId="83" applyNumberFormat="0" applyFont="0" applyAlignment="0" applyProtection="0"/>
    <xf numFmtId="0" fontId="38" fillId="20" borderId="88" applyNumberFormat="0" applyAlignment="0" applyProtection="0"/>
    <xf numFmtId="0" fontId="32" fillId="7" borderId="86" applyNumberFormat="0" applyAlignment="0" applyProtection="0"/>
    <xf numFmtId="0" fontId="40" fillId="0" borderId="85" applyNumberFormat="0" applyFill="0" applyAlignment="0" applyProtection="0"/>
    <xf numFmtId="0" fontId="38" fillId="20" borderId="92" applyNumberFormat="0" applyAlignment="0" applyProtection="0"/>
    <xf numFmtId="0" fontId="40" fillId="0" borderId="93" applyNumberFormat="0" applyFill="0" applyAlignment="0" applyProtection="0"/>
    <xf numFmtId="0" fontId="24" fillId="20" borderId="94" applyNumberFormat="0" applyAlignment="0" applyProtection="0"/>
    <xf numFmtId="0" fontId="40" fillId="0" borderId="89" applyNumberFormat="0" applyFill="0" applyAlignment="0" applyProtection="0"/>
    <xf numFmtId="0" fontId="24" fillId="20" borderId="94" applyNumberFormat="0" applyAlignment="0" applyProtection="0"/>
    <xf numFmtId="0" fontId="32" fillId="7" borderId="82" applyNumberFormat="0" applyAlignment="0" applyProtection="0"/>
    <xf numFmtId="0" fontId="24" fillId="20" borderId="82" applyNumberFormat="0" applyAlignment="0" applyProtection="0"/>
    <xf numFmtId="0" fontId="40" fillId="0" borderId="85" applyNumberFormat="0" applyFill="0" applyAlignment="0" applyProtection="0"/>
    <xf numFmtId="0" fontId="32" fillId="7" borderId="82" applyNumberFormat="0" applyAlignment="0" applyProtection="0"/>
    <xf numFmtId="0" fontId="20" fillId="23" borderId="95" applyNumberFormat="0" applyFont="0" applyAlignment="0" applyProtection="0"/>
    <xf numFmtId="0" fontId="20" fillId="23" borderId="91" applyNumberFormat="0" applyFont="0" applyAlignment="0" applyProtection="0"/>
    <xf numFmtId="0" fontId="24" fillId="20" borderId="90" applyNumberFormat="0" applyAlignment="0" applyProtection="0"/>
    <xf numFmtId="0" fontId="40" fillId="0" borderId="85" applyNumberFormat="0" applyFill="0" applyAlignment="0" applyProtection="0"/>
    <xf numFmtId="0" fontId="38" fillId="20" borderId="84" applyNumberFormat="0" applyAlignment="0" applyProtection="0"/>
    <xf numFmtId="0" fontId="24" fillId="20" borderId="82" applyNumberFormat="0" applyAlignment="0" applyProtection="0"/>
    <xf numFmtId="0" fontId="38" fillId="20" borderId="92" applyNumberFormat="0" applyAlignment="0" applyProtection="0"/>
    <xf numFmtId="0" fontId="40" fillId="0" borderId="93" applyNumberFormat="0" applyFill="0" applyAlignment="0" applyProtection="0"/>
    <xf numFmtId="0" fontId="40" fillId="0" borderId="85" applyNumberFormat="0" applyFill="0" applyAlignment="0" applyProtection="0"/>
    <xf numFmtId="0" fontId="38" fillId="20" borderId="84" applyNumberFormat="0" applyAlignment="0" applyProtection="0"/>
    <xf numFmtId="0" fontId="20" fillId="23" borderId="95" applyNumberFormat="0" applyFont="0" applyAlignment="0" applyProtection="0"/>
    <xf numFmtId="0" fontId="38" fillId="20" borderId="88" applyNumberFormat="0" applyAlignment="0" applyProtection="0"/>
    <xf numFmtId="0" fontId="24" fillId="20" borderId="86" applyNumberFormat="0" applyAlignment="0" applyProtection="0"/>
    <xf numFmtId="0" fontId="32" fillId="7" borderId="86" applyNumberFormat="0" applyAlignment="0" applyProtection="0"/>
    <xf numFmtId="0" fontId="40" fillId="0" borderId="89" applyNumberFormat="0" applyFill="0" applyAlignment="0" applyProtection="0"/>
    <xf numFmtId="0" fontId="24" fillId="20" borderId="86" applyNumberFormat="0" applyAlignment="0" applyProtection="0"/>
    <xf numFmtId="0" fontId="32" fillId="7" borderId="86" applyNumberFormat="0" applyAlignment="0" applyProtection="0"/>
    <xf numFmtId="0" fontId="38" fillId="20" borderId="88" applyNumberFormat="0" applyAlignment="0" applyProtection="0"/>
    <xf numFmtId="0" fontId="20" fillId="23" borderId="87" applyNumberFormat="0" applyFont="0" applyAlignment="0" applyProtection="0"/>
    <xf numFmtId="0" fontId="24" fillId="20" borderId="86" applyNumberFormat="0" applyAlignment="0" applyProtection="0"/>
    <xf numFmtId="0" fontId="20" fillId="23" borderId="87" applyNumberFormat="0" applyFont="0" applyAlignment="0" applyProtection="0"/>
    <xf numFmtId="0" fontId="32" fillId="7" borderId="86" applyNumberFormat="0" applyAlignment="0" applyProtection="0"/>
    <xf numFmtId="0" fontId="20" fillId="23" borderId="87" applyNumberFormat="0" applyFont="0" applyAlignment="0" applyProtection="0"/>
    <xf numFmtId="0" fontId="20" fillId="23" borderId="87" applyNumberFormat="0" applyFont="0" applyAlignment="0" applyProtection="0"/>
    <xf numFmtId="0" fontId="38" fillId="20" borderId="88" applyNumberFormat="0" applyAlignment="0" applyProtection="0"/>
    <xf numFmtId="0" fontId="40" fillId="0" borderId="89" applyNumberFormat="0" applyFill="0" applyAlignment="0" applyProtection="0"/>
    <xf numFmtId="0" fontId="32" fillId="7" borderId="86" applyNumberFormat="0" applyAlignment="0" applyProtection="0"/>
    <xf numFmtId="0" fontId="40" fillId="0" borderId="89" applyNumberFormat="0" applyFill="0" applyAlignment="0" applyProtection="0"/>
    <xf numFmtId="0" fontId="20" fillId="23" borderId="91" applyNumberFormat="0" applyFont="0" applyAlignment="0" applyProtection="0"/>
    <xf numFmtId="0" fontId="32" fillId="7" borderId="90" applyNumberFormat="0" applyAlignment="0" applyProtection="0"/>
    <xf numFmtId="0" fontId="24" fillId="20" borderId="86" applyNumberFormat="0" applyAlignment="0" applyProtection="0"/>
    <xf numFmtId="0" fontId="32" fillId="7" borderId="86" applyNumberFormat="0" applyAlignment="0" applyProtection="0"/>
    <xf numFmtId="0" fontId="40" fillId="0" borderId="89" applyNumberFormat="0" applyFill="0" applyAlignment="0" applyProtection="0"/>
    <xf numFmtId="0" fontId="40" fillId="0" borderId="89" applyNumberFormat="0" applyFill="0" applyAlignment="0" applyProtection="0"/>
    <xf numFmtId="0" fontId="24" fillId="20" borderId="86" applyNumberFormat="0" applyAlignment="0" applyProtection="0"/>
    <xf numFmtId="0" fontId="38" fillId="20" borderId="88" applyNumberFormat="0" applyAlignment="0" applyProtection="0"/>
    <xf numFmtId="0" fontId="20" fillId="23" borderId="87" applyNumberFormat="0" applyFont="0" applyAlignment="0" applyProtection="0"/>
    <xf numFmtId="0" fontId="38" fillId="20" borderId="88" applyNumberFormat="0" applyAlignment="0" applyProtection="0"/>
    <xf numFmtId="0" fontId="40" fillId="0" borderId="89" applyNumberFormat="0" applyFill="0" applyAlignment="0" applyProtection="0"/>
    <xf numFmtId="0" fontId="40" fillId="0" borderId="89" applyNumberFormat="0" applyFill="0" applyAlignment="0" applyProtection="0"/>
    <xf numFmtId="0" fontId="38" fillId="20" borderId="88" applyNumberFormat="0" applyAlignment="0" applyProtection="0"/>
    <xf numFmtId="0" fontId="20" fillId="23" borderId="87" applyNumberFormat="0" applyFont="0" applyAlignment="0" applyProtection="0"/>
    <xf numFmtId="0" fontId="32" fillId="7" borderId="86" applyNumberFormat="0" applyAlignment="0" applyProtection="0"/>
    <xf numFmtId="0" fontId="20" fillId="23" borderId="87" applyNumberFormat="0" applyFont="0" applyAlignment="0" applyProtection="0"/>
    <xf numFmtId="0" fontId="38" fillId="20" borderId="88" applyNumberFormat="0" applyAlignment="0" applyProtection="0"/>
    <xf numFmtId="0" fontId="40" fillId="0" borderId="89" applyNumberFormat="0" applyFill="0" applyAlignment="0" applyProtection="0"/>
    <xf numFmtId="0" fontId="32" fillId="7" borderId="86" applyNumberFormat="0" applyAlignment="0" applyProtection="0"/>
    <xf numFmtId="0" fontId="24" fillId="20" borderId="86" applyNumberFormat="0" applyAlignment="0" applyProtection="0"/>
    <xf numFmtId="0" fontId="24" fillId="20" borderId="86" applyNumberFormat="0" applyAlignment="0" applyProtection="0"/>
    <xf numFmtId="0" fontId="20" fillId="23" borderId="87" applyNumberFormat="0" applyFont="0" applyAlignment="0" applyProtection="0"/>
    <xf numFmtId="0" fontId="32" fillId="7" borderId="90" applyNumberFormat="0" applyAlignment="0" applyProtection="0"/>
    <xf numFmtId="0" fontId="24" fillId="20" borderId="90" applyNumberFormat="0" applyAlignment="0" applyProtection="0"/>
    <xf numFmtId="0" fontId="20" fillId="23" borderId="87" applyNumberFormat="0" applyFont="0" applyAlignment="0" applyProtection="0"/>
    <xf numFmtId="0" fontId="24" fillId="20" borderId="86" applyNumberFormat="0" applyAlignment="0" applyProtection="0"/>
    <xf numFmtId="0" fontId="24" fillId="20" borderId="86" applyNumberFormat="0" applyAlignment="0" applyProtection="0"/>
    <xf numFmtId="0" fontId="32" fillId="7" borderId="86" applyNumberFormat="0" applyAlignment="0" applyProtection="0"/>
    <xf numFmtId="0" fontId="38" fillId="20" borderId="88" applyNumberFormat="0" applyAlignment="0" applyProtection="0"/>
    <xf numFmtId="0" fontId="32" fillId="7" borderId="86" applyNumberFormat="0" applyAlignment="0" applyProtection="0"/>
    <xf numFmtId="0" fontId="40" fillId="0" borderId="89" applyNumberFormat="0" applyFill="0" applyAlignment="0" applyProtection="0"/>
    <xf numFmtId="0" fontId="38" fillId="20" borderId="88" applyNumberFormat="0" applyAlignment="0" applyProtection="0"/>
    <xf numFmtId="0" fontId="32" fillId="7" borderId="94" applyNumberFormat="0" applyAlignment="0" applyProtection="0"/>
    <xf numFmtId="0" fontId="38" fillId="20" borderId="92" applyNumberFormat="0" applyAlignment="0" applyProtection="0"/>
    <xf numFmtId="0" fontId="40" fillId="0" borderId="97" applyNumberFormat="0" applyFill="0" applyAlignment="0" applyProtection="0"/>
    <xf numFmtId="0" fontId="24" fillId="20" borderId="90" applyNumberFormat="0" applyAlignment="0" applyProtection="0"/>
    <xf numFmtId="0" fontId="38" fillId="20" borderId="92" applyNumberFormat="0" applyAlignment="0" applyProtection="0"/>
    <xf numFmtId="0" fontId="40" fillId="0" borderId="93" applyNumberFormat="0" applyFill="0" applyAlignment="0" applyProtection="0"/>
    <xf numFmtId="0" fontId="38" fillId="20" borderId="92" applyNumberFormat="0" applyAlignment="0" applyProtection="0"/>
    <xf numFmtId="0" fontId="20" fillId="23" borderId="91" applyNumberFormat="0" applyFont="0" applyAlignment="0" applyProtection="0"/>
    <xf numFmtId="0" fontId="38" fillId="20" borderId="96" applyNumberFormat="0" applyAlignment="0" applyProtection="0"/>
    <xf numFmtId="0" fontId="32" fillId="7" borderId="90" applyNumberFormat="0" applyAlignment="0" applyProtection="0"/>
    <xf numFmtId="0" fontId="24" fillId="20" borderId="90" applyNumberFormat="0" applyAlignment="0" applyProtection="0"/>
    <xf numFmtId="0" fontId="20" fillId="23" borderId="91" applyNumberFormat="0" applyFont="0" applyAlignment="0" applyProtection="0"/>
    <xf numFmtId="0" fontId="24" fillId="20" borderId="94" applyNumberFormat="0" applyAlignment="0" applyProtection="0"/>
    <xf numFmtId="0" fontId="20" fillId="23" borderId="91" applyNumberFormat="0" applyFont="0" applyAlignment="0" applyProtection="0"/>
    <xf numFmtId="0" fontId="38" fillId="20" borderId="96" applyNumberFormat="0" applyAlignment="0" applyProtection="0"/>
    <xf numFmtId="0" fontId="32" fillId="7" borderId="90" applyNumberFormat="0" applyAlignment="0" applyProtection="0"/>
    <xf numFmtId="0" fontId="32" fillId="7" borderId="94" applyNumberFormat="0" applyAlignment="0" applyProtection="0"/>
    <xf numFmtId="0" fontId="40" fillId="0" borderId="97" applyNumberFormat="0" applyFill="0" applyAlignment="0" applyProtection="0"/>
    <xf numFmtId="0" fontId="32" fillId="7" borderId="90" applyNumberFormat="0" applyAlignment="0" applyProtection="0"/>
    <xf numFmtId="0" fontId="24" fillId="20" borderId="90" applyNumberFormat="0" applyAlignment="0" applyProtection="0"/>
    <xf numFmtId="0" fontId="40" fillId="0" borderId="97" applyNumberFormat="0" applyFill="0" applyAlignment="0" applyProtection="0"/>
    <xf numFmtId="0" fontId="40" fillId="0" borderId="93" applyNumberFormat="0" applyFill="0" applyAlignment="0" applyProtection="0"/>
    <xf numFmtId="0" fontId="24" fillId="20" borderId="90" applyNumberFormat="0" applyAlignment="0" applyProtection="0"/>
    <xf numFmtId="0" fontId="38" fillId="20" borderId="92" applyNumberFormat="0" applyAlignment="0" applyProtection="0"/>
    <xf numFmtId="0" fontId="32" fillId="7" borderId="90" applyNumberFormat="0" applyAlignment="0" applyProtection="0"/>
    <xf numFmtId="0" fontId="38" fillId="20" borderId="92" applyNumberFormat="0" applyAlignment="0" applyProtection="0"/>
    <xf numFmtId="0" fontId="20" fillId="23" borderId="91" applyNumberFormat="0" applyFont="0" applyAlignment="0" applyProtection="0"/>
    <xf numFmtId="0" fontId="20" fillId="23" borderId="91" applyNumberFormat="0" applyFont="0" applyAlignment="0" applyProtection="0"/>
    <xf numFmtId="0" fontId="32" fillId="7" borderId="90" applyNumberFormat="0" applyAlignment="0" applyProtection="0"/>
    <xf numFmtId="0" fontId="32" fillId="7" borderId="90" applyNumberFormat="0" applyAlignment="0" applyProtection="0"/>
    <xf numFmtId="0" fontId="40" fillId="0" borderId="93" applyNumberFormat="0" applyFill="0" applyAlignment="0" applyProtection="0"/>
    <xf numFmtId="0" fontId="38" fillId="20" borderId="96" applyNumberFormat="0" applyAlignment="0" applyProtection="0"/>
    <xf numFmtId="0" fontId="38" fillId="20" borderId="96" applyNumberFormat="0" applyAlignment="0" applyProtection="0"/>
    <xf numFmtId="0" fontId="20" fillId="23" borderId="91" applyNumberFormat="0" applyFont="0" applyAlignment="0" applyProtection="0"/>
    <xf numFmtId="0" fontId="24" fillId="20" borderId="94" applyNumberFormat="0" applyAlignment="0" applyProtection="0"/>
    <xf numFmtId="0" fontId="32" fillId="7" borderId="94" applyNumberFormat="0" applyAlignment="0" applyProtection="0"/>
    <xf numFmtId="0" fontId="40" fillId="0" borderId="93" applyNumberFormat="0" applyFill="0" applyAlignment="0" applyProtection="0"/>
    <xf numFmtId="0" fontId="24" fillId="20" borderId="94" applyNumberFormat="0" applyAlignment="0" applyProtection="0"/>
    <xf numFmtId="0" fontId="40" fillId="0" borderId="97" applyNumberFormat="0" applyFill="0" applyAlignment="0" applyProtection="0"/>
    <xf numFmtId="0" fontId="40" fillId="0" borderId="93" applyNumberFormat="0" applyFill="0" applyAlignment="0" applyProtection="0"/>
    <xf numFmtId="0" fontId="20" fillId="23" borderId="91" applyNumberFormat="0" applyFont="0" applyAlignment="0" applyProtection="0"/>
    <xf numFmtId="0" fontId="24" fillId="20" borderId="90" applyNumberFormat="0" applyAlignment="0" applyProtection="0"/>
    <xf numFmtId="0" fontId="38" fillId="20" borderId="96" applyNumberFormat="0" applyAlignment="0" applyProtection="0"/>
    <xf numFmtId="0" fontId="24" fillId="20" borderId="90" applyNumberFormat="0" applyAlignment="0" applyProtection="0"/>
    <xf numFmtId="0" fontId="38" fillId="20" borderId="92" applyNumberFormat="0" applyAlignment="0" applyProtection="0"/>
    <xf numFmtId="0" fontId="24" fillId="20" borderId="94" applyNumberFormat="0" applyAlignment="0" applyProtection="0"/>
    <xf numFmtId="0" fontId="32" fillId="7" borderId="94" applyNumberFormat="0" applyAlignment="0" applyProtection="0"/>
    <xf numFmtId="0" fontId="38" fillId="20" borderId="96" applyNumberFormat="0" applyAlignment="0" applyProtection="0"/>
    <xf numFmtId="0" fontId="40" fillId="0" borderId="97" applyNumberFormat="0" applyFill="0" applyAlignment="0" applyProtection="0"/>
    <xf numFmtId="0" fontId="38" fillId="20" borderId="96" applyNumberFormat="0" applyAlignment="0" applyProtection="0"/>
    <xf numFmtId="0" fontId="20" fillId="23" borderId="95" applyNumberFormat="0" applyFont="0" applyAlignment="0" applyProtection="0"/>
    <xf numFmtId="0" fontId="32" fillId="7" borderId="94" applyNumberFormat="0" applyAlignment="0" applyProtection="0"/>
    <xf numFmtId="0" fontId="32" fillId="7" borderId="94" applyNumberFormat="0" applyAlignment="0" applyProtection="0"/>
    <xf numFmtId="0" fontId="40" fillId="0" borderId="97" applyNumberFormat="0" applyFill="0" applyAlignment="0" applyProtection="0"/>
    <xf numFmtId="0" fontId="40" fillId="0" borderId="97" applyNumberFormat="0" applyFill="0" applyAlignment="0" applyProtection="0"/>
    <xf numFmtId="0" fontId="40" fillId="0" borderId="97" applyNumberFormat="0" applyFill="0" applyAlignment="0" applyProtection="0"/>
    <xf numFmtId="0" fontId="32" fillId="7" borderId="94" applyNumberFormat="0" applyAlignment="0" applyProtection="0"/>
    <xf numFmtId="0" fontId="24" fillId="20" borderId="94" applyNumberFormat="0" applyAlignment="0" applyProtection="0"/>
    <xf numFmtId="0" fontId="38" fillId="20" borderId="96" applyNumberFormat="0" applyAlignment="0" applyProtection="0"/>
    <xf numFmtId="0" fontId="13" fillId="0" borderId="0"/>
    <xf numFmtId="0" fontId="38" fillId="20" borderId="96" applyNumberFormat="0" applyAlignment="0" applyProtection="0"/>
    <xf numFmtId="0" fontId="24" fillId="20" borderId="94" applyNumberFormat="0" applyAlignment="0" applyProtection="0"/>
    <xf numFmtId="0" fontId="32" fillId="7" borderId="94" applyNumberFormat="0" applyAlignment="0" applyProtection="0"/>
    <xf numFmtId="0" fontId="40" fillId="0" borderId="97" applyNumberFormat="0" applyFill="0" applyAlignment="0" applyProtection="0"/>
    <xf numFmtId="0" fontId="24" fillId="20" borderId="94" applyNumberFormat="0" applyAlignment="0" applyProtection="0"/>
    <xf numFmtId="0" fontId="32" fillId="7" borderId="94" applyNumberFormat="0" applyAlignment="0" applyProtection="0"/>
    <xf numFmtId="0" fontId="38" fillId="20" borderId="96" applyNumberFormat="0" applyAlignment="0" applyProtection="0"/>
    <xf numFmtId="0" fontId="20" fillId="23" borderId="95" applyNumberFormat="0" applyFont="0" applyAlignment="0" applyProtection="0"/>
    <xf numFmtId="0" fontId="24" fillId="20" borderId="94" applyNumberFormat="0" applyAlignment="0" applyProtection="0"/>
    <xf numFmtId="0" fontId="20" fillId="23" borderId="95" applyNumberFormat="0" applyFont="0" applyAlignment="0" applyProtection="0"/>
    <xf numFmtId="0" fontId="32" fillId="7" borderId="94" applyNumberFormat="0" applyAlignment="0" applyProtection="0"/>
    <xf numFmtId="0" fontId="20" fillId="23" borderId="95" applyNumberFormat="0" applyFont="0" applyAlignment="0" applyProtection="0"/>
    <xf numFmtId="0" fontId="20" fillId="23" borderId="95" applyNumberFormat="0" applyFont="0" applyAlignment="0" applyProtection="0"/>
    <xf numFmtId="0" fontId="38" fillId="20" borderId="96" applyNumberFormat="0" applyAlignment="0" applyProtection="0"/>
    <xf numFmtId="0" fontId="40" fillId="0" borderId="97" applyNumberFormat="0" applyFill="0" applyAlignment="0" applyProtection="0"/>
    <xf numFmtId="0" fontId="32" fillId="7" borderId="94" applyNumberFormat="0" applyAlignment="0" applyProtection="0"/>
    <xf numFmtId="0" fontId="40" fillId="0" borderId="97" applyNumberFormat="0" applyFill="0" applyAlignment="0" applyProtection="0"/>
    <xf numFmtId="0" fontId="13" fillId="0" borderId="0"/>
    <xf numFmtId="0" fontId="13" fillId="0" borderId="0"/>
    <xf numFmtId="9" fontId="13" fillId="0" borderId="0" applyFont="0" applyFill="0" applyBorder="0" applyAlignment="0" applyProtection="0"/>
    <xf numFmtId="0" fontId="24" fillId="20" borderId="94" applyNumberFormat="0" applyAlignment="0" applyProtection="0"/>
    <xf numFmtId="0" fontId="32" fillId="7" borderId="94" applyNumberFormat="0" applyAlignment="0" applyProtection="0"/>
    <xf numFmtId="0" fontId="40" fillId="0" borderId="97" applyNumberFormat="0" applyFill="0" applyAlignment="0" applyProtection="0"/>
    <xf numFmtId="0" fontId="40" fillId="0" borderId="97" applyNumberFormat="0" applyFill="0" applyAlignment="0" applyProtection="0"/>
    <xf numFmtId="0" fontId="24" fillId="20" borderId="94" applyNumberFormat="0" applyAlignment="0" applyProtection="0"/>
    <xf numFmtId="0" fontId="38" fillId="20" borderId="96" applyNumberFormat="0" applyAlignment="0" applyProtection="0"/>
    <xf numFmtId="0" fontId="20" fillId="23" borderId="95" applyNumberFormat="0" applyFont="0" applyAlignment="0" applyProtection="0"/>
    <xf numFmtId="0" fontId="38" fillId="20" borderId="96" applyNumberFormat="0" applyAlignment="0" applyProtection="0"/>
    <xf numFmtId="0" fontId="40" fillId="0" borderId="97" applyNumberFormat="0" applyFill="0" applyAlignment="0" applyProtection="0"/>
    <xf numFmtId="0" fontId="40" fillId="0" borderId="97" applyNumberFormat="0" applyFill="0" applyAlignment="0" applyProtection="0"/>
    <xf numFmtId="0" fontId="38" fillId="20" borderId="96" applyNumberFormat="0" applyAlignment="0" applyProtection="0"/>
    <xf numFmtId="0" fontId="20" fillId="23" borderId="95" applyNumberFormat="0" applyFont="0" applyAlignment="0" applyProtection="0"/>
    <xf numFmtId="0" fontId="32" fillId="7" borderId="94" applyNumberFormat="0" applyAlignment="0" applyProtection="0"/>
    <xf numFmtId="0" fontId="20" fillId="23" borderId="95" applyNumberFormat="0" applyFont="0" applyAlignment="0" applyProtection="0"/>
    <xf numFmtId="0" fontId="38" fillId="20" borderId="96" applyNumberFormat="0" applyAlignment="0" applyProtection="0"/>
    <xf numFmtId="0" fontId="40" fillId="0" borderId="97" applyNumberFormat="0" applyFill="0" applyAlignment="0" applyProtection="0"/>
    <xf numFmtId="0" fontId="32" fillId="7" borderId="94" applyNumberFormat="0" applyAlignment="0" applyProtection="0"/>
    <xf numFmtId="0" fontId="24" fillId="20" borderId="94" applyNumberFormat="0" applyAlignment="0" applyProtection="0"/>
    <xf numFmtId="0" fontId="24" fillId="20" borderId="94" applyNumberFormat="0" applyAlignment="0" applyProtection="0"/>
    <xf numFmtId="0" fontId="38" fillId="20" borderId="96" applyNumberFormat="0" applyAlignment="0" applyProtection="0"/>
    <xf numFmtId="0" fontId="24" fillId="20" borderId="94" applyNumberFormat="0" applyAlignment="0" applyProtection="0"/>
    <xf numFmtId="0" fontId="20" fillId="23" borderId="95" applyNumberFormat="0" applyFont="0" applyAlignment="0" applyProtection="0"/>
    <xf numFmtId="0" fontId="40" fillId="0" borderId="97" applyNumberFormat="0" applyFill="0" applyAlignment="0" applyProtection="0"/>
    <xf numFmtId="0" fontId="24" fillId="20" borderId="94" applyNumberFormat="0" applyAlignment="0" applyProtection="0"/>
    <xf numFmtId="0" fontId="40" fillId="0" borderId="97" applyNumberFormat="0" applyFill="0" applyAlignment="0" applyProtection="0"/>
    <xf numFmtId="0" fontId="20" fillId="23" borderId="95" applyNumberFormat="0" applyFont="0" applyAlignment="0" applyProtection="0"/>
    <xf numFmtId="0" fontId="13" fillId="0" borderId="0"/>
    <xf numFmtId="0" fontId="32" fillId="7" borderId="94" applyNumberFormat="0" applyAlignment="0" applyProtection="0"/>
    <xf numFmtId="0" fontId="13" fillId="0" borderId="0"/>
    <xf numFmtId="9" fontId="13" fillId="0" borderId="0" applyFont="0" applyFill="0" applyBorder="0" applyAlignment="0" applyProtection="0"/>
    <xf numFmtId="0" fontId="38" fillId="20" borderId="96" applyNumberFormat="0" applyAlignment="0" applyProtection="0"/>
    <xf numFmtId="0" fontId="20" fillId="23" borderId="95" applyNumberFormat="0" applyFont="0" applyAlignment="0" applyProtection="0"/>
    <xf numFmtId="0" fontId="38" fillId="20" borderId="96" applyNumberFormat="0" applyAlignment="0" applyProtection="0"/>
    <xf numFmtId="0" fontId="32" fillId="7" borderId="94" applyNumberFormat="0" applyAlignment="0" applyProtection="0"/>
    <xf numFmtId="0" fontId="38" fillId="20" borderId="96" applyNumberFormat="0" applyAlignment="0" applyProtection="0"/>
    <xf numFmtId="0" fontId="24" fillId="20" borderId="94" applyNumberFormat="0" applyAlignment="0" applyProtection="0"/>
    <xf numFmtId="0" fontId="24" fillId="20" borderId="94" applyNumberFormat="0" applyAlignment="0" applyProtection="0"/>
    <xf numFmtId="0" fontId="24" fillId="20" borderId="94" applyNumberFormat="0" applyAlignment="0" applyProtection="0"/>
    <xf numFmtId="0" fontId="40" fillId="0" borderId="97" applyNumberFormat="0" applyFill="0" applyAlignment="0" applyProtection="0"/>
    <xf numFmtId="0" fontId="40" fillId="0" borderId="97" applyNumberFormat="0" applyFill="0" applyAlignment="0" applyProtection="0"/>
    <xf numFmtId="0" fontId="20" fillId="23" borderId="95" applyNumberFormat="0" applyFont="0" applyAlignment="0" applyProtection="0"/>
    <xf numFmtId="0" fontId="32" fillId="7" borderId="94" applyNumberFormat="0" applyAlignment="0" applyProtection="0"/>
    <xf numFmtId="0" fontId="38" fillId="20" borderId="96" applyNumberFormat="0" applyAlignment="0" applyProtection="0"/>
    <xf numFmtId="0" fontId="20" fillId="23" borderId="95" applyNumberFormat="0" applyFont="0" applyAlignment="0" applyProtection="0"/>
    <xf numFmtId="0" fontId="40" fillId="0" borderId="97" applyNumberFormat="0" applyFill="0" applyAlignment="0" applyProtection="0"/>
    <xf numFmtId="0" fontId="40" fillId="0" borderId="97" applyNumberFormat="0" applyFill="0" applyAlignment="0" applyProtection="0"/>
    <xf numFmtId="0" fontId="32" fillId="7" borderId="94" applyNumberFormat="0" applyAlignment="0" applyProtection="0"/>
    <xf numFmtId="0" fontId="32" fillId="7" borderId="94" applyNumberFormat="0" applyAlignment="0" applyProtection="0"/>
    <xf numFmtId="0" fontId="24" fillId="20" borderId="94" applyNumberFormat="0" applyAlignment="0" applyProtection="0"/>
    <xf numFmtId="0" fontId="32" fillId="7" borderId="94" applyNumberFormat="0" applyAlignment="0" applyProtection="0"/>
    <xf numFmtId="0" fontId="40" fillId="0" borderId="97" applyNumberFormat="0" applyFill="0" applyAlignment="0" applyProtection="0"/>
    <xf numFmtId="0" fontId="40" fillId="0" borderId="97" applyNumberFormat="0" applyFill="0" applyAlignment="0" applyProtection="0"/>
    <xf numFmtId="0" fontId="38" fillId="20" borderId="96" applyNumberFormat="0" applyAlignment="0" applyProtection="0"/>
    <xf numFmtId="0" fontId="20" fillId="23" borderId="95" applyNumberFormat="0" applyFont="0" applyAlignment="0" applyProtection="0"/>
    <xf numFmtId="0" fontId="38" fillId="20" borderId="96" applyNumberFormat="0" applyAlignment="0" applyProtection="0"/>
    <xf numFmtId="0" fontId="40" fillId="0" borderId="97" applyNumberFormat="0" applyFill="0" applyAlignment="0" applyProtection="0"/>
    <xf numFmtId="0" fontId="38" fillId="20" borderId="96" applyNumberFormat="0" applyAlignment="0" applyProtection="0"/>
    <xf numFmtId="0" fontId="32" fillId="7" borderId="94" applyNumberFormat="0" applyAlignment="0" applyProtection="0"/>
    <xf numFmtId="0" fontId="38" fillId="20" borderId="96" applyNumberFormat="0" applyAlignment="0" applyProtection="0"/>
    <xf numFmtId="0" fontId="40" fillId="0" borderId="97" applyNumberFormat="0" applyFill="0" applyAlignment="0" applyProtection="0"/>
    <xf numFmtId="0" fontId="40" fillId="0" borderId="97" applyNumberFormat="0" applyFill="0" applyAlignment="0" applyProtection="0"/>
    <xf numFmtId="0" fontId="40" fillId="0" borderId="97" applyNumberFormat="0" applyFill="0" applyAlignment="0" applyProtection="0"/>
    <xf numFmtId="0" fontId="38" fillId="20" borderId="96" applyNumberFormat="0" applyAlignment="0" applyProtection="0"/>
    <xf numFmtId="0" fontId="24" fillId="20" borderId="94" applyNumberFormat="0" applyAlignment="0" applyProtection="0"/>
    <xf numFmtId="0" fontId="24" fillId="20" borderId="94" applyNumberFormat="0" applyAlignment="0" applyProtection="0"/>
    <xf numFmtId="0" fontId="20" fillId="23" borderId="95" applyNumberFormat="0" applyFont="0" applyAlignment="0" applyProtection="0"/>
    <xf numFmtId="0" fontId="32" fillId="7" borderId="94" applyNumberFormat="0" applyAlignment="0" applyProtection="0"/>
    <xf numFmtId="0" fontId="40" fillId="0" borderId="97" applyNumberFormat="0" applyFill="0" applyAlignment="0" applyProtection="0"/>
    <xf numFmtId="0" fontId="40" fillId="0" borderId="97" applyNumberFormat="0" applyFill="0" applyAlignment="0" applyProtection="0"/>
    <xf numFmtId="0" fontId="24" fillId="20" borderId="94" applyNumberFormat="0" applyAlignment="0" applyProtection="0"/>
    <xf numFmtId="0" fontId="32" fillId="7" borderId="94" applyNumberFormat="0" applyAlignment="0" applyProtection="0"/>
    <xf numFmtId="0" fontId="20" fillId="23" borderId="95" applyNumberFormat="0" applyFont="0" applyAlignment="0" applyProtection="0"/>
    <xf numFmtId="0" fontId="38" fillId="20" borderId="96" applyNumberFormat="0" applyAlignment="0" applyProtection="0"/>
    <xf numFmtId="0" fontId="40" fillId="0" borderId="97" applyNumberFormat="0" applyFill="0" applyAlignment="0" applyProtection="0"/>
    <xf numFmtId="0" fontId="13" fillId="0" borderId="0"/>
    <xf numFmtId="0" fontId="38" fillId="20" borderId="96" applyNumberFormat="0" applyAlignment="0" applyProtection="0"/>
    <xf numFmtId="0" fontId="24" fillId="20" borderId="94" applyNumberFormat="0" applyAlignment="0" applyProtection="0"/>
    <xf numFmtId="0" fontId="32" fillId="7" borderId="94" applyNumberFormat="0" applyAlignment="0" applyProtection="0"/>
    <xf numFmtId="0" fontId="40" fillId="0" borderId="97" applyNumberFormat="0" applyFill="0" applyAlignment="0" applyProtection="0"/>
    <xf numFmtId="0" fontId="24" fillId="20" borderId="94" applyNumberFormat="0" applyAlignment="0" applyProtection="0"/>
    <xf numFmtId="0" fontId="32" fillId="7" borderId="94" applyNumberFormat="0" applyAlignment="0" applyProtection="0"/>
    <xf numFmtId="0" fontId="38" fillId="20" borderId="96" applyNumberFormat="0" applyAlignment="0" applyProtection="0"/>
    <xf numFmtId="0" fontId="20" fillId="23" borderId="95" applyNumberFormat="0" applyFont="0" applyAlignment="0" applyProtection="0"/>
    <xf numFmtId="0" fontId="24" fillId="20" borderId="94" applyNumberFormat="0" applyAlignment="0" applyProtection="0"/>
    <xf numFmtId="0" fontId="20" fillId="23" borderId="95" applyNumberFormat="0" applyFont="0" applyAlignment="0" applyProtection="0"/>
    <xf numFmtId="0" fontId="32" fillId="7" borderId="94" applyNumberFormat="0" applyAlignment="0" applyProtection="0"/>
    <xf numFmtId="0" fontId="20" fillId="23" borderId="95" applyNumberFormat="0" applyFont="0" applyAlignment="0" applyProtection="0"/>
    <xf numFmtId="0" fontId="20" fillId="23" borderId="95" applyNumberFormat="0" applyFont="0" applyAlignment="0" applyProtection="0"/>
    <xf numFmtId="0" fontId="38" fillId="20" borderId="96" applyNumberFormat="0" applyAlignment="0" applyProtection="0"/>
    <xf numFmtId="0" fontId="40" fillId="0" borderId="97" applyNumberFormat="0" applyFill="0" applyAlignment="0" applyProtection="0"/>
    <xf numFmtId="0" fontId="32" fillId="7" borderId="94" applyNumberFormat="0" applyAlignment="0" applyProtection="0"/>
    <xf numFmtId="0" fontId="40" fillId="0" borderId="97" applyNumberFormat="0" applyFill="0" applyAlignment="0" applyProtection="0"/>
    <xf numFmtId="0" fontId="13" fillId="0" borderId="0"/>
    <xf numFmtId="0" fontId="13" fillId="0" borderId="0"/>
    <xf numFmtId="9" fontId="13" fillId="0" borderId="0" applyFont="0" applyFill="0" applyBorder="0" applyAlignment="0" applyProtection="0"/>
    <xf numFmtId="0" fontId="24" fillId="20" borderId="94" applyNumberFormat="0" applyAlignment="0" applyProtection="0"/>
    <xf numFmtId="0" fontId="32" fillId="7" borderId="94" applyNumberFormat="0" applyAlignment="0" applyProtection="0"/>
    <xf numFmtId="0" fontId="40" fillId="0" borderId="97" applyNumberFormat="0" applyFill="0" applyAlignment="0" applyProtection="0"/>
    <xf numFmtId="0" fontId="40" fillId="0" borderId="97" applyNumberFormat="0" applyFill="0" applyAlignment="0" applyProtection="0"/>
    <xf numFmtId="0" fontId="24" fillId="20" borderId="94" applyNumberFormat="0" applyAlignment="0" applyProtection="0"/>
    <xf numFmtId="0" fontId="38" fillId="20" borderId="96" applyNumberFormat="0" applyAlignment="0" applyProtection="0"/>
    <xf numFmtId="0" fontId="20" fillId="23" borderId="95" applyNumberFormat="0" applyFont="0" applyAlignment="0" applyProtection="0"/>
    <xf numFmtId="0" fontId="38" fillId="20" borderId="96" applyNumberFormat="0" applyAlignment="0" applyProtection="0"/>
    <xf numFmtId="0" fontId="40" fillId="0" borderId="97" applyNumberFormat="0" applyFill="0" applyAlignment="0" applyProtection="0"/>
    <xf numFmtId="0" fontId="40" fillId="0" borderId="97" applyNumberFormat="0" applyFill="0" applyAlignment="0" applyProtection="0"/>
    <xf numFmtId="0" fontId="38" fillId="20" borderId="96" applyNumberFormat="0" applyAlignment="0" applyProtection="0"/>
    <xf numFmtId="0" fontId="20" fillId="23" borderId="95" applyNumberFormat="0" applyFont="0" applyAlignment="0" applyProtection="0"/>
    <xf numFmtId="0" fontId="32" fillId="7" borderId="94" applyNumberFormat="0" applyAlignment="0" applyProtection="0"/>
    <xf numFmtId="0" fontId="20" fillId="23" borderId="95" applyNumberFormat="0" applyFont="0" applyAlignment="0" applyProtection="0"/>
    <xf numFmtId="0" fontId="38" fillId="20" borderId="96" applyNumberFormat="0" applyAlignment="0" applyProtection="0"/>
    <xf numFmtId="0" fontId="40" fillId="0" borderId="97" applyNumberFormat="0" applyFill="0" applyAlignment="0" applyProtection="0"/>
    <xf numFmtId="0" fontId="32" fillId="7" borderId="94" applyNumberFormat="0" applyAlignment="0" applyProtection="0"/>
    <xf numFmtId="0" fontId="24" fillId="20" borderId="94" applyNumberFormat="0" applyAlignment="0" applyProtection="0"/>
    <xf numFmtId="0" fontId="24" fillId="20" borderId="94" applyNumberFormat="0" applyAlignment="0" applyProtection="0"/>
    <xf numFmtId="0" fontId="20" fillId="23" borderId="95" applyNumberFormat="0" applyFont="0" applyAlignment="0" applyProtection="0"/>
    <xf numFmtId="0" fontId="20" fillId="23" borderId="95" applyNumberFormat="0" applyFont="0" applyAlignment="0" applyProtection="0"/>
    <xf numFmtId="0" fontId="24" fillId="20" borderId="94" applyNumberFormat="0" applyAlignment="0" applyProtection="0"/>
    <xf numFmtId="0" fontId="24" fillId="20" borderId="94" applyNumberFormat="0" applyAlignment="0" applyProtection="0"/>
    <xf numFmtId="0" fontId="32" fillId="7" borderId="94" applyNumberFormat="0" applyAlignment="0" applyProtection="0"/>
    <xf numFmtId="0" fontId="38" fillId="20" borderId="96" applyNumberFormat="0" applyAlignment="0" applyProtection="0"/>
    <xf numFmtId="0" fontId="32" fillId="7" borderId="94" applyNumberFormat="0" applyAlignment="0" applyProtection="0"/>
    <xf numFmtId="0" fontId="40" fillId="0" borderId="97" applyNumberFormat="0" applyFill="0" applyAlignment="0" applyProtection="0"/>
    <xf numFmtId="0" fontId="38" fillId="20" borderId="96" applyNumberFormat="0" applyAlignment="0" applyProtection="0"/>
    <xf numFmtId="0" fontId="20" fillId="23" borderId="95" applyNumberFormat="0" applyFont="0" applyAlignment="0" applyProtection="0"/>
    <xf numFmtId="0" fontId="24" fillId="20" borderId="94" applyNumberFormat="0" applyAlignment="0" applyProtection="0"/>
    <xf numFmtId="0" fontId="20" fillId="23" borderId="95" applyNumberFormat="0" applyFont="0" applyAlignment="0" applyProtection="0"/>
    <xf numFmtId="0" fontId="20" fillId="23" borderId="95" applyNumberFormat="0" applyFont="0" applyAlignment="0" applyProtection="0"/>
    <xf numFmtId="0" fontId="24" fillId="20" borderId="94" applyNumberFormat="0" applyAlignment="0" applyProtection="0"/>
    <xf numFmtId="0" fontId="24" fillId="20" borderId="94" applyNumberFormat="0" applyAlignment="0" applyProtection="0"/>
    <xf numFmtId="0" fontId="40" fillId="0" borderId="97" applyNumberFormat="0" applyFill="0" applyAlignment="0" applyProtection="0"/>
    <xf numFmtId="0" fontId="32" fillId="7" borderId="94" applyNumberFormat="0" applyAlignment="0" applyProtection="0"/>
    <xf numFmtId="0" fontId="40" fillId="0" borderId="97" applyNumberFormat="0" applyFill="0" applyAlignment="0" applyProtection="0"/>
    <xf numFmtId="0" fontId="38" fillId="20" borderId="96" applyNumberFormat="0" applyAlignment="0" applyProtection="0"/>
    <xf numFmtId="0" fontId="20" fillId="23" borderId="95" applyNumberFormat="0" applyFont="0" applyAlignment="0" applyProtection="0"/>
    <xf numFmtId="0" fontId="40" fillId="0" borderId="97" applyNumberFormat="0" applyFill="0" applyAlignment="0" applyProtection="0"/>
    <xf numFmtId="0" fontId="24" fillId="20" borderId="94" applyNumberFormat="0" applyAlignment="0" applyProtection="0"/>
    <xf numFmtId="0" fontId="38" fillId="20" borderId="96" applyNumberFormat="0" applyAlignment="0" applyProtection="0"/>
    <xf numFmtId="0" fontId="32" fillId="7" borderId="94" applyNumberFormat="0" applyAlignment="0" applyProtection="0"/>
    <xf numFmtId="0" fontId="38" fillId="20" borderId="96" applyNumberFormat="0" applyAlignment="0" applyProtection="0"/>
    <xf numFmtId="0" fontId="20" fillId="23" borderId="95" applyNumberFormat="0" applyFont="0" applyAlignment="0" applyProtection="0"/>
    <xf numFmtId="0" fontId="24" fillId="20" borderId="94" applyNumberFormat="0" applyAlignment="0" applyProtection="0"/>
    <xf numFmtId="0" fontId="24" fillId="20" borderId="94" applyNumberFormat="0" applyAlignment="0" applyProtection="0"/>
    <xf numFmtId="0" fontId="24" fillId="20" borderId="94" applyNumberFormat="0" applyAlignment="0" applyProtection="0"/>
    <xf numFmtId="0" fontId="38" fillId="20" borderId="96" applyNumberFormat="0" applyAlignment="0" applyProtection="0"/>
    <xf numFmtId="0" fontId="24" fillId="20" borderId="94" applyNumberFormat="0" applyAlignment="0" applyProtection="0"/>
    <xf numFmtId="0" fontId="40" fillId="0" borderId="97" applyNumberFormat="0" applyFill="0" applyAlignment="0" applyProtection="0"/>
    <xf numFmtId="0" fontId="20" fillId="23" borderId="95" applyNumberFormat="0" applyFont="0" applyAlignment="0" applyProtection="0"/>
    <xf numFmtId="0" fontId="20" fillId="23" borderId="95" applyNumberFormat="0" applyFont="0" applyAlignment="0" applyProtection="0"/>
    <xf numFmtId="0" fontId="40" fillId="0" borderId="97" applyNumberFormat="0" applyFill="0" applyAlignment="0" applyProtection="0"/>
    <xf numFmtId="0" fontId="32" fillId="7" borderId="94" applyNumberFormat="0" applyAlignment="0" applyProtection="0"/>
    <xf numFmtId="0" fontId="32" fillId="7" borderId="94" applyNumberFormat="0" applyAlignment="0" applyProtection="0"/>
    <xf numFmtId="0" fontId="32" fillId="7" borderId="94" applyNumberFormat="0" applyAlignment="0" applyProtection="0"/>
    <xf numFmtId="0" fontId="20" fillId="23" borderId="95" applyNumberFormat="0" applyFont="0" applyAlignment="0" applyProtection="0"/>
    <xf numFmtId="0" fontId="20" fillId="23" borderId="95" applyNumberFormat="0" applyFont="0" applyAlignment="0" applyProtection="0"/>
    <xf numFmtId="0" fontId="38" fillId="20" borderId="96" applyNumberFormat="0" applyAlignment="0" applyProtection="0"/>
    <xf numFmtId="0" fontId="32" fillId="7" borderId="94" applyNumberFormat="0" applyAlignment="0" applyProtection="0"/>
    <xf numFmtId="0" fontId="32" fillId="7" borderId="94" applyNumberFormat="0" applyAlignment="0" applyProtection="0"/>
    <xf numFmtId="0" fontId="20" fillId="23" borderId="95" applyNumberFormat="0" applyFont="0" applyAlignment="0" applyProtection="0"/>
    <xf numFmtId="0" fontId="32" fillId="7" borderId="94" applyNumberFormat="0" applyAlignment="0" applyProtection="0"/>
    <xf numFmtId="0" fontId="24" fillId="20" borderId="94" applyNumberFormat="0" applyAlignment="0" applyProtection="0"/>
    <xf numFmtId="0" fontId="24" fillId="20" borderId="94" applyNumberFormat="0" applyAlignment="0" applyProtection="0"/>
    <xf numFmtId="0" fontId="38" fillId="20" borderId="96" applyNumberFormat="0" applyAlignment="0" applyProtection="0"/>
    <xf numFmtId="0" fontId="38" fillId="20" borderId="96" applyNumberFormat="0" applyAlignment="0" applyProtection="0"/>
    <xf numFmtId="0" fontId="32" fillId="7" borderId="94" applyNumberFormat="0" applyAlignment="0" applyProtection="0"/>
    <xf numFmtId="0" fontId="38" fillId="20" borderId="96" applyNumberFormat="0" applyAlignment="0" applyProtection="0"/>
    <xf numFmtId="0" fontId="24" fillId="20" borderId="94" applyNumberFormat="0" applyAlignment="0" applyProtection="0"/>
    <xf numFmtId="0" fontId="32" fillId="7" borderId="94" applyNumberFormat="0" applyAlignment="0" applyProtection="0"/>
    <xf numFmtId="0" fontId="40" fillId="0" borderId="97" applyNumberFormat="0" applyFill="0" applyAlignment="0" applyProtection="0"/>
    <xf numFmtId="0" fontId="24" fillId="20" borderId="94" applyNumberFormat="0" applyAlignment="0" applyProtection="0"/>
    <xf numFmtId="0" fontId="32" fillId="7" borderId="94" applyNumberFormat="0" applyAlignment="0" applyProtection="0"/>
    <xf numFmtId="0" fontId="38" fillId="20" borderId="96" applyNumberFormat="0" applyAlignment="0" applyProtection="0"/>
    <xf numFmtId="0" fontId="20" fillId="23" borderId="95" applyNumberFormat="0" applyFont="0" applyAlignment="0" applyProtection="0"/>
    <xf numFmtId="0" fontId="24" fillId="20" borderId="94" applyNumberFormat="0" applyAlignment="0" applyProtection="0"/>
    <xf numFmtId="0" fontId="20" fillId="23" borderId="95" applyNumberFormat="0" applyFont="0" applyAlignment="0" applyProtection="0"/>
    <xf numFmtId="0" fontId="32" fillId="7" borderId="94" applyNumberFormat="0" applyAlignment="0" applyProtection="0"/>
    <xf numFmtId="0" fontId="20" fillId="23" borderId="95" applyNumberFormat="0" applyFont="0" applyAlignment="0" applyProtection="0"/>
    <xf numFmtId="0" fontId="20" fillId="23" borderId="95" applyNumberFormat="0" applyFont="0" applyAlignment="0" applyProtection="0"/>
    <xf numFmtId="0" fontId="38" fillId="20" borderId="96" applyNumberFormat="0" applyAlignment="0" applyProtection="0"/>
    <xf numFmtId="0" fontId="40" fillId="0" borderId="97" applyNumberFormat="0" applyFill="0" applyAlignment="0" applyProtection="0"/>
    <xf numFmtId="0" fontId="32" fillId="7" borderId="94" applyNumberFormat="0" applyAlignment="0" applyProtection="0"/>
    <xf numFmtId="0" fontId="40" fillId="0" borderId="97" applyNumberFormat="0" applyFill="0" applyAlignment="0" applyProtection="0"/>
    <xf numFmtId="0" fontId="24" fillId="20" borderId="94" applyNumberFormat="0" applyAlignment="0" applyProtection="0"/>
    <xf numFmtId="0" fontId="32" fillId="7" borderId="94" applyNumberFormat="0" applyAlignment="0" applyProtection="0"/>
    <xf numFmtId="0" fontId="40" fillId="0" borderId="97" applyNumberFormat="0" applyFill="0" applyAlignment="0" applyProtection="0"/>
    <xf numFmtId="0" fontId="40" fillId="0" borderId="97" applyNumberFormat="0" applyFill="0" applyAlignment="0" applyProtection="0"/>
    <xf numFmtId="0" fontId="24" fillId="20" borderId="94" applyNumberFormat="0" applyAlignment="0" applyProtection="0"/>
    <xf numFmtId="0" fontId="38" fillId="20" borderId="96" applyNumberFormat="0" applyAlignment="0" applyProtection="0"/>
    <xf numFmtId="0" fontId="20" fillId="23" borderId="95" applyNumberFormat="0" applyFont="0" applyAlignment="0" applyProtection="0"/>
    <xf numFmtId="0" fontId="38" fillId="20" borderId="96" applyNumberFormat="0" applyAlignment="0" applyProtection="0"/>
    <xf numFmtId="0" fontId="40" fillId="0" borderId="97" applyNumberFormat="0" applyFill="0" applyAlignment="0" applyProtection="0"/>
    <xf numFmtId="0" fontId="40" fillId="0" borderId="97" applyNumberFormat="0" applyFill="0" applyAlignment="0" applyProtection="0"/>
    <xf numFmtId="0" fontId="38" fillId="20" borderId="96" applyNumberFormat="0" applyAlignment="0" applyProtection="0"/>
    <xf numFmtId="0" fontId="20" fillId="23" borderId="95" applyNumberFormat="0" applyFont="0" applyAlignment="0" applyProtection="0"/>
    <xf numFmtId="0" fontId="32" fillId="7" borderId="94" applyNumberFormat="0" applyAlignment="0" applyProtection="0"/>
    <xf numFmtId="0" fontId="20" fillId="23" borderId="95" applyNumberFormat="0" applyFont="0" applyAlignment="0" applyProtection="0"/>
    <xf numFmtId="0" fontId="38" fillId="20" borderId="96" applyNumberFormat="0" applyAlignment="0" applyProtection="0"/>
    <xf numFmtId="0" fontId="40" fillId="0" borderId="97" applyNumberFormat="0" applyFill="0" applyAlignment="0" applyProtection="0"/>
    <xf numFmtId="0" fontId="32" fillId="7" borderId="94" applyNumberFormat="0" applyAlignment="0" applyProtection="0"/>
    <xf numFmtId="0" fontId="24" fillId="20" borderId="94" applyNumberFormat="0" applyAlignment="0" applyProtection="0"/>
    <xf numFmtId="0" fontId="24" fillId="20" borderId="94" applyNumberFormat="0" applyAlignment="0" applyProtection="0"/>
    <xf numFmtId="0" fontId="20" fillId="23" borderId="95" applyNumberFormat="0" applyFont="0" applyAlignment="0" applyProtection="0"/>
    <xf numFmtId="0" fontId="40" fillId="0" borderId="97" applyNumberFormat="0" applyFill="0" applyAlignment="0" applyProtection="0"/>
    <xf numFmtId="0" fontId="20" fillId="23" borderId="95" applyNumberFormat="0" applyFont="0" applyAlignment="0" applyProtection="0"/>
    <xf numFmtId="0" fontId="24" fillId="20" borderId="94" applyNumberFormat="0" applyAlignment="0" applyProtection="0"/>
    <xf numFmtId="0" fontId="24" fillId="20" borderId="94" applyNumberFormat="0" applyAlignment="0" applyProtection="0"/>
    <xf numFmtId="0" fontId="32" fillId="7" borderId="94" applyNumberFormat="0" applyAlignment="0" applyProtection="0"/>
    <xf numFmtId="0" fontId="38" fillId="20" borderId="96" applyNumberFormat="0" applyAlignment="0" applyProtection="0"/>
    <xf numFmtId="0" fontId="32" fillId="7" borderId="94" applyNumberFormat="0" applyAlignment="0" applyProtection="0"/>
    <xf numFmtId="0" fontId="40" fillId="0" borderId="97" applyNumberFormat="0" applyFill="0" applyAlignment="0" applyProtection="0"/>
    <xf numFmtId="0" fontId="38" fillId="20" borderId="96" applyNumberFormat="0" applyAlignment="0" applyProtection="0"/>
    <xf numFmtId="0" fontId="32" fillId="7" borderId="94" applyNumberFormat="0" applyAlignment="0" applyProtection="0"/>
    <xf numFmtId="0" fontId="40" fillId="0" borderId="97" applyNumberFormat="0" applyFill="0" applyAlignment="0" applyProtection="0"/>
    <xf numFmtId="0" fontId="38" fillId="20" borderId="96" applyNumberFormat="0" applyAlignment="0" applyProtection="0"/>
    <xf numFmtId="0" fontId="20" fillId="23" borderId="95" applyNumberFormat="0" applyFont="0" applyAlignment="0" applyProtection="0"/>
    <xf numFmtId="0" fontId="24" fillId="20" borderId="94" applyNumberFormat="0" applyAlignment="0" applyProtection="0"/>
    <xf numFmtId="0" fontId="38" fillId="20" borderId="96" applyNumberFormat="0" applyAlignment="0" applyProtection="0"/>
    <xf numFmtId="0" fontId="32" fillId="7" borderId="94" applyNumberFormat="0" applyAlignment="0" applyProtection="0"/>
    <xf numFmtId="0" fontId="38" fillId="20" borderId="96" applyNumberFormat="0" applyAlignment="0" applyProtection="0"/>
    <xf numFmtId="0" fontId="20" fillId="23" borderId="95" applyNumberFormat="0" applyFont="0" applyAlignment="0" applyProtection="0"/>
    <xf numFmtId="0" fontId="24" fillId="20" borderId="94" applyNumberFormat="0" applyAlignment="0" applyProtection="0"/>
    <xf numFmtId="0" fontId="24" fillId="20" borderId="94" applyNumberFormat="0" applyAlignment="0" applyProtection="0"/>
    <xf numFmtId="0" fontId="24" fillId="20" borderId="94" applyNumberFormat="0" applyAlignment="0" applyProtection="0"/>
    <xf numFmtId="0" fontId="38" fillId="20" borderId="96" applyNumberFormat="0" applyAlignment="0" applyProtection="0"/>
    <xf numFmtId="0" fontId="24" fillId="20" borderId="94" applyNumberFormat="0" applyAlignment="0" applyProtection="0"/>
    <xf numFmtId="0" fontId="40" fillId="0" borderId="97" applyNumberFormat="0" applyFill="0" applyAlignment="0" applyProtection="0"/>
    <xf numFmtId="0" fontId="20" fillId="23" borderId="95" applyNumberFormat="0" applyFont="0" applyAlignment="0" applyProtection="0"/>
    <xf numFmtId="0" fontId="20" fillId="23" borderId="95" applyNumberFormat="0" applyFont="0" applyAlignment="0" applyProtection="0"/>
    <xf numFmtId="0" fontId="40" fillId="0" borderId="97" applyNumberFormat="0" applyFill="0" applyAlignment="0" applyProtection="0"/>
    <xf numFmtId="0" fontId="32" fillId="7" borderId="94" applyNumberFormat="0" applyAlignment="0" applyProtection="0"/>
    <xf numFmtId="0" fontId="32" fillId="7" borderId="94" applyNumberFormat="0" applyAlignment="0" applyProtection="0"/>
    <xf numFmtId="0" fontId="32" fillId="7" borderId="94" applyNumberFormat="0" applyAlignment="0" applyProtection="0"/>
    <xf numFmtId="0" fontId="20" fillId="23" borderId="95" applyNumberFormat="0" applyFont="0" applyAlignment="0" applyProtection="0"/>
    <xf numFmtId="0" fontId="20" fillId="23" borderId="95" applyNumberFormat="0" applyFont="0" applyAlignment="0" applyProtection="0"/>
    <xf numFmtId="0" fontId="38" fillId="20" borderId="96" applyNumberFormat="0" applyAlignment="0" applyProtection="0"/>
    <xf numFmtId="0" fontId="20" fillId="23" borderId="95" applyNumberFormat="0" applyFont="0" applyAlignment="0" applyProtection="0"/>
    <xf numFmtId="0" fontId="32" fillId="7" borderId="94" applyNumberFormat="0" applyAlignment="0" applyProtection="0"/>
    <xf numFmtId="0" fontId="24" fillId="20" borderId="94" applyNumberFormat="0" applyAlignment="0" applyProtection="0"/>
    <xf numFmtId="0" fontId="38" fillId="20" borderId="96" applyNumberFormat="0" applyAlignment="0" applyProtection="0"/>
    <xf numFmtId="0" fontId="32" fillId="7" borderId="94" applyNumberFormat="0" applyAlignment="0" applyProtection="0"/>
    <xf numFmtId="0" fontId="38" fillId="20" borderId="96" applyNumberFormat="0" applyAlignment="0" applyProtection="0"/>
    <xf numFmtId="0" fontId="20" fillId="23" borderId="95" applyNumberFormat="0" applyFont="0" applyAlignment="0" applyProtection="0"/>
    <xf numFmtId="0" fontId="40" fillId="0" borderId="97" applyNumberFormat="0" applyFill="0" applyAlignment="0" applyProtection="0"/>
    <xf numFmtId="0" fontId="40" fillId="0" borderId="97" applyNumberFormat="0" applyFill="0" applyAlignment="0" applyProtection="0"/>
    <xf numFmtId="0" fontId="38" fillId="20" borderId="96" applyNumberFormat="0" applyAlignment="0" applyProtection="0"/>
    <xf numFmtId="0" fontId="32" fillId="7" borderId="94" applyNumberFormat="0" applyAlignment="0" applyProtection="0"/>
    <xf numFmtId="0" fontId="40" fillId="0" borderId="97" applyNumberFormat="0" applyFill="0" applyAlignment="0" applyProtection="0"/>
    <xf numFmtId="0" fontId="24" fillId="20" borderId="94" applyNumberFormat="0" applyAlignment="0" applyProtection="0"/>
    <xf numFmtId="0" fontId="32" fillId="7" borderId="94" applyNumberFormat="0" applyAlignment="0" applyProtection="0"/>
    <xf numFmtId="0" fontId="38" fillId="20" borderId="96" applyNumberFormat="0" applyAlignment="0" applyProtection="0"/>
    <xf numFmtId="0" fontId="20" fillId="23" borderId="95" applyNumberFormat="0" applyFont="0" applyAlignment="0" applyProtection="0"/>
    <xf numFmtId="0" fontId="24" fillId="20" borderId="94" applyNumberFormat="0" applyAlignment="0" applyProtection="0"/>
    <xf numFmtId="0" fontId="20" fillId="23" borderId="95" applyNumberFormat="0" applyFont="0" applyAlignment="0" applyProtection="0"/>
    <xf numFmtId="0" fontId="32" fillId="7" borderId="94" applyNumberFormat="0" applyAlignment="0" applyProtection="0"/>
    <xf numFmtId="0" fontId="20" fillId="23" borderId="95" applyNumberFormat="0" applyFont="0" applyAlignment="0" applyProtection="0"/>
    <xf numFmtId="0" fontId="40" fillId="0" borderId="97" applyNumberFormat="0" applyFill="0" applyAlignment="0" applyProtection="0"/>
    <xf numFmtId="0" fontId="24" fillId="20" borderId="94" applyNumberFormat="0" applyAlignment="0" applyProtection="0"/>
    <xf numFmtId="0" fontId="38" fillId="20" borderId="96" applyNumberFormat="0" applyAlignment="0" applyProtection="0"/>
    <xf numFmtId="0" fontId="20" fillId="23" borderId="95" applyNumberFormat="0" applyFont="0" applyAlignment="0" applyProtection="0"/>
    <xf numFmtId="0" fontId="38" fillId="20" borderId="96" applyNumberFormat="0" applyAlignment="0" applyProtection="0"/>
    <xf numFmtId="0" fontId="40" fillId="0" borderId="97" applyNumberFormat="0" applyFill="0" applyAlignment="0" applyProtection="0"/>
    <xf numFmtId="0" fontId="38" fillId="20" borderId="96" applyNumberFormat="0" applyAlignment="0" applyProtection="0"/>
    <xf numFmtId="0" fontId="20" fillId="23" borderId="95" applyNumberFormat="0" applyFont="0" applyAlignment="0" applyProtection="0"/>
    <xf numFmtId="0" fontId="32" fillId="7" borderId="94" applyNumberFormat="0" applyAlignment="0" applyProtection="0"/>
    <xf numFmtId="0" fontId="20" fillId="23" borderId="95" applyNumberFormat="0" applyFont="0" applyAlignment="0" applyProtection="0"/>
    <xf numFmtId="0" fontId="38" fillId="20" borderId="96" applyNumberFormat="0" applyAlignment="0" applyProtection="0"/>
    <xf numFmtId="0" fontId="40" fillId="0" borderId="97" applyNumberFormat="0" applyFill="0" applyAlignment="0" applyProtection="0"/>
    <xf numFmtId="0" fontId="32" fillId="7" borderId="94" applyNumberFormat="0" applyAlignment="0" applyProtection="0"/>
    <xf numFmtId="0" fontId="24" fillId="20" borderId="94" applyNumberFormat="0" applyAlignment="0" applyProtection="0"/>
    <xf numFmtId="0" fontId="24" fillId="20" borderId="94" applyNumberFormat="0" applyAlignment="0" applyProtection="0"/>
    <xf numFmtId="0" fontId="38" fillId="20" borderId="96" applyNumberFormat="0" applyAlignment="0" applyProtection="0"/>
    <xf numFmtId="0" fontId="32" fillId="7" borderId="94" applyNumberFormat="0" applyAlignment="0" applyProtection="0"/>
    <xf numFmtId="0" fontId="32" fillId="7" borderId="94" applyNumberFormat="0" applyAlignment="0" applyProtection="0"/>
    <xf numFmtId="0" fontId="24" fillId="20" borderId="94" applyNumberFormat="0" applyAlignment="0" applyProtection="0"/>
    <xf numFmtId="0" fontId="40" fillId="0" borderId="97" applyNumberFormat="0" applyFill="0" applyAlignment="0" applyProtection="0"/>
    <xf numFmtId="0" fontId="20" fillId="23" borderId="95" applyNumberFormat="0" applyFont="0" applyAlignment="0" applyProtection="0"/>
    <xf numFmtId="0" fontId="24" fillId="20" borderId="94" applyNumberFormat="0" applyAlignment="0" applyProtection="0"/>
    <xf numFmtId="0" fontId="24" fillId="20" borderId="94" applyNumberFormat="0" applyAlignment="0" applyProtection="0"/>
    <xf numFmtId="0" fontId="32" fillId="7" borderId="94" applyNumberFormat="0" applyAlignment="0" applyProtection="0"/>
    <xf numFmtId="0" fontId="20" fillId="23" borderId="95" applyNumberFormat="0" applyFont="0" applyAlignment="0" applyProtection="0"/>
    <xf numFmtId="0" fontId="38" fillId="20" borderId="96" applyNumberFormat="0" applyAlignment="0" applyProtection="0"/>
    <xf numFmtId="0" fontId="40" fillId="0" borderId="97" applyNumberFormat="0" applyFill="0" applyAlignment="0" applyProtection="0"/>
    <xf numFmtId="0" fontId="38" fillId="20" borderId="96" applyNumberFormat="0" applyAlignment="0" applyProtection="0"/>
    <xf numFmtId="0" fontId="24" fillId="20" borderId="94" applyNumberFormat="0" applyAlignment="0" applyProtection="0"/>
    <xf numFmtId="0" fontId="32" fillId="7" borderId="94" applyNumberFormat="0" applyAlignment="0" applyProtection="0"/>
    <xf numFmtId="0" fontId="40" fillId="0" borderId="97" applyNumberFormat="0" applyFill="0" applyAlignment="0" applyProtection="0"/>
    <xf numFmtId="0" fontId="24" fillId="20" borderId="94" applyNumberFormat="0" applyAlignment="0" applyProtection="0"/>
    <xf numFmtId="0" fontId="32" fillId="7" borderId="94" applyNumberFormat="0" applyAlignment="0" applyProtection="0"/>
    <xf numFmtId="0" fontId="38" fillId="20" borderId="96" applyNumberFormat="0" applyAlignment="0" applyProtection="0"/>
    <xf numFmtId="0" fontId="20" fillId="23" borderId="95" applyNumberFormat="0" applyFont="0" applyAlignment="0" applyProtection="0"/>
    <xf numFmtId="0" fontId="24" fillId="20" borderId="94" applyNumberFormat="0" applyAlignment="0" applyProtection="0"/>
    <xf numFmtId="0" fontId="20" fillId="23" borderId="95" applyNumberFormat="0" applyFont="0" applyAlignment="0" applyProtection="0"/>
    <xf numFmtId="0" fontId="32" fillId="7" borderId="94" applyNumberFormat="0" applyAlignment="0" applyProtection="0"/>
    <xf numFmtId="0" fontId="20" fillId="23" borderId="95" applyNumberFormat="0" applyFont="0" applyAlignment="0" applyProtection="0"/>
    <xf numFmtId="0" fontId="20" fillId="23" borderId="95" applyNumberFormat="0" applyFont="0" applyAlignment="0" applyProtection="0"/>
    <xf numFmtId="0" fontId="38" fillId="20" borderId="96" applyNumberFormat="0" applyAlignment="0" applyProtection="0"/>
    <xf numFmtId="0" fontId="40" fillId="0" borderId="97" applyNumberFormat="0" applyFill="0" applyAlignment="0" applyProtection="0"/>
    <xf numFmtId="0" fontId="32" fillId="7" borderId="94" applyNumberFormat="0" applyAlignment="0" applyProtection="0"/>
    <xf numFmtId="0" fontId="40" fillId="0" borderId="97" applyNumberFormat="0" applyFill="0" applyAlignment="0" applyProtection="0"/>
    <xf numFmtId="0" fontId="24" fillId="20" borderId="94" applyNumberFormat="0" applyAlignment="0" applyProtection="0"/>
    <xf numFmtId="0" fontId="32" fillId="7" borderId="94" applyNumberFormat="0" applyAlignment="0" applyProtection="0"/>
    <xf numFmtId="0" fontId="40" fillId="0" borderId="97" applyNumberFormat="0" applyFill="0" applyAlignment="0" applyProtection="0"/>
    <xf numFmtId="0" fontId="40" fillId="0" borderId="97" applyNumberFormat="0" applyFill="0" applyAlignment="0" applyProtection="0"/>
    <xf numFmtId="0" fontId="24" fillId="20" borderId="94" applyNumberFormat="0" applyAlignment="0" applyProtection="0"/>
    <xf numFmtId="0" fontId="38" fillId="20" borderId="96" applyNumberFormat="0" applyAlignment="0" applyProtection="0"/>
    <xf numFmtId="0" fontId="20" fillId="23" borderId="95" applyNumberFormat="0" applyFont="0" applyAlignment="0" applyProtection="0"/>
    <xf numFmtId="0" fontId="38" fillId="20" borderId="96" applyNumberFormat="0" applyAlignment="0" applyProtection="0"/>
    <xf numFmtId="0" fontId="40" fillId="0" borderId="97" applyNumberFormat="0" applyFill="0" applyAlignment="0" applyProtection="0"/>
    <xf numFmtId="0" fontId="40" fillId="0" borderId="97" applyNumberFormat="0" applyFill="0" applyAlignment="0" applyProtection="0"/>
    <xf numFmtId="0" fontId="38" fillId="20" borderId="96" applyNumberFormat="0" applyAlignment="0" applyProtection="0"/>
    <xf numFmtId="0" fontId="20" fillId="23" borderId="95" applyNumberFormat="0" applyFont="0" applyAlignment="0" applyProtection="0"/>
    <xf numFmtId="0" fontId="32" fillId="7" borderId="94" applyNumberFormat="0" applyAlignment="0" applyProtection="0"/>
    <xf numFmtId="0" fontId="20" fillId="23" borderId="95" applyNumberFormat="0" applyFont="0" applyAlignment="0" applyProtection="0"/>
    <xf numFmtId="0" fontId="38" fillId="20" borderId="96" applyNumberFormat="0" applyAlignment="0" applyProtection="0"/>
    <xf numFmtId="0" fontId="40" fillId="0" borderId="97" applyNumberFormat="0" applyFill="0" applyAlignment="0" applyProtection="0"/>
    <xf numFmtId="0" fontId="32" fillId="7" borderId="94" applyNumberFormat="0" applyAlignment="0" applyProtection="0"/>
    <xf numFmtId="0" fontId="24" fillId="20" borderId="94" applyNumberFormat="0" applyAlignment="0" applyProtection="0"/>
    <xf numFmtId="0" fontId="24" fillId="20" borderId="94" applyNumberFormat="0" applyAlignment="0" applyProtection="0"/>
    <xf numFmtId="0" fontId="20" fillId="23" borderId="95" applyNumberFormat="0" applyFont="0" applyAlignment="0" applyProtection="0"/>
    <xf numFmtId="0" fontId="20" fillId="23" borderId="95" applyNumberFormat="0" applyFont="0" applyAlignment="0" applyProtection="0"/>
    <xf numFmtId="0" fontId="24" fillId="20" borderId="94" applyNumberFormat="0" applyAlignment="0" applyProtection="0"/>
    <xf numFmtId="0" fontId="24" fillId="20" borderId="94" applyNumberFormat="0" applyAlignment="0" applyProtection="0"/>
    <xf numFmtId="0" fontId="32" fillId="7" borderId="94" applyNumberFormat="0" applyAlignment="0" applyProtection="0"/>
    <xf numFmtId="0" fontId="38" fillId="20" borderId="96" applyNumberFormat="0" applyAlignment="0" applyProtection="0"/>
    <xf numFmtId="0" fontId="32" fillId="7" borderId="94" applyNumberFormat="0" applyAlignment="0" applyProtection="0"/>
    <xf numFmtId="0" fontId="40" fillId="0" borderId="97" applyNumberFormat="0" applyFill="0" applyAlignment="0" applyProtection="0"/>
    <xf numFmtId="0" fontId="38" fillId="20" borderId="96" applyNumberFormat="0" applyAlignment="0" applyProtection="0"/>
    <xf numFmtId="0" fontId="24" fillId="20" borderId="94" applyNumberFormat="0" applyAlignment="0" applyProtection="0"/>
    <xf numFmtId="0" fontId="20" fillId="23" borderId="95" applyNumberFormat="0" applyFont="0" applyAlignment="0" applyProtection="0"/>
    <xf numFmtId="0" fontId="20" fillId="23" borderId="95" applyNumberFormat="0" applyFont="0" applyAlignment="0" applyProtection="0"/>
    <xf numFmtId="0" fontId="38" fillId="20" borderId="96" applyNumberFormat="0" applyAlignment="0" applyProtection="0"/>
    <xf numFmtId="0" fontId="32" fillId="7" borderId="94" applyNumberFormat="0" applyAlignment="0" applyProtection="0"/>
    <xf numFmtId="0" fontId="38" fillId="20" borderId="96" applyNumberFormat="0" applyAlignment="0" applyProtection="0"/>
    <xf numFmtId="0" fontId="32" fillId="7" borderId="94" applyNumberFormat="0" applyAlignment="0" applyProtection="0"/>
    <xf numFmtId="0" fontId="40" fillId="0" borderId="97" applyNumberFormat="0" applyFill="0" applyAlignment="0" applyProtection="0"/>
    <xf numFmtId="0" fontId="40" fillId="0" borderId="97" applyNumberFormat="0" applyFill="0" applyAlignment="0" applyProtection="0"/>
    <xf numFmtId="0" fontId="20" fillId="23" borderId="95" applyNumberFormat="0" applyFont="0" applyAlignment="0" applyProtection="0"/>
    <xf numFmtId="0" fontId="24" fillId="20" borderId="94" applyNumberFormat="0" applyAlignment="0" applyProtection="0"/>
    <xf numFmtId="0" fontId="32" fillId="7" borderId="94" applyNumberFormat="0" applyAlignment="0" applyProtection="0"/>
    <xf numFmtId="0" fontId="24" fillId="20" borderId="94" applyNumberFormat="0" applyAlignment="0" applyProtection="0"/>
    <xf numFmtId="0" fontId="38" fillId="20" borderId="96" applyNumberFormat="0" applyAlignment="0" applyProtection="0"/>
    <xf numFmtId="0" fontId="24" fillId="20" borderId="94" applyNumberFormat="0" applyAlignment="0" applyProtection="0"/>
    <xf numFmtId="0" fontId="20" fillId="23" borderId="95" applyNumberFormat="0" applyFont="0" applyAlignment="0" applyProtection="0"/>
    <xf numFmtId="0" fontId="38" fillId="20" borderId="96" applyNumberFormat="0" applyAlignment="0" applyProtection="0"/>
    <xf numFmtId="0" fontId="32" fillId="7" borderId="94" applyNumberFormat="0" applyAlignment="0" applyProtection="0"/>
    <xf numFmtId="0" fontId="40" fillId="0" borderId="97" applyNumberFormat="0" applyFill="0" applyAlignment="0" applyProtection="0"/>
    <xf numFmtId="0" fontId="38" fillId="20" borderId="96" applyNumberFormat="0" applyAlignment="0" applyProtection="0"/>
    <xf numFmtId="0" fontId="40" fillId="0" borderId="97" applyNumberFormat="0" applyFill="0" applyAlignment="0" applyProtection="0"/>
    <xf numFmtId="0" fontId="40" fillId="0" borderId="97" applyNumberFormat="0" applyFill="0" applyAlignment="0" applyProtection="0"/>
    <xf numFmtId="0" fontId="32" fillId="7" borderId="94" applyNumberFormat="0" applyAlignment="0" applyProtection="0"/>
    <xf numFmtId="0" fontId="24" fillId="20" borderId="94" applyNumberFormat="0" applyAlignment="0" applyProtection="0"/>
    <xf numFmtId="0" fontId="40" fillId="0" borderId="97" applyNumberFormat="0" applyFill="0" applyAlignment="0" applyProtection="0"/>
    <xf numFmtId="0" fontId="32" fillId="7" borderId="94" applyNumberFormat="0" applyAlignment="0" applyProtection="0"/>
    <xf numFmtId="0" fontId="20" fillId="23" borderId="95" applyNumberFormat="0" applyFont="0" applyAlignment="0" applyProtection="0"/>
    <xf numFmtId="0" fontId="24" fillId="20" borderId="94" applyNumberFormat="0" applyAlignment="0" applyProtection="0"/>
    <xf numFmtId="0" fontId="40" fillId="0" borderId="97" applyNumberFormat="0" applyFill="0" applyAlignment="0" applyProtection="0"/>
    <xf numFmtId="0" fontId="38" fillId="20" borderId="96" applyNumberFormat="0" applyAlignment="0" applyProtection="0"/>
    <xf numFmtId="0" fontId="24" fillId="20" borderId="94" applyNumberFormat="0" applyAlignment="0" applyProtection="0"/>
    <xf numFmtId="0" fontId="38" fillId="20" borderId="96" applyNumberFormat="0" applyAlignment="0" applyProtection="0"/>
    <xf numFmtId="0" fontId="40" fillId="0" borderId="97" applyNumberFormat="0" applyFill="0" applyAlignment="0" applyProtection="0"/>
    <xf numFmtId="0" fontId="40" fillId="0" borderId="97" applyNumberFormat="0" applyFill="0" applyAlignment="0" applyProtection="0"/>
    <xf numFmtId="0" fontId="38" fillId="20" borderId="96" applyNumberFormat="0" applyAlignment="0" applyProtection="0"/>
    <xf numFmtId="0" fontId="38" fillId="20" borderId="96" applyNumberFormat="0" applyAlignment="0" applyProtection="0"/>
    <xf numFmtId="0" fontId="24" fillId="20" borderId="94" applyNumberFormat="0" applyAlignment="0" applyProtection="0"/>
    <xf numFmtId="0" fontId="32" fillId="7" borderId="94" applyNumberFormat="0" applyAlignment="0" applyProtection="0"/>
    <xf numFmtId="0" fontId="40" fillId="0" borderId="97" applyNumberFormat="0" applyFill="0" applyAlignment="0" applyProtection="0"/>
    <xf numFmtId="0" fontId="24" fillId="20" borderId="94" applyNumberFormat="0" applyAlignment="0" applyProtection="0"/>
    <xf numFmtId="0" fontId="32" fillId="7" borderId="94" applyNumberFormat="0" applyAlignment="0" applyProtection="0"/>
    <xf numFmtId="0" fontId="38" fillId="20" borderId="96" applyNumberFormat="0" applyAlignment="0" applyProtection="0"/>
    <xf numFmtId="0" fontId="20" fillId="23" borderId="95" applyNumberFormat="0" applyFont="0" applyAlignment="0" applyProtection="0"/>
    <xf numFmtId="0" fontId="24" fillId="20" borderId="94" applyNumberFormat="0" applyAlignment="0" applyProtection="0"/>
    <xf numFmtId="0" fontId="20" fillId="23" borderId="95" applyNumberFormat="0" applyFont="0" applyAlignment="0" applyProtection="0"/>
    <xf numFmtId="0" fontId="32" fillId="7" borderId="94" applyNumberFormat="0" applyAlignment="0" applyProtection="0"/>
    <xf numFmtId="0" fontId="20" fillId="23" borderId="95" applyNumberFormat="0" applyFont="0" applyAlignment="0" applyProtection="0"/>
    <xf numFmtId="0" fontId="20" fillId="23" borderId="95" applyNumberFormat="0" applyFont="0" applyAlignment="0" applyProtection="0"/>
    <xf numFmtId="0" fontId="38" fillId="20" borderId="96" applyNumberFormat="0" applyAlignment="0" applyProtection="0"/>
    <xf numFmtId="0" fontId="40" fillId="0" borderId="97" applyNumberFormat="0" applyFill="0" applyAlignment="0" applyProtection="0"/>
    <xf numFmtId="0" fontId="32" fillId="7" borderId="94" applyNumberFormat="0" applyAlignment="0" applyProtection="0"/>
    <xf numFmtId="0" fontId="40" fillId="0" borderId="97" applyNumberFormat="0" applyFill="0" applyAlignment="0" applyProtection="0"/>
    <xf numFmtId="0" fontId="20" fillId="23" borderId="95" applyNumberFormat="0" applyFont="0" applyAlignment="0" applyProtection="0"/>
    <xf numFmtId="0" fontId="32" fillId="7" borderId="94" applyNumberFormat="0" applyAlignment="0" applyProtection="0"/>
    <xf numFmtId="0" fontId="24" fillId="20" borderId="94" applyNumberFormat="0" applyAlignment="0" applyProtection="0"/>
    <xf numFmtId="0" fontId="32" fillId="7" borderId="94" applyNumberFormat="0" applyAlignment="0" applyProtection="0"/>
    <xf numFmtId="0" fontId="40" fillId="0" borderId="97" applyNumberFormat="0" applyFill="0" applyAlignment="0" applyProtection="0"/>
    <xf numFmtId="0" fontId="40" fillId="0" borderId="97" applyNumberFormat="0" applyFill="0" applyAlignment="0" applyProtection="0"/>
    <xf numFmtId="0" fontId="24" fillId="20" borderId="94" applyNumberFormat="0" applyAlignment="0" applyProtection="0"/>
    <xf numFmtId="0" fontId="38" fillId="20" borderId="96" applyNumberFormat="0" applyAlignment="0" applyProtection="0"/>
    <xf numFmtId="0" fontId="20" fillId="23" borderId="95" applyNumberFormat="0" applyFont="0" applyAlignment="0" applyProtection="0"/>
    <xf numFmtId="0" fontId="38" fillId="20" borderId="96" applyNumberFormat="0" applyAlignment="0" applyProtection="0"/>
    <xf numFmtId="0" fontId="40" fillId="0" borderId="97" applyNumberFormat="0" applyFill="0" applyAlignment="0" applyProtection="0"/>
    <xf numFmtId="0" fontId="40" fillId="0" borderId="97" applyNumberFormat="0" applyFill="0" applyAlignment="0" applyProtection="0"/>
    <xf numFmtId="0" fontId="38" fillId="20" borderId="96" applyNumberFormat="0" applyAlignment="0" applyProtection="0"/>
    <xf numFmtId="0" fontId="20" fillId="23" borderId="95" applyNumberFormat="0" applyFont="0" applyAlignment="0" applyProtection="0"/>
    <xf numFmtId="0" fontId="32" fillId="7" borderId="94" applyNumberFormat="0" applyAlignment="0" applyProtection="0"/>
    <xf numFmtId="0" fontId="20" fillId="23" borderId="95" applyNumberFormat="0" applyFont="0" applyAlignment="0" applyProtection="0"/>
    <xf numFmtId="0" fontId="38" fillId="20" borderId="96" applyNumberFormat="0" applyAlignment="0" applyProtection="0"/>
    <xf numFmtId="0" fontId="40" fillId="0" borderId="97" applyNumberFormat="0" applyFill="0" applyAlignment="0" applyProtection="0"/>
    <xf numFmtId="0" fontId="32" fillId="7" borderId="94" applyNumberFormat="0" applyAlignment="0" applyProtection="0"/>
    <xf numFmtId="0" fontId="24" fillId="20" borderId="94" applyNumberFormat="0" applyAlignment="0" applyProtection="0"/>
    <xf numFmtId="0" fontId="24" fillId="20" borderId="94" applyNumberFormat="0" applyAlignment="0" applyProtection="0"/>
    <xf numFmtId="0" fontId="20" fillId="23" borderId="95" applyNumberFormat="0" applyFont="0" applyAlignment="0" applyProtection="0"/>
    <xf numFmtId="0" fontId="32" fillId="7" borderId="94" applyNumberFormat="0" applyAlignment="0" applyProtection="0"/>
    <xf numFmtId="0" fontId="24" fillId="20" borderId="94" applyNumberFormat="0" applyAlignment="0" applyProtection="0"/>
    <xf numFmtId="0" fontId="20" fillId="23" borderId="95" applyNumberFormat="0" applyFont="0" applyAlignment="0" applyProtection="0"/>
    <xf numFmtId="0" fontId="24" fillId="20" borderId="94" applyNumberFormat="0" applyAlignment="0" applyProtection="0"/>
    <xf numFmtId="0" fontId="24" fillId="20" borderId="94" applyNumberFormat="0" applyAlignment="0" applyProtection="0"/>
    <xf numFmtId="0" fontId="32" fillId="7" borderId="94" applyNumberFormat="0" applyAlignment="0" applyProtection="0"/>
    <xf numFmtId="0" fontId="38" fillId="20" borderId="96" applyNumberFormat="0" applyAlignment="0" applyProtection="0"/>
    <xf numFmtId="0" fontId="32" fillId="7" borderId="94" applyNumberFormat="0" applyAlignment="0" applyProtection="0"/>
    <xf numFmtId="0" fontId="40" fillId="0" borderId="97" applyNumberFormat="0" applyFill="0" applyAlignment="0" applyProtection="0"/>
    <xf numFmtId="0" fontId="38" fillId="20" borderId="96" applyNumberFormat="0" applyAlignment="0" applyProtection="0"/>
    <xf numFmtId="0" fontId="38" fillId="20" borderId="96" applyNumberFormat="0" applyAlignment="0" applyProtection="0"/>
    <xf numFmtId="0" fontId="24" fillId="20" borderId="94" applyNumberFormat="0" applyAlignment="0" applyProtection="0"/>
    <xf numFmtId="0" fontId="38" fillId="20" borderId="96" applyNumberFormat="0" applyAlignment="0" applyProtection="0"/>
    <xf numFmtId="0" fontId="40" fillId="0" borderId="97" applyNumberFormat="0" applyFill="0" applyAlignment="0" applyProtection="0"/>
    <xf numFmtId="0" fontId="38" fillId="20" borderId="96" applyNumberFormat="0" applyAlignment="0" applyProtection="0"/>
    <xf numFmtId="0" fontId="20" fillId="23" borderId="95" applyNumberFormat="0" applyFont="0" applyAlignment="0" applyProtection="0"/>
    <xf numFmtId="0" fontId="32" fillId="7" borderId="94" applyNumberFormat="0" applyAlignment="0" applyProtection="0"/>
    <xf numFmtId="0" fontId="24" fillId="20" borderId="94" applyNumberFormat="0" applyAlignment="0" applyProtection="0"/>
    <xf numFmtId="0" fontId="20" fillId="23" borderId="95" applyNumberFormat="0" applyFont="0" applyAlignment="0" applyProtection="0"/>
    <xf numFmtId="0" fontId="20" fillId="23" borderId="95" applyNumberFormat="0" applyFont="0" applyAlignment="0" applyProtection="0"/>
    <xf numFmtId="0" fontId="32" fillId="7" borderId="94" applyNumberFormat="0" applyAlignment="0" applyProtection="0"/>
    <xf numFmtId="0" fontId="32" fillId="7" borderId="94" applyNumberFormat="0" applyAlignment="0" applyProtection="0"/>
    <xf numFmtId="0" fontId="24" fillId="20" borderId="94" applyNumberFormat="0" applyAlignment="0" applyProtection="0"/>
    <xf numFmtId="0" fontId="40" fillId="0" borderId="97" applyNumberFormat="0" applyFill="0" applyAlignment="0" applyProtection="0"/>
    <xf numFmtId="0" fontId="24" fillId="20" borderId="94" applyNumberFormat="0" applyAlignment="0" applyProtection="0"/>
    <xf numFmtId="0" fontId="38" fillId="20" borderId="96" applyNumberFormat="0" applyAlignment="0" applyProtection="0"/>
    <xf numFmtId="0" fontId="32" fillId="7" borderId="94" applyNumberFormat="0" applyAlignment="0" applyProtection="0"/>
    <xf numFmtId="0" fontId="38" fillId="20" borderId="96" applyNumberFormat="0" applyAlignment="0" applyProtection="0"/>
    <xf numFmtId="0" fontId="20" fillId="23" borderId="95" applyNumberFormat="0" applyFont="0" applyAlignment="0" applyProtection="0"/>
    <xf numFmtId="0" fontId="20" fillId="23" borderId="95" applyNumberFormat="0" applyFont="0" applyAlignment="0" applyProtection="0"/>
    <xf numFmtId="0" fontId="32" fillId="7" borderId="94" applyNumberFormat="0" applyAlignment="0" applyProtection="0"/>
    <xf numFmtId="0" fontId="32" fillId="7" borderId="94" applyNumberFormat="0" applyAlignment="0" applyProtection="0"/>
    <xf numFmtId="0" fontId="40" fillId="0" borderId="97" applyNumberFormat="0" applyFill="0" applyAlignment="0" applyProtection="0"/>
    <xf numFmtId="0" fontId="20" fillId="23" borderId="95" applyNumberFormat="0" applyFont="0" applyAlignment="0" applyProtection="0"/>
    <xf numFmtId="0" fontId="40" fillId="0" borderId="97" applyNumberFormat="0" applyFill="0" applyAlignment="0" applyProtection="0"/>
    <xf numFmtId="0" fontId="40" fillId="0" borderId="97" applyNumberFormat="0" applyFill="0" applyAlignment="0" applyProtection="0"/>
    <xf numFmtId="0" fontId="20" fillId="23" borderId="95" applyNumberFormat="0" applyFont="0" applyAlignment="0" applyProtection="0"/>
    <xf numFmtId="0" fontId="24" fillId="20" borderId="94" applyNumberFormat="0" applyAlignment="0" applyProtection="0"/>
    <xf numFmtId="0" fontId="24" fillId="20" borderId="94" applyNumberFormat="0" applyAlignment="0" applyProtection="0"/>
    <xf numFmtId="0" fontId="38" fillId="20" borderId="96" applyNumberFormat="0" applyAlignment="0" applyProtection="0"/>
    <xf numFmtId="0" fontId="12" fillId="0" borderId="0"/>
    <xf numFmtId="0" fontId="12" fillId="0" borderId="0"/>
    <xf numFmtId="9" fontId="12" fillId="0" borderId="0" applyFont="0" applyFill="0" applyBorder="0" applyAlignment="0" applyProtection="0"/>
    <xf numFmtId="0" fontId="24" fillId="20" borderId="98" applyNumberFormat="0" applyAlignment="0" applyProtection="0"/>
    <xf numFmtId="0" fontId="32" fillId="7" borderId="98" applyNumberFormat="0" applyAlignment="0" applyProtection="0"/>
    <xf numFmtId="0" fontId="20" fillId="23" borderId="99" applyNumberFormat="0" applyFont="0" applyAlignment="0" applyProtection="0"/>
    <xf numFmtId="0" fontId="38" fillId="20" borderId="100" applyNumberFormat="0" applyAlignment="0" applyProtection="0"/>
    <xf numFmtId="0" fontId="40" fillId="0" borderId="101" applyNumberFormat="0" applyFill="0" applyAlignment="0" applyProtection="0"/>
    <xf numFmtId="0" fontId="12" fillId="0" borderId="0"/>
    <xf numFmtId="0" fontId="38" fillId="20" borderId="100" applyNumberFormat="0" applyAlignment="0" applyProtection="0"/>
    <xf numFmtId="0" fontId="24" fillId="20" borderId="98" applyNumberFormat="0" applyAlignment="0" applyProtection="0"/>
    <xf numFmtId="0" fontId="32" fillId="7" borderId="98" applyNumberFormat="0" applyAlignment="0" applyProtection="0"/>
    <xf numFmtId="0" fontId="40" fillId="0" borderId="101" applyNumberFormat="0" applyFill="0" applyAlignment="0" applyProtection="0"/>
    <xf numFmtId="0" fontId="24" fillId="20" borderId="98" applyNumberFormat="0" applyAlignment="0" applyProtection="0"/>
    <xf numFmtId="0" fontId="32" fillId="7" borderId="98" applyNumberFormat="0" applyAlignment="0" applyProtection="0"/>
    <xf numFmtId="0" fontId="38" fillId="20" borderId="100" applyNumberFormat="0" applyAlignment="0" applyProtection="0"/>
    <xf numFmtId="0" fontId="20" fillId="23" borderId="99" applyNumberFormat="0" applyFont="0" applyAlignment="0" applyProtection="0"/>
    <xf numFmtId="0" fontId="24" fillId="20" borderId="98" applyNumberFormat="0" applyAlignment="0" applyProtection="0"/>
    <xf numFmtId="0" fontId="20" fillId="23" borderId="99" applyNumberFormat="0" applyFont="0" applyAlignment="0" applyProtection="0"/>
    <xf numFmtId="0" fontId="32" fillId="7" borderId="98" applyNumberFormat="0" applyAlignment="0" applyProtection="0"/>
    <xf numFmtId="0" fontId="20" fillId="23" borderId="99" applyNumberFormat="0" applyFont="0" applyAlignment="0" applyProtection="0"/>
    <xf numFmtId="0" fontId="20" fillId="23" borderId="99" applyNumberFormat="0" applyFont="0" applyAlignment="0" applyProtection="0"/>
    <xf numFmtId="0" fontId="38" fillId="20" borderId="100" applyNumberFormat="0" applyAlignment="0" applyProtection="0"/>
    <xf numFmtId="0" fontId="40" fillId="0" borderId="101" applyNumberFormat="0" applyFill="0" applyAlignment="0" applyProtection="0"/>
    <xf numFmtId="0" fontId="32" fillId="7" borderId="98" applyNumberFormat="0" applyAlignment="0" applyProtection="0"/>
    <xf numFmtId="0" fontId="40" fillId="0" borderId="101" applyNumberFormat="0" applyFill="0" applyAlignment="0" applyProtection="0"/>
    <xf numFmtId="0" fontId="12" fillId="0" borderId="0"/>
    <xf numFmtId="0" fontId="12" fillId="0" borderId="0"/>
    <xf numFmtId="9" fontId="12" fillId="0" borderId="0" applyFont="0" applyFill="0" applyBorder="0" applyAlignment="0" applyProtection="0"/>
    <xf numFmtId="0" fontId="24" fillId="20" borderId="98" applyNumberFormat="0" applyAlignment="0" applyProtection="0"/>
    <xf numFmtId="0" fontId="32" fillId="7" borderId="98" applyNumberFormat="0" applyAlignment="0" applyProtection="0"/>
    <xf numFmtId="0" fontId="40" fillId="0" borderId="101" applyNumberFormat="0" applyFill="0" applyAlignment="0" applyProtection="0"/>
    <xf numFmtId="0" fontId="40" fillId="0" borderId="101" applyNumberFormat="0" applyFill="0" applyAlignment="0" applyProtection="0"/>
    <xf numFmtId="0" fontId="24" fillId="20" borderId="98" applyNumberFormat="0" applyAlignment="0" applyProtection="0"/>
    <xf numFmtId="0" fontId="38" fillId="20" borderId="100" applyNumberFormat="0" applyAlignment="0" applyProtection="0"/>
    <xf numFmtId="0" fontId="20" fillId="23" borderId="99" applyNumberFormat="0" applyFont="0" applyAlignment="0" applyProtection="0"/>
    <xf numFmtId="0" fontId="38" fillId="20" borderId="100" applyNumberFormat="0" applyAlignment="0" applyProtection="0"/>
    <xf numFmtId="0" fontId="40" fillId="0" borderId="101" applyNumberFormat="0" applyFill="0" applyAlignment="0" applyProtection="0"/>
    <xf numFmtId="0" fontId="40" fillId="0" borderId="101" applyNumberFormat="0" applyFill="0" applyAlignment="0" applyProtection="0"/>
    <xf numFmtId="0" fontId="38" fillId="20" borderId="100" applyNumberFormat="0" applyAlignment="0" applyProtection="0"/>
    <xf numFmtId="0" fontId="20" fillId="23" borderId="99" applyNumberFormat="0" applyFont="0" applyAlignment="0" applyProtection="0"/>
    <xf numFmtId="0" fontId="32" fillId="7" borderId="98" applyNumberFormat="0" applyAlignment="0" applyProtection="0"/>
    <xf numFmtId="0" fontId="20" fillId="23" borderId="99" applyNumberFormat="0" applyFont="0" applyAlignment="0" applyProtection="0"/>
    <xf numFmtId="0" fontId="38" fillId="20" borderId="100" applyNumberFormat="0" applyAlignment="0" applyProtection="0"/>
    <xf numFmtId="0" fontId="40" fillId="0" borderId="101" applyNumberFormat="0" applyFill="0" applyAlignment="0" applyProtection="0"/>
    <xf numFmtId="0" fontId="32" fillId="7" borderId="98" applyNumberFormat="0" applyAlignment="0" applyProtection="0"/>
    <xf numFmtId="0" fontId="24" fillId="20" borderId="98" applyNumberFormat="0" applyAlignment="0" applyProtection="0"/>
    <xf numFmtId="0" fontId="24" fillId="20" borderId="98" applyNumberFormat="0" applyAlignment="0" applyProtection="0"/>
    <xf numFmtId="0" fontId="20" fillId="23" borderId="99" applyNumberFormat="0" applyFont="0" applyAlignment="0" applyProtection="0"/>
    <xf numFmtId="0" fontId="12" fillId="0" borderId="0"/>
    <xf numFmtId="0" fontId="12" fillId="0" borderId="0"/>
    <xf numFmtId="9" fontId="12" fillId="0" borderId="0" applyFont="0" applyFill="0" applyBorder="0" applyAlignment="0" applyProtection="0"/>
    <xf numFmtId="0" fontId="20" fillId="23" borderId="99" applyNumberFormat="0" applyFont="0" applyAlignment="0" applyProtection="0"/>
    <xf numFmtId="0" fontId="24" fillId="20" borderId="98" applyNumberFormat="0" applyAlignment="0" applyProtection="0"/>
    <xf numFmtId="0" fontId="24" fillId="20" borderId="98" applyNumberFormat="0" applyAlignment="0" applyProtection="0"/>
    <xf numFmtId="0" fontId="32" fillId="7" borderId="98" applyNumberFormat="0" applyAlignment="0" applyProtection="0"/>
    <xf numFmtId="0" fontId="38" fillId="20" borderId="100" applyNumberFormat="0" applyAlignment="0" applyProtection="0"/>
    <xf numFmtId="0" fontId="32" fillId="7" borderId="98" applyNumberFormat="0" applyAlignment="0" applyProtection="0"/>
    <xf numFmtId="0" fontId="40" fillId="0" borderId="101" applyNumberFormat="0" applyFill="0" applyAlignment="0" applyProtection="0"/>
    <xf numFmtId="0" fontId="38" fillId="20" borderId="100" applyNumberFormat="0" applyAlignment="0" applyProtection="0"/>
    <xf numFmtId="0" fontId="11" fillId="0" borderId="0"/>
    <xf numFmtId="9" fontId="11" fillId="0" borderId="0" applyFont="0" applyFill="0" applyBorder="0" applyAlignment="0" applyProtection="0"/>
    <xf numFmtId="0" fontId="10" fillId="0" borderId="0"/>
    <xf numFmtId="0" fontId="38" fillId="20" borderId="104" applyNumberFormat="0" applyAlignment="0" applyProtection="0"/>
    <xf numFmtId="0" fontId="24" fillId="20" borderId="102" applyNumberFormat="0" applyAlignment="0" applyProtection="0"/>
    <xf numFmtId="0" fontId="32" fillId="7" borderId="102" applyNumberFormat="0" applyAlignment="0" applyProtection="0"/>
    <xf numFmtId="0" fontId="40" fillId="0" borderId="105" applyNumberFormat="0" applyFill="0" applyAlignment="0" applyProtection="0"/>
    <xf numFmtId="0" fontId="24" fillId="20" borderId="102" applyNumberFormat="0" applyAlignment="0" applyProtection="0"/>
    <xf numFmtId="0" fontId="32" fillId="7" borderId="102" applyNumberFormat="0" applyAlignment="0" applyProtection="0"/>
    <xf numFmtId="0" fontId="38" fillId="20" borderId="104" applyNumberFormat="0" applyAlignment="0" applyProtection="0"/>
    <xf numFmtId="0" fontId="20" fillId="23" borderId="103" applyNumberFormat="0" applyFont="0" applyAlignment="0" applyProtection="0"/>
    <xf numFmtId="0" fontId="24" fillId="20" borderId="102" applyNumberFormat="0" applyAlignment="0" applyProtection="0"/>
    <xf numFmtId="0" fontId="20" fillId="23" borderId="103" applyNumberFormat="0" applyFont="0" applyAlignment="0" applyProtection="0"/>
    <xf numFmtId="0" fontId="32" fillId="7" borderId="102" applyNumberFormat="0" applyAlignment="0" applyProtection="0"/>
    <xf numFmtId="0" fontId="20" fillId="23" borderId="103" applyNumberFormat="0" applyFont="0" applyAlignment="0" applyProtection="0"/>
    <xf numFmtId="0" fontId="20" fillId="23" borderId="103" applyNumberFormat="0" applyFont="0" applyAlignment="0" applyProtection="0"/>
    <xf numFmtId="0" fontId="38" fillId="20" borderId="104" applyNumberFormat="0" applyAlignment="0" applyProtection="0"/>
    <xf numFmtId="0" fontId="40" fillId="0" borderId="105" applyNumberFormat="0" applyFill="0" applyAlignment="0" applyProtection="0"/>
    <xf numFmtId="0" fontId="32" fillId="7" borderId="102" applyNumberFormat="0" applyAlignment="0" applyProtection="0"/>
    <xf numFmtId="0" fontId="40" fillId="0" borderId="105" applyNumberFormat="0" applyFill="0" applyAlignment="0" applyProtection="0"/>
    <xf numFmtId="0" fontId="10" fillId="0" borderId="0"/>
    <xf numFmtId="0" fontId="10" fillId="0" borderId="0"/>
    <xf numFmtId="9" fontId="10" fillId="0" borderId="0" applyFont="0" applyFill="0" applyBorder="0" applyAlignment="0" applyProtection="0"/>
    <xf numFmtId="0" fontId="24" fillId="20" borderId="102" applyNumberFormat="0" applyAlignment="0" applyProtection="0"/>
    <xf numFmtId="0" fontId="32" fillId="7" borderId="102" applyNumberFormat="0" applyAlignment="0" applyProtection="0"/>
    <xf numFmtId="0" fontId="40" fillId="0" borderId="105" applyNumberFormat="0" applyFill="0" applyAlignment="0" applyProtection="0"/>
    <xf numFmtId="0" fontId="40" fillId="0" borderId="105" applyNumberFormat="0" applyFill="0" applyAlignment="0" applyProtection="0"/>
    <xf numFmtId="0" fontId="24" fillId="20" borderId="102" applyNumberFormat="0" applyAlignment="0" applyProtection="0"/>
    <xf numFmtId="0" fontId="38" fillId="20" borderId="104" applyNumberFormat="0" applyAlignment="0" applyProtection="0"/>
    <xf numFmtId="0" fontId="20" fillId="23" borderId="103" applyNumberFormat="0" applyFont="0" applyAlignment="0" applyProtection="0"/>
    <xf numFmtId="0" fontId="38" fillId="20" borderId="104" applyNumberFormat="0" applyAlignment="0" applyProtection="0"/>
    <xf numFmtId="0" fontId="40" fillId="0" borderId="105" applyNumberFormat="0" applyFill="0" applyAlignment="0" applyProtection="0"/>
    <xf numFmtId="0" fontId="40" fillId="0" borderId="105" applyNumberFormat="0" applyFill="0" applyAlignment="0" applyProtection="0"/>
    <xf numFmtId="0" fontId="38" fillId="20" borderId="104" applyNumberFormat="0" applyAlignment="0" applyProtection="0"/>
    <xf numFmtId="0" fontId="20" fillId="23" borderId="103" applyNumberFormat="0" applyFont="0" applyAlignment="0" applyProtection="0"/>
    <xf numFmtId="0" fontId="32" fillId="7" borderId="102" applyNumberFormat="0" applyAlignment="0" applyProtection="0"/>
    <xf numFmtId="0" fontId="20" fillId="23" borderId="103" applyNumberFormat="0" applyFont="0" applyAlignment="0" applyProtection="0"/>
    <xf numFmtId="0" fontId="38" fillId="20" borderId="104" applyNumberFormat="0" applyAlignment="0" applyProtection="0"/>
    <xf numFmtId="0" fontId="40" fillId="0" borderId="105" applyNumberFormat="0" applyFill="0" applyAlignment="0" applyProtection="0"/>
    <xf numFmtId="0" fontId="32" fillId="7" borderId="102" applyNumberFormat="0" applyAlignment="0" applyProtection="0"/>
    <xf numFmtId="0" fontId="24" fillId="20" borderId="102" applyNumberFormat="0" applyAlignment="0" applyProtection="0"/>
    <xf numFmtId="0" fontId="24" fillId="20" borderId="102" applyNumberFormat="0" applyAlignment="0" applyProtection="0"/>
    <xf numFmtId="0" fontId="38" fillId="20" borderId="104" applyNumberFormat="0" applyAlignment="0" applyProtection="0"/>
    <xf numFmtId="0" fontId="24" fillId="20" borderId="102" applyNumberFormat="0" applyAlignment="0" applyProtection="0"/>
    <xf numFmtId="0" fontId="20" fillId="23" borderId="103" applyNumberFormat="0" applyFont="0" applyAlignment="0" applyProtection="0"/>
    <xf numFmtId="0" fontId="40" fillId="0" borderId="105" applyNumberFormat="0" applyFill="0" applyAlignment="0" applyProtection="0"/>
    <xf numFmtId="0" fontId="24" fillId="20" borderId="102" applyNumberFormat="0" applyAlignment="0" applyProtection="0"/>
    <xf numFmtId="0" fontId="40" fillId="0" borderId="105" applyNumberFormat="0" applyFill="0" applyAlignment="0" applyProtection="0"/>
    <xf numFmtId="0" fontId="20" fillId="23" borderId="103" applyNumberFormat="0" applyFont="0" applyAlignment="0" applyProtection="0"/>
    <xf numFmtId="0" fontId="10" fillId="0" borderId="0"/>
    <xf numFmtId="0" fontId="32" fillId="7" borderId="102" applyNumberFormat="0" applyAlignment="0" applyProtection="0"/>
    <xf numFmtId="0" fontId="10" fillId="0" borderId="0"/>
    <xf numFmtId="9" fontId="10" fillId="0" borderId="0" applyFont="0" applyFill="0" applyBorder="0" applyAlignment="0" applyProtection="0"/>
    <xf numFmtId="0" fontId="38" fillId="20" borderId="104" applyNumberFormat="0" applyAlignment="0" applyProtection="0"/>
    <xf numFmtId="0" fontId="20" fillId="23" borderId="103" applyNumberFormat="0" applyFont="0" applyAlignment="0" applyProtection="0"/>
    <xf numFmtId="0" fontId="38" fillId="20" borderId="104" applyNumberFormat="0" applyAlignment="0" applyProtection="0"/>
    <xf numFmtId="0" fontId="32" fillId="7" borderId="102" applyNumberFormat="0" applyAlignment="0" applyProtection="0"/>
    <xf numFmtId="0" fontId="38" fillId="20" borderId="104" applyNumberFormat="0" applyAlignment="0" applyProtection="0"/>
    <xf numFmtId="0" fontId="24" fillId="20" borderId="102" applyNumberFormat="0" applyAlignment="0" applyProtection="0"/>
    <xf numFmtId="0" fontId="24" fillId="20" borderId="102" applyNumberFormat="0" applyAlignment="0" applyProtection="0"/>
    <xf numFmtId="0" fontId="24" fillId="20" borderId="102" applyNumberFormat="0" applyAlignment="0" applyProtection="0"/>
    <xf numFmtId="0" fontId="40" fillId="0" borderId="105" applyNumberFormat="0" applyFill="0" applyAlignment="0" applyProtection="0"/>
    <xf numFmtId="0" fontId="40" fillId="0" borderId="105" applyNumberFormat="0" applyFill="0" applyAlignment="0" applyProtection="0"/>
    <xf numFmtId="0" fontId="20" fillId="23" borderId="103" applyNumberFormat="0" applyFont="0" applyAlignment="0" applyProtection="0"/>
    <xf numFmtId="0" fontId="32" fillId="7" borderId="102" applyNumberFormat="0" applyAlignment="0" applyProtection="0"/>
    <xf numFmtId="0" fontId="38" fillId="20" borderId="104" applyNumberFormat="0" applyAlignment="0" applyProtection="0"/>
    <xf numFmtId="0" fontId="20" fillId="23" borderId="103" applyNumberFormat="0" applyFont="0" applyAlignment="0" applyProtection="0"/>
    <xf numFmtId="0" fontId="40" fillId="0" borderId="105" applyNumberFormat="0" applyFill="0" applyAlignment="0" applyProtection="0"/>
    <xf numFmtId="0" fontId="40" fillId="0" borderId="105" applyNumberFormat="0" applyFill="0" applyAlignment="0" applyProtection="0"/>
    <xf numFmtId="0" fontId="32" fillId="7" borderId="102" applyNumberFormat="0" applyAlignment="0" applyProtection="0"/>
    <xf numFmtId="0" fontId="32" fillId="7" borderId="102" applyNumberFormat="0" applyAlignment="0" applyProtection="0"/>
    <xf numFmtId="0" fontId="24" fillId="20" borderId="102" applyNumberFormat="0" applyAlignment="0" applyProtection="0"/>
    <xf numFmtId="0" fontId="32" fillId="7" borderId="102" applyNumberFormat="0" applyAlignment="0" applyProtection="0"/>
    <xf numFmtId="0" fontId="40" fillId="0" borderId="105" applyNumberFormat="0" applyFill="0" applyAlignment="0" applyProtection="0"/>
    <xf numFmtId="0" fontId="40" fillId="0" borderId="105" applyNumberFormat="0" applyFill="0" applyAlignment="0" applyProtection="0"/>
    <xf numFmtId="0" fontId="38" fillId="20" borderId="104" applyNumberFormat="0" applyAlignment="0" applyProtection="0"/>
    <xf numFmtId="0" fontId="20" fillId="23" borderId="103" applyNumberFormat="0" applyFont="0" applyAlignment="0" applyProtection="0"/>
    <xf numFmtId="0" fontId="38" fillId="20" borderId="104" applyNumberFormat="0" applyAlignment="0" applyProtection="0"/>
    <xf numFmtId="0" fontId="40" fillId="0" borderId="105" applyNumberFormat="0" applyFill="0" applyAlignment="0" applyProtection="0"/>
    <xf numFmtId="0" fontId="38" fillId="20" borderId="104" applyNumberFormat="0" applyAlignment="0" applyProtection="0"/>
    <xf numFmtId="0" fontId="32" fillId="7" borderId="102" applyNumberFormat="0" applyAlignment="0" applyProtection="0"/>
    <xf numFmtId="0" fontId="38" fillId="20" borderId="104" applyNumberFormat="0" applyAlignment="0" applyProtection="0"/>
    <xf numFmtId="0" fontId="40" fillId="0" borderId="105" applyNumberFormat="0" applyFill="0" applyAlignment="0" applyProtection="0"/>
    <xf numFmtId="0" fontId="40" fillId="0" borderId="105" applyNumberFormat="0" applyFill="0" applyAlignment="0" applyProtection="0"/>
    <xf numFmtId="0" fontId="40" fillId="0" borderId="105" applyNumberFormat="0" applyFill="0" applyAlignment="0" applyProtection="0"/>
    <xf numFmtId="0" fontId="38" fillId="20" borderId="104" applyNumberFormat="0" applyAlignment="0" applyProtection="0"/>
    <xf numFmtId="0" fontId="24" fillId="20" borderId="102" applyNumberFormat="0" applyAlignment="0" applyProtection="0"/>
    <xf numFmtId="0" fontId="24" fillId="20" borderId="102" applyNumberFormat="0" applyAlignment="0" applyProtection="0"/>
    <xf numFmtId="0" fontId="20" fillId="23" borderId="103" applyNumberFormat="0" applyFont="0" applyAlignment="0" applyProtection="0"/>
    <xf numFmtId="0" fontId="32" fillId="7" borderId="102" applyNumberFormat="0" applyAlignment="0" applyProtection="0"/>
    <xf numFmtId="0" fontId="40" fillId="0" borderId="105" applyNumberFormat="0" applyFill="0" applyAlignment="0" applyProtection="0"/>
    <xf numFmtId="0" fontId="40" fillId="0" borderId="105" applyNumberFormat="0" applyFill="0" applyAlignment="0" applyProtection="0"/>
    <xf numFmtId="0" fontId="24" fillId="20" borderId="102" applyNumberFormat="0" applyAlignment="0" applyProtection="0"/>
    <xf numFmtId="0" fontId="32" fillId="7" borderId="102" applyNumberFormat="0" applyAlignment="0" applyProtection="0"/>
    <xf numFmtId="0" fontId="20" fillId="23" borderId="103" applyNumberFormat="0" applyFont="0" applyAlignment="0" applyProtection="0"/>
    <xf numFmtId="0" fontId="38" fillId="20" borderId="104" applyNumberFormat="0" applyAlignment="0" applyProtection="0"/>
    <xf numFmtId="0" fontId="40" fillId="0" borderId="105" applyNumberFormat="0" applyFill="0" applyAlignment="0" applyProtection="0"/>
    <xf numFmtId="0" fontId="10" fillId="0" borderId="0"/>
    <xf numFmtId="0" fontId="38" fillId="20" borderId="104" applyNumberFormat="0" applyAlignment="0" applyProtection="0"/>
    <xf numFmtId="0" fontId="24" fillId="20" borderId="102" applyNumberFormat="0" applyAlignment="0" applyProtection="0"/>
    <xf numFmtId="0" fontId="32" fillId="7" borderId="102" applyNumberFormat="0" applyAlignment="0" applyProtection="0"/>
    <xf numFmtId="0" fontId="40" fillId="0" borderId="105" applyNumberFormat="0" applyFill="0" applyAlignment="0" applyProtection="0"/>
    <xf numFmtId="0" fontId="24" fillId="20" borderId="102" applyNumberFormat="0" applyAlignment="0" applyProtection="0"/>
    <xf numFmtId="0" fontId="32" fillId="7" borderId="102" applyNumberFormat="0" applyAlignment="0" applyProtection="0"/>
    <xf numFmtId="0" fontId="38" fillId="20" borderId="104" applyNumberFormat="0" applyAlignment="0" applyProtection="0"/>
    <xf numFmtId="0" fontId="20" fillId="23" borderId="103" applyNumberFormat="0" applyFont="0" applyAlignment="0" applyProtection="0"/>
    <xf numFmtId="0" fontId="24" fillId="20" borderId="102" applyNumberFormat="0" applyAlignment="0" applyProtection="0"/>
    <xf numFmtId="0" fontId="20" fillId="23" borderId="103" applyNumberFormat="0" applyFont="0" applyAlignment="0" applyProtection="0"/>
    <xf numFmtId="0" fontId="32" fillId="7" borderId="102" applyNumberFormat="0" applyAlignment="0" applyProtection="0"/>
    <xf numFmtId="0" fontId="20" fillId="23" borderId="103" applyNumberFormat="0" applyFont="0" applyAlignment="0" applyProtection="0"/>
    <xf numFmtId="0" fontId="20" fillId="23" borderId="103" applyNumberFormat="0" applyFont="0" applyAlignment="0" applyProtection="0"/>
    <xf numFmtId="0" fontId="38" fillId="20" borderId="104" applyNumberFormat="0" applyAlignment="0" applyProtection="0"/>
    <xf numFmtId="0" fontId="40" fillId="0" borderId="105" applyNumberFormat="0" applyFill="0" applyAlignment="0" applyProtection="0"/>
    <xf numFmtId="0" fontId="32" fillId="7" borderId="102" applyNumberFormat="0" applyAlignment="0" applyProtection="0"/>
    <xf numFmtId="0" fontId="40" fillId="0" borderId="105" applyNumberFormat="0" applyFill="0" applyAlignment="0" applyProtection="0"/>
    <xf numFmtId="0" fontId="10" fillId="0" borderId="0"/>
    <xf numFmtId="0" fontId="10" fillId="0" borderId="0"/>
    <xf numFmtId="9" fontId="10" fillId="0" borderId="0" applyFont="0" applyFill="0" applyBorder="0" applyAlignment="0" applyProtection="0"/>
    <xf numFmtId="0" fontId="24" fillId="20" borderId="102" applyNumberFormat="0" applyAlignment="0" applyProtection="0"/>
    <xf numFmtId="0" fontId="32" fillId="7" borderId="102" applyNumberFormat="0" applyAlignment="0" applyProtection="0"/>
    <xf numFmtId="0" fontId="40" fillId="0" borderId="105" applyNumberFormat="0" applyFill="0" applyAlignment="0" applyProtection="0"/>
    <xf numFmtId="0" fontId="40" fillId="0" borderId="105" applyNumberFormat="0" applyFill="0" applyAlignment="0" applyProtection="0"/>
    <xf numFmtId="0" fontId="24" fillId="20" borderId="102" applyNumberFormat="0" applyAlignment="0" applyProtection="0"/>
    <xf numFmtId="0" fontId="38" fillId="20" borderId="104" applyNumberFormat="0" applyAlignment="0" applyProtection="0"/>
    <xf numFmtId="0" fontId="20" fillId="23" borderId="103" applyNumberFormat="0" applyFont="0" applyAlignment="0" applyProtection="0"/>
    <xf numFmtId="0" fontId="38" fillId="20" borderId="104" applyNumberFormat="0" applyAlignment="0" applyProtection="0"/>
    <xf numFmtId="0" fontId="40" fillId="0" borderId="105" applyNumberFormat="0" applyFill="0" applyAlignment="0" applyProtection="0"/>
    <xf numFmtId="0" fontId="40" fillId="0" borderId="105" applyNumberFormat="0" applyFill="0" applyAlignment="0" applyProtection="0"/>
    <xf numFmtId="0" fontId="38" fillId="20" borderId="104" applyNumberFormat="0" applyAlignment="0" applyProtection="0"/>
    <xf numFmtId="0" fontId="20" fillId="23" borderId="103" applyNumberFormat="0" applyFont="0" applyAlignment="0" applyProtection="0"/>
    <xf numFmtId="0" fontId="32" fillId="7" borderId="102" applyNumberFormat="0" applyAlignment="0" applyProtection="0"/>
    <xf numFmtId="0" fontId="20" fillId="23" borderId="103" applyNumberFormat="0" applyFont="0" applyAlignment="0" applyProtection="0"/>
    <xf numFmtId="0" fontId="38" fillId="20" borderId="104" applyNumberFormat="0" applyAlignment="0" applyProtection="0"/>
    <xf numFmtId="0" fontId="40" fillId="0" borderId="105" applyNumberFormat="0" applyFill="0" applyAlignment="0" applyProtection="0"/>
    <xf numFmtId="0" fontId="32" fillId="7" borderId="102" applyNumberFormat="0" applyAlignment="0" applyProtection="0"/>
    <xf numFmtId="0" fontId="24" fillId="20" borderId="102" applyNumberFormat="0" applyAlignment="0" applyProtection="0"/>
    <xf numFmtId="0" fontId="24" fillId="20" borderId="102" applyNumberFormat="0" applyAlignment="0" applyProtection="0"/>
    <xf numFmtId="0" fontId="20" fillId="23" borderId="103" applyNumberFormat="0" applyFont="0" applyAlignment="0" applyProtection="0"/>
    <xf numFmtId="0" fontId="20" fillId="23" borderId="103" applyNumberFormat="0" applyFont="0" applyAlignment="0" applyProtection="0"/>
    <xf numFmtId="0" fontId="24" fillId="20" borderId="102" applyNumberFormat="0" applyAlignment="0" applyProtection="0"/>
    <xf numFmtId="0" fontId="24" fillId="20" borderId="102" applyNumberFormat="0" applyAlignment="0" applyProtection="0"/>
    <xf numFmtId="0" fontId="32" fillId="7" borderId="102" applyNumberFormat="0" applyAlignment="0" applyProtection="0"/>
    <xf numFmtId="0" fontId="38" fillId="20" borderId="104" applyNumberFormat="0" applyAlignment="0" applyProtection="0"/>
    <xf numFmtId="0" fontId="32" fillId="7" borderId="102" applyNumberFormat="0" applyAlignment="0" applyProtection="0"/>
    <xf numFmtId="0" fontId="40" fillId="0" borderId="105" applyNumberFormat="0" applyFill="0" applyAlignment="0" applyProtection="0"/>
    <xf numFmtId="0" fontId="38" fillId="20" borderId="104" applyNumberFormat="0" applyAlignment="0" applyProtection="0"/>
    <xf numFmtId="0" fontId="20" fillId="23" borderId="103" applyNumberFormat="0" applyFont="0" applyAlignment="0" applyProtection="0"/>
    <xf numFmtId="0" fontId="24" fillId="20" borderId="102" applyNumberFormat="0" applyAlignment="0" applyProtection="0"/>
    <xf numFmtId="0" fontId="20" fillId="23" borderId="103" applyNumberFormat="0" applyFont="0" applyAlignment="0" applyProtection="0"/>
    <xf numFmtId="0" fontId="20" fillId="23" borderId="103" applyNumberFormat="0" applyFont="0" applyAlignment="0" applyProtection="0"/>
    <xf numFmtId="0" fontId="24" fillId="20" borderId="102" applyNumberFormat="0" applyAlignment="0" applyProtection="0"/>
    <xf numFmtId="0" fontId="24" fillId="20" borderId="102" applyNumberFormat="0" applyAlignment="0" applyProtection="0"/>
    <xf numFmtId="0" fontId="40" fillId="0" borderId="105" applyNumberFormat="0" applyFill="0" applyAlignment="0" applyProtection="0"/>
    <xf numFmtId="0" fontId="32" fillId="7" borderId="102" applyNumberFormat="0" applyAlignment="0" applyProtection="0"/>
    <xf numFmtId="0" fontId="40" fillId="0" borderId="105" applyNumberFormat="0" applyFill="0" applyAlignment="0" applyProtection="0"/>
    <xf numFmtId="0" fontId="38" fillId="20" borderId="104" applyNumberFormat="0" applyAlignment="0" applyProtection="0"/>
    <xf numFmtId="0" fontId="20" fillId="23" borderId="103" applyNumberFormat="0" applyFont="0" applyAlignment="0" applyProtection="0"/>
    <xf numFmtId="0" fontId="40" fillId="0" borderId="105" applyNumberFormat="0" applyFill="0" applyAlignment="0" applyProtection="0"/>
    <xf numFmtId="0" fontId="24" fillId="20" borderId="102" applyNumberFormat="0" applyAlignment="0" applyProtection="0"/>
    <xf numFmtId="0" fontId="38" fillId="20" borderId="104" applyNumberFormat="0" applyAlignment="0" applyProtection="0"/>
    <xf numFmtId="0" fontId="32" fillId="7" borderId="102" applyNumberFormat="0" applyAlignment="0" applyProtection="0"/>
    <xf numFmtId="0" fontId="38" fillId="20" borderId="104" applyNumberFormat="0" applyAlignment="0" applyProtection="0"/>
    <xf numFmtId="0" fontId="20" fillId="23" borderId="103" applyNumberFormat="0" applyFont="0" applyAlignment="0" applyProtection="0"/>
    <xf numFmtId="0" fontId="24" fillId="20" borderId="102" applyNumberFormat="0" applyAlignment="0" applyProtection="0"/>
    <xf numFmtId="0" fontId="24" fillId="20" borderId="102" applyNumberFormat="0" applyAlignment="0" applyProtection="0"/>
    <xf numFmtId="0" fontId="24" fillId="20" borderId="102" applyNumberFormat="0" applyAlignment="0" applyProtection="0"/>
    <xf numFmtId="0" fontId="38" fillId="20" borderId="104" applyNumberFormat="0" applyAlignment="0" applyProtection="0"/>
    <xf numFmtId="0" fontId="24" fillId="20" borderId="102" applyNumberFormat="0" applyAlignment="0" applyProtection="0"/>
    <xf numFmtId="0" fontId="40" fillId="0" borderId="105" applyNumberFormat="0" applyFill="0" applyAlignment="0" applyProtection="0"/>
    <xf numFmtId="0" fontId="20" fillId="23" borderId="103" applyNumberFormat="0" applyFont="0" applyAlignment="0" applyProtection="0"/>
    <xf numFmtId="0" fontId="20" fillId="23" borderId="103" applyNumberFormat="0" applyFont="0" applyAlignment="0" applyProtection="0"/>
    <xf numFmtId="0" fontId="40" fillId="0" borderId="105" applyNumberFormat="0" applyFill="0" applyAlignment="0" applyProtection="0"/>
    <xf numFmtId="0" fontId="32" fillId="7" borderId="102" applyNumberFormat="0" applyAlignment="0" applyProtection="0"/>
    <xf numFmtId="0" fontId="32" fillId="7" borderId="102" applyNumberFormat="0" applyAlignment="0" applyProtection="0"/>
    <xf numFmtId="0" fontId="32" fillId="7" borderId="102" applyNumberFormat="0" applyAlignment="0" applyProtection="0"/>
    <xf numFmtId="0" fontId="20" fillId="23" borderId="103" applyNumberFormat="0" applyFont="0" applyAlignment="0" applyProtection="0"/>
    <xf numFmtId="0" fontId="20" fillId="23" borderId="103" applyNumberFormat="0" applyFont="0" applyAlignment="0" applyProtection="0"/>
    <xf numFmtId="0" fontId="38" fillId="20" borderId="104" applyNumberFormat="0" applyAlignment="0" applyProtection="0"/>
    <xf numFmtId="0" fontId="32" fillId="7" borderId="102" applyNumberFormat="0" applyAlignment="0" applyProtection="0"/>
    <xf numFmtId="0" fontId="32" fillId="7" borderId="102" applyNumberFormat="0" applyAlignment="0" applyProtection="0"/>
    <xf numFmtId="0" fontId="20" fillId="23" borderId="103" applyNumberFormat="0" applyFont="0" applyAlignment="0" applyProtection="0"/>
    <xf numFmtId="0" fontId="32" fillId="7" borderId="102" applyNumberFormat="0" applyAlignment="0" applyProtection="0"/>
    <xf numFmtId="0" fontId="24" fillId="20" borderId="102" applyNumberFormat="0" applyAlignment="0" applyProtection="0"/>
    <xf numFmtId="0" fontId="24" fillId="20" borderId="102" applyNumberFormat="0" applyAlignment="0" applyProtection="0"/>
    <xf numFmtId="0" fontId="38" fillId="20" borderId="104" applyNumberFormat="0" applyAlignment="0" applyProtection="0"/>
    <xf numFmtId="0" fontId="38" fillId="20" borderId="104" applyNumberFormat="0" applyAlignment="0" applyProtection="0"/>
    <xf numFmtId="0" fontId="32" fillId="7" borderId="102" applyNumberFormat="0" applyAlignment="0" applyProtection="0"/>
    <xf numFmtId="0" fontId="38" fillId="20" borderId="104" applyNumberFormat="0" applyAlignment="0" applyProtection="0"/>
    <xf numFmtId="0" fontId="24" fillId="20" borderId="102" applyNumberFormat="0" applyAlignment="0" applyProtection="0"/>
    <xf numFmtId="0" fontId="32" fillId="7" borderId="102" applyNumberFormat="0" applyAlignment="0" applyProtection="0"/>
    <xf numFmtId="0" fontId="40" fillId="0" borderId="105" applyNumberFormat="0" applyFill="0" applyAlignment="0" applyProtection="0"/>
    <xf numFmtId="0" fontId="24" fillId="20" borderId="102" applyNumberFormat="0" applyAlignment="0" applyProtection="0"/>
    <xf numFmtId="0" fontId="32" fillId="7" borderId="102" applyNumberFormat="0" applyAlignment="0" applyProtection="0"/>
    <xf numFmtId="0" fontId="38" fillId="20" borderId="104" applyNumberFormat="0" applyAlignment="0" applyProtection="0"/>
    <xf numFmtId="0" fontId="20" fillId="23" borderId="103" applyNumberFormat="0" applyFont="0" applyAlignment="0" applyProtection="0"/>
    <xf numFmtId="0" fontId="24" fillId="20" borderId="102" applyNumberFormat="0" applyAlignment="0" applyProtection="0"/>
    <xf numFmtId="0" fontId="20" fillId="23" borderId="103" applyNumberFormat="0" applyFont="0" applyAlignment="0" applyProtection="0"/>
    <xf numFmtId="0" fontId="32" fillId="7" borderId="102" applyNumberFormat="0" applyAlignment="0" applyProtection="0"/>
    <xf numFmtId="0" fontId="20" fillId="23" borderId="103" applyNumberFormat="0" applyFont="0" applyAlignment="0" applyProtection="0"/>
    <xf numFmtId="0" fontId="20" fillId="23" borderId="103" applyNumberFormat="0" applyFont="0" applyAlignment="0" applyProtection="0"/>
    <xf numFmtId="0" fontId="38" fillId="20" borderId="104" applyNumberFormat="0" applyAlignment="0" applyProtection="0"/>
    <xf numFmtId="0" fontId="40" fillId="0" borderId="105" applyNumberFormat="0" applyFill="0" applyAlignment="0" applyProtection="0"/>
    <xf numFmtId="0" fontId="32" fillId="7" borderId="102" applyNumberFormat="0" applyAlignment="0" applyProtection="0"/>
    <xf numFmtId="0" fontId="40" fillId="0" borderId="105" applyNumberFormat="0" applyFill="0" applyAlignment="0" applyProtection="0"/>
    <xf numFmtId="0" fontId="24" fillId="20" borderId="102" applyNumberFormat="0" applyAlignment="0" applyProtection="0"/>
    <xf numFmtId="0" fontId="32" fillId="7" borderId="102" applyNumberFormat="0" applyAlignment="0" applyProtection="0"/>
    <xf numFmtId="0" fontId="40" fillId="0" borderId="105" applyNumberFormat="0" applyFill="0" applyAlignment="0" applyProtection="0"/>
    <xf numFmtId="0" fontId="40" fillId="0" borderId="105" applyNumberFormat="0" applyFill="0" applyAlignment="0" applyProtection="0"/>
    <xf numFmtId="0" fontId="24" fillId="20" borderId="102" applyNumberFormat="0" applyAlignment="0" applyProtection="0"/>
    <xf numFmtId="0" fontId="38" fillId="20" borderId="104" applyNumberFormat="0" applyAlignment="0" applyProtection="0"/>
    <xf numFmtId="0" fontId="20" fillId="23" borderId="103" applyNumberFormat="0" applyFont="0" applyAlignment="0" applyProtection="0"/>
    <xf numFmtId="0" fontId="38" fillId="20" borderId="104" applyNumberFormat="0" applyAlignment="0" applyProtection="0"/>
    <xf numFmtId="0" fontId="40" fillId="0" borderId="105" applyNumberFormat="0" applyFill="0" applyAlignment="0" applyProtection="0"/>
    <xf numFmtId="0" fontId="40" fillId="0" borderId="105" applyNumberFormat="0" applyFill="0" applyAlignment="0" applyProtection="0"/>
    <xf numFmtId="0" fontId="38" fillId="20" borderId="104" applyNumberFormat="0" applyAlignment="0" applyProtection="0"/>
    <xf numFmtId="0" fontId="20" fillId="23" borderId="103" applyNumberFormat="0" applyFont="0" applyAlignment="0" applyProtection="0"/>
    <xf numFmtId="0" fontId="32" fillId="7" borderId="102" applyNumberFormat="0" applyAlignment="0" applyProtection="0"/>
    <xf numFmtId="0" fontId="20" fillId="23" borderId="103" applyNumberFormat="0" applyFont="0" applyAlignment="0" applyProtection="0"/>
    <xf numFmtId="0" fontId="38" fillId="20" borderId="104" applyNumberFormat="0" applyAlignment="0" applyProtection="0"/>
    <xf numFmtId="0" fontId="40" fillId="0" borderId="105" applyNumberFormat="0" applyFill="0" applyAlignment="0" applyProtection="0"/>
    <xf numFmtId="0" fontId="32" fillId="7" borderId="102" applyNumberFormat="0" applyAlignment="0" applyProtection="0"/>
    <xf numFmtId="0" fontId="24" fillId="20" borderId="102" applyNumberFormat="0" applyAlignment="0" applyProtection="0"/>
    <xf numFmtId="0" fontId="24" fillId="20" borderId="102" applyNumberFormat="0" applyAlignment="0" applyProtection="0"/>
    <xf numFmtId="0" fontId="20" fillId="23" borderId="103" applyNumberFormat="0" applyFont="0" applyAlignment="0" applyProtection="0"/>
    <xf numFmtId="0" fontId="40" fillId="0" borderId="105" applyNumberFormat="0" applyFill="0" applyAlignment="0" applyProtection="0"/>
    <xf numFmtId="0" fontId="20" fillId="23" borderId="103" applyNumberFormat="0" applyFont="0" applyAlignment="0" applyProtection="0"/>
    <xf numFmtId="0" fontId="24" fillId="20" borderId="102" applyNumberFormat="0" applyAlignment="0" applyProtection="0"/>
    <xf numFmtId="0" fontId="24" fillId="20" borderId="102" applyNumberFormat="0" applyAlignment="0" applyProtection="0"/>
    <xf numFmtId="0" fontId="32" fillId="7" borderId="102" applyNumberFormat="0" applyAlignment="0" applyProtection="0"/>
    <xf numFmtId="0" fontId="38" fillId="20" borderId="104" applyNumberFormat="0" applyAlignment="0" applyProtection="0"/>
    <xf numFmtId="0" fontId="32" fillId="7" borderId="102" applyNumberFormat="0" applyAlignment="0" applyProtection="0"/>
    <xf numFmtId="0" fontId="40" fillId="0" borderId="105" applyNumberFormat="0" applyFill="0" applyAlignment="0" applyProtection="0"/>
    <xf numFmtId="0" fontId="38" fillId="20" borderId="104" applyNumberFormat="0" applyAlignment="0" applyProtection="0"/>
    <xf numFmtId="0" fontId="32" fillId="7" borderId="102" applyNumberFormat="0" applyAlignment="0" applyProtection="0"/>
    <xf numFmtId="0" fontId="40" fillId="0" borderId="105" applyNumberFormat="0" applyFill="0" applyAlignment="0" applyProtection="0"/>
    <xf numFmtId="0" fontId="38" fillId="20" borderId="104" applyNumberFormat="0" applyAlignment="0" applyProtection="0"/>
    <xf numFmtId="0" fontId="20" fillId="23" borderId="103" applyNumberFormat="0" applyFont="0" applyAlignment="0" applyProtection="0"/>
    <xf numFmtId="0" fontId="24" fillId="20" borderId="102" applyNumberFormat="0" applyAlignment="0" applyProtection="0"/>
    <xf numFmtId="0" fontId="38" fillId="20" borderId="104" applyNumberFormat="0" applyAlignment="0" applyProtection="0"/>
    <xf numFmtId="0" fontId="32" fillId="7" borderId="102" applyNumberFormat="0" applyAlignment="0" applyProtection="0"/>
    <xf numFmtId="0" fontId="38" fillId="20" borderId="104" applyNumberFormat="0" applyAlignment="0" applyProtection="0"/>
    <xf numFmtId="0" fontId="20" fillId="23" borderId="103" applyNumberFormat="0" applyFont="0" applyAlignment="0" applyProtection="0"/>
    <xf numFmtId="0" fontId="24" fillId="20" borderId="102" applyNumberFormat="0" applyAlignment="0" applyProtection="0"/>
    <xf numFmtId="0" fontId="24" fillId="20" borderId="102" applyNumberFormat="0" applyAlignment="0" applyProtection="0"/>
    <xf numFmtId="0" fontId="24" fillId="20" borderId="102" applyNumberFormat="0" applyAlignment="0" applyProtection="0"/>
    <xf numFmtId="0" fontId="38" fillId="20" borderId="104" applyNumberFormat="0" applyAlignment="0" applyProtection="0"/>
    <xf numFmtId="0" fontId="24" fillId="20" borderId="102" applyNumberFormat="0" applyAlignment="0" applyProtection="0"/>
    <xf numFmtId="0" fontId="40" fillId="0" borderId="105" applyNumberFormat="0" applyFill="0" applyAlignment="0" applyProtection="0"/>
    <xf numFmtId="0" fontId="20" fillId="23" borderId="103" applyNumberFormat="0" applyFont="0" applyAlignment="0" applyProtection="0"/>
    <xf numFmtId="0" fontId="20" fillId="23" borderId="103" applyNumberFormat="0" applyFont="0" applyAlignment="0" applyProtection="0"/>
    <xf numFmtId="0" fontId="40" fillId="0" borderId="105" applyNumberFormat="0" applyFill="0" applyAlignment="0" applyProtection="0"/>
    <xf numFmtId="0" fontId="32" fillId="7" borderId="102" applyNumberFormat="0" applyAlignment="0" applyProtection="0"/>
    <xf numFmtId="0" fontId="32" fillId="7" borderId="102" applyNumberFormat="0" applyAlignment="0" applyProtection="0"/>
    <xf numFmtId="0" fontId="32" fillId="7" borderId="102" applyNumberFormat="0" applyAlignment="0" applyProtection="0"/>
    <xf numFmtId="0" fontId="20" fillId="23" borderId="103" applyNumberFormat="0" applyFont="0" applyAlignment="0" applyProtection="0"/>
    <xf numFmtId="0" fontId="20" fillId="23" borderId="103" applyNumberFormat="0" applyFont="0" applyAlignment="0" applyProtection="0"/>
    <xf numFmtId="0" fontId="38" fillId="20" borderId="104" applyNumberFormat="0" applyAlignment="0" applyProtection="0"/>
    <xf numFmtId="0" fontId="20" fillId="23" borderId="103" applyNumberFormat="0" applyFont="0" applyAlignment="0" applyProtection="0"/>
    <xf numFmtId="0" fontId="32" fillId="7" borderId="102" applyNumberFormat="0" applyAlignment="0" applyProtection="0"/>
    <xf numFmtId="0" fontId="24" fillId="20" borderId="102" applyNumberFormat="0" applyAlignment="0" applyProtection="0"/>
    <xf numFmtId="0" fontId="38" fillId="20" borderId="104" applyNumberFormat="0" applyAlignment="0" applyProtection="0"/>
    <xf numFmtId="0" fontId="32" fillId="7" borderId="102" applyNumberFormat="0" applyAlignment="0" applyProtection="0"/>
    <xf numFmtId="0" fontId="38" fillId="20" borderId="104" applyNumberFormat="0" applyAlignment="0" applyProtection="0"/>
    <xf numFmtId="0" fontId="20" fillId="23" borderId="103" applyNumberFormat="0" applyFont="0" applyAlignment="0" applyProtection="0"/>
    <xf numFmtId="0" fontId="40" fillId="0" borderId="105" applyNumberFormat="0" applyFill="0" applyAlignment="0" applyProtection="0"/>
    <xf numFmtId="0" fontId="32" fillId="7" borderId="102" applyNumberFormat="0" applyAlignment="0" applyProtection="0"/>
    <xf numFmtId="0" fontId="40" fillId="0" borderId="105" applyNumberFormat="0" applyFill="0" applyAlignment="0" applyProtection="0"/>
    <xf numFmtId="0" fontId="40" fillId="0" borderId="105" applyNumberFormat="0" applyFill="0" applyAlignment="0" applyProtection="0"/>
    <xf numFmtId="0" fontId="20" fillId="23" borderId="103" applyNumberFormat="0" applyFont="0" applyAlignment="0" applyProtection="0"/>
    <xf numFmtId="0" fontId="38" fillId="20" borderId="104" applyNumberFormat="0" applyAlignment="0" applyProtection="0"/>
    <xf numFmtId="0" fontId="38" fillId="20" borderId="104" applyNumberFormat="0" applyAlignment="0" applyProtection="0"/>
    <xf numFmtId="0" fontId="32" fillId="7" borderId="102" applyNumberFormat="0" applyAlignment="0" applyProtection="0"/>
    <xf numFmtId="0" fontId="40" fillId="0" borderId="105" applyNumberFormat="0" applyFill="0" applyAlignment="0" applyProtection="0"/>
    <xf numFmtId="0" fontId="24" fillId="20" borderId="102" applyNumberFormat="0" applyAlignment="0" applyProtection="0"/>
    <xf numFmtId="0" fontId="32" fillId="7" borderId="102" applyNumberFormat="0" applyAlignment="0" applyProtection="0"/>
    <xf numFmtId="0" fontId="38" fillId="20" borderId="104" applyNumberFormat="0" applyAlignment="0" applyProtection="0"/>
    <xf numFmtId="0" fontId="20" fillId="23" borderId="103" applyNumberFormat="0" applyFont="0" applyAlignment="0" applyProtection="0"/>
    <xf numFmtId="0" fontId="24" fillId="20" borderId="102" applyNumberFormat="0" applyAlignment="0" applyProtection="0"/>
    <xf numFmtId="0" fontId="20" fillId="23" borderId="103" applyNumberFormat="0" applyFont="0" applyAlignment="0" applyProtection="0"/>
    <xf numFmtId="0" fontId="32" fillId="7" borderId="102" applyNumberFormat="0" applyAlignment="0" applyProtection="0"/>
    <xf numFmtId="0" fontId="20" fillId="23" borderId="103" applyNumberFormat="0" applyFont="0" applyAlignment="0" applyProtection="0"/>
    <xf numFmtId="0" fontId="40" fillId="0" borderId="105" applyNumberFormat="0" applyFill="0" applyAlignment="0" applyProtection="0"/>
    <xf numFmtId="0" fontId="24" fillId="20" borderId="102" applyNumberFormat="0" applyAlignment="0" applyProtection="0"/>
    <xf numFmtId="0" fontId="38" fillId="20" borderId="104" applyNumberFormat="0" applyAlignment="0" applyProtection="0"/>
    <xf numFmtId="0" fontId="20" fillId="23" borderId="103" applyNumberFormat="0" applyFont="0" applyAlignment="0" applyProtection="0"/>
    <xf numFmtId="0" fontId="38" fillId="20" borderId="104" applyNumberFormat="0" applyAlignment="0" applyProtection="0"/>
    <xf numFmtId="0" fontId="40" fillId="0" borderId="105" applyNumberFormat="0" applyFill="0" applyAlignment="0" applyProtection="0"/>
    <xf numFmtId="0" fontId="38" fillId="20" borderId="104" applyNumberFormat="0" applyAlignment="0" applyProtection="0"/>
    <xf numFmtId="0" fontId="20" fillId="23" borderId="103" applyNumberFormat="0" applyFont="0" applyAlignment="0" applyProtection="0"/>
    <xf numFmtId="0" fontId="32" fillId="7" borderId="102" applyNumberFormat="0" applyAlignment="0" applyProtection="0"/>
    <xf numFmtId="0" fontId="20" fillId="23" borderId="103" applyNumberFormat="0" applyFont="0" applyAlignment="0" applyProtection="0"/>
    <xf numFmtId="0" fontId="38" fillId="20" borderId="104" applyNumberFormat="0" applyAlignment="0" applyProtection="0"/>
    <xf numFmtId="0" fontId="40" fillId="0" borderId="105" applyNumberFormat="0" applyFill="0" applyAlignment="0" applyProtection="0"/>
    <xf numFmtId="0" fontId="32" fillId="7" borderId="102" applyNumberFormat="0" applyAlignment="0" applyProtection="0"/>
    <xf numFmtId="0" fontId="24" fillId="20" borderId="102" applyNumberFormat="0" applyAlignment="0" applyProtection="0"/>
    <xf numFmtId="0" fontId="24" fillId="20" borderId="102" applyNumberFormat="0" applyAlignment="0" applyProtection="0"/>
    <xf numFmtId="0" fontId="38" fillId="20" borderId="104" applyNumberFormat="0" applyAlignment="0" applyProtection="0"/>
    <xf numFmtId="0" fontId="32" fillId="7" borderId="102" applyNumberFormat="0" applyAlignment="0" applyProtection="0"/>
    <xf numFmtId="0" fontId="32" fillId="7" borderId="102" applyNumberFormat="0" applyAlignment="0" applyProtection="0"/>
    <xf numFmtId="0" fontId="20" fillId="23" borderId="103" applyNumberFormat="0" applyFont="0" applyAlignment="0" applyProtection="0"/>
    <xf numFmtId="0" fontId="24" fillId="20" borderId="102" applyNumberFormat="0" applyAlignment="0" applyProtection="0"/>
    <xf numFmtId="0" fontId="40" fillId="0" borderId="105" applyNumberFormat="0" applyFill="0" applyAlignment="0" applyProtection="0"/>
    <xf numFmtId="0" fontId="20" fillId="23" borderId="103" applyNumberFormat="0" applyFont="0" applyAlignment="0" applyProtection="0"/>
    <xf numFmtId="0" fontId="24" fillId="20" borderId="102" applyNumberFormat="0" applyAlignment="0" applyProtection="0"/>
    <xf numFmtId="0" fontId="10" fillId="0" borderId="0"/>
    <xf numFmtId="0" fontId="20" fillId="23" borderId="103" applyNumberFormat="0" applyFont="0" applyAlignment="0" applyProtection="0"/>
    <xf numFmtId="0" fontId="10" fillId="0" borderId="0"/>
    <xf numFmtId="9" fontId="10" fillId="0" borderId="0" applyFont="0" applyFill="0" applyBorder="0" applyAlignment="0" applyProtection="0"/>
    <xf numFmtId="0" fontId="24" fillId="20" borderId="102" applyNumberFormat="0" applyAlignment="0" applyProtection="0"/>
    <xf numFmtId="0" fontId="32" fillId="7" borderId="102" applyNumberFormat="0" applyAlignment="0" applyProtection="0"/>
    <xf numFmtId="0" fontId="20" fillId="23" borderId="103" applyNumberFormat="0" applyFont="0" applyAlignment="0" applyProtection="0"/>
    <xf numFmtId="0" fontId="38" fillId="20" borderId="104" applyNumberFormat="0" applyAlignment="0" applyProtection="0"/>
    <xf numFmtId="0" fontId="40" fillId="0" borderId="105" applyNumberFormat="0" applyFill="0" applyAlignment="0" applyProtection="0"/>
    <xf numFmtId="0" fontId="10" fillId="0" borderId="0"/>
    <xf numFmtId="0" fontId="38" fillId="20" borderId="104" applyNumberFormat="0" applyAlignment="0" applyProtection="0"/>
    <xf numFmtId="0" fontId="24" fillId="20" borderId="102" applyNumberFormat="0" applyAlignment="0" applyProtection="0"/>
    <xf numFmtId="0" fontId="32" fillId="7" borderId="102" applyNumberFormat="0" applyAlignment="0" applyProtection="0"/>
    <xf numFmtId="0" fontId="40" fillId="0" borderId="105" applyNumberFormat="0" applyFill="0" applyAlignment="0" applyProtection="0"/>
    <xf numFmtId="0" fontId="24" fillId="20" borderId="102" applyNumberFormat="0" applyAlignment="0" applyProtection="0"/>
    <xf numFmtId="0" fontId="32" fillId="7" borderId="102" applyNumberFormat="0" applyAlignment="0" applyProtection="0"/>
    <xf numFmtId="0" fontId="38" fillId="20" borderId="104" applyNumberFormat="0" applyAlignment="0" applyProtection="0"/>
    <xf numFmtId="0" fontId="20" fillId="23" borderId="103" applyNumberFormat="0" applyFont="0" applyAlignment="0" applyProtection="0"/>
    <xf numFmtId="0" fontId="24" fillId="20" borderId="102" applyNumberFormat="0" applyAlignment="0" applyProtection="0"/>
    <xf numFmtId="0" fontId="20" fillId="23" borderId="103" applyNumberFormat="0" applyFont="0" applyAlignment="0" applyProtection="0"/>
    <xf numFmtId="0" fontId="32" fillId="7" borderId="102" applyNumberFormat="0" applyAlignment="0" applyProtection="0"/>
    <xf numFmtId="0" fontId="20" fillId="23" borderId="103" applyNumberFormat="0" applyFont="0" applyAlignment="0" applyProtection="0"/>
    <xf numFmtId="0" fontId="20" fillId="23" borderId="103" applyNumberFormat="0" applyFont="0" applyAlignment="0" applyProtection="0"/>
    <xf numFmtId="0" fontId="38" fillId="20" borderId="104" applyNumberFormat="0" applyAlignment="0" applyProtection="0"/>
    <xf numFmtId="0" fontId="40" fillId="0" borderId="105" applyNumberFormat="0" applyFill="0" applyAlignment="0" applyProtection="0"/>
    <xf numFmtId="0" fontId="32" fillId="7" borderId="102" applyNumberFormat="0" applyAlignment="0" applyProtection="0"/>
    <xf numFmtId="0" fontId="40" fillId="0" borderId="105" applyNumberFormat="0" applyFill="0" applyAlignment="0" applyProtection="0"/>
    <xf numFmtId="0" fontId="10" fillId="0" borderId="0"/>
    <xf numFmtId="0" fontId="10" fillId="0" borderId="0"/>
    <xf numFmtId="9" fontId="10" fillId="0" borderId="0" applyFont="0" applyFill="0" applyBorder="0" applyAlignment="0" applyProtection="0"/>
    <xf numFmtId="0" fontId="24" fillId="20" borderId="102" applyNumberFormat="0" applyAlignment="0" applyProtection="0"/>
    <xf numFmtId="0" fontId="32" fillId="7" borderId="102" applyNumberFormat="0" applyAlignment="0" applyProtection="0"/>
    <xf numFmtId="0" fontId="40" fillId="0" borderId="105" applyNumberFormat="0" applyFill="0" applyAlignment="0" applyProtection="0"/>
    <xf numFmtId="0" fontId="40" fillId="0" borderId="105" applyNumberFormat="0" applyFill="0" applyAlignment="0" applyProtection="0"/>
    <xf numFmtId="0" fontId="24" fillId="20" borderId="102" applyNumberFormat="0" applyAlignment="0" applyProtection="0"/>
    <xf numFmtId="0" fontId="38" fillId="20" borderId="104" applyNumberFormat="0" applyAlignment="0" applyProtection="0"/>
    <xf numFmtId="0" fontId="20" fillId="23" borderId="103" applyNumberFormat="0" applyFont="0" applyAlignment="0" applyProtection="0"/>
    <xf numFmtId="0" fontId="38" fillId="20" borderId="104" applyNumberFormat="0" applyAlignment="0" applyProtection="0"/>
    <xf numFmtId="0" fontId="40" fillId="0" borderId="105" applyNumberFormat="0" applyFill="0" applyAlignment="0" applyProtection="0"/>
    <xf numFmtId="0" fontId="40" fillId="0" borderId="105" applyNumberFormat="0" applyFill="0" applyAlignment="0" applyProtection="0"/>
    <xf numFmtId="0" fontId="38" fillId="20" borderId="104" applyNumberFormat="0" applyAlignment="0" applyProtection="0"/>
    <xf numFmtId="0" fontId="20" fillId="23" borderId="103" applyNumberFormat="0" applyFont="0" applyAlignment="0" applyProtection="0"/>
    <xf numFmtId="0" fontId="32" fillId="7" borderId="102" applyNumberFormat="0" applyAlignment="0" applyProtection="0"/>
    <xf numFmtId="0" fontId="20" fillId="23" borderId="103" applyNumberFormat="0" applyFont="0" applyAlignment="0" applyProtection="0"/>
    <xf numFmtId="0" fontId="38" fillId="20" borderId="104" applyNumberFormat="0" applyAlignment="0" applyProtection="0"/>
    <xf numFmtId="0" fontId="40" fillId="0" borderId="105" applyNumberFormat="0" applyFill="0" applyAlignment="0" applyProtection="0"/>
    <xf numFmtId="0" fontId="32" fillId="7" borderId="102" applyNumberFormat="0" applyAlignment="0" applyProtection="0"/>
    <xf numFmtId="0" fontId="24" fillId="20" borderId="102" applyNumberFormat="0" applyAlignment="0" applyProtection="0"/>
    <xf numFmtId="0" fontId="24" fillId="20" borderId="102" applyNumberFormat="0" applyAlignment="0" applyProtection="0"/>
    <xf numFmtId="0" fontId="20" fillId="23" borderId="103" applyNumberFormat="0" applyFont="0" applyAlignment="0" applyProtection="0"/>
    <xf numFmtId="0" fontId="10" fillId="0" borderId="0"/>
    <xf numFmtId="0" fontId="10" fillId="0" borderId="0"/>
    <xf numFmtId="9" fontId="10" fillId="0" borderId="0" applyFont="0" applyFill="0" applyBorder="0" applyAlignment="0" applyProtection="0"/>
    <xf numFmtId="0" fontId="20" fillId="23" borderId="103" applyNumberFormat="0" applyFont="0" applyAlignment="0" applyProtection="0"/>
    <xf numFmtId="0" fontId="24" fillId="20" borderId="102" applyNumberFormat="0" applyAlignment="0" applyProtection="0"/>
    <xf numFmtId="0" fontId="24" fillId="20" borderId="102" applyNumberFormat="0" applyAlignment="0" applyProtection="0"/>
    <xf numFmtId="0" fontId="32" fillId="7" borderId="102" applyNumberFormat="0" applyAlignment="0" applyProtection="0"/>
    <xf numFmtId="0" fontId="38" fillId="20" borderId="104" applyNumberFormat="0" applyAlignment="0" applyProtection="0"/>
    <xf numFmtId="0" fontId="32" fillId="7" borderId="102" applyNumberFormat="0" applyAlignment="0" applyProtection="0"/>
    <xf numFmtId="0" fontId="40" fillId="0" borderId="105" applyNumberFormat="0" applyFill="0" applyAlignment="0" applyProtection="0"/>
    <xf numFmtId="0" fontId="38" fillId="20" borderId="104" applyNumberFormat="0" applyAlignment="0" applyProtection="0"/>
    <xf numFmtId="0" fontId="24" fillId="20" borderId="102" applyNumberFormat="0" applyAlignment="0" applyProtection="0"/>
    <xf numFmtId="0" fontId="32" fillId="7" borderId="102" applyNumberFormat="0" applyAlignment="0" applyProtection="0"/>
    <xf numFmtId="0" fontId="20" fillId="23" borderId="103" applyNumberFormat="0" applyFont="0" applyAlignment="0" applyProtection="0"/>
    <xf numFmtId="0" fontId="20" fillId="23" borderId="103" applyNumberFormat="0" applyFont="0" applyAlignment="0" applyProtection="0"/>
    <xf numFmtId="0" fontId="24" fillId="20" borderId="102" applyNumberFormat="0" applyAlignment="0" applyProtection="0"/>
    <xf numFmtId="0" fontId="38" fillId="20" borderId="104" applyNumberFormat="0" applyAlignment="0" applyProtection="0"/>
    <xf numFmtId="0" fontId="20" fillId="23" borderId="103" applyNumberFormat="0" applyFont="0" applyAlignment="0" applyProtection="0"/>
    <xf numFmtId="0" fontId="32" fillId="7" borderId="102" applyNumberFormat="0" applyAlignment="0" applyProtection="0"/>
    <xf numFmtId="0" fontId="32" fillId="7" borderId="102" applyNumberFormat="0" applyAlignment="0" applyProtection="0"/>
    <xf numFmtId="0" fontId="38" fillId="20" borderId="104" applyNumberFormat="0" applyAlignment="0" applyProtection="0"/>
    <xf numFmtId="0" fontId="20" fillId="23" borderId="103" applyNumberFormat="0" applyFont="0" applyAlignment="0" applyProtection="0"/>
    <xf numFmtId="0" fontId="32" fillId="7" borderId="102" applyNumberFormat="0" applyAlignment="0" applyProtection="0"/>
    <xf numFmtId="0" fontId="40" fillId="0" borderId="105" applyNumberFormat="0" applyFill="0" applyAlignment="0" applyProtection="0"/>
    <xf numFmtId="0" fontId="24" fillId="20" borderId="102" applyNumberFormat="0" applyAlignment="0" applyProtection="0"/>
    <xf numFmtId="0" fontId="40" fillId="0" borderId="105" applyNumberFormat="0" applyFill="0" applyAlignment="0" applyProtection="0"/>
    <xf numFmtId="0" fontId="20" fillId="23" borderId="103" applyNumberFormat="0" applyFont="0" applyAlignment="0" applyProtection="0"/>
    <xf numFmtId="0" fontId="24" fillId="20" borderId="102" applyNumberFormat="0" applyAlignment="0" applyProtection="0"/>
    <xf numFmtId="0" fontId="24" fillId="20" borderId="102" applyNumberFormat="0" applyAlignment="0" applyProtection="0"/>
    <xf numFmtId="0" fontId="20" fillId="23" borderId="103" applyNumberFormat="0" applyFont="0" applyAlignment="0" applyProtection="0"/>
    <xf numFmtId="0" fontId="32" fillId="7" borderId="102" applyNumberFormat="0" applyAlignment="0" applyProtection="0"/>
    <xf numFmtId="0" fontId="24" fillId="20" borderId="102" applyNumberFormat="0" applyAlignment="0" applyProtection="0"/>
    <xf numFmtId="0" fontId="40" fillId="0" borderId="105" applyNumberFormat="0" applyFill="0" applyAlignment="0" applyProtection="0"/>
    <xf numFmtId="0" fontId="20" fillId="23" borderId="103" applyNumberFormat="0" applyFont="0" applyAlignment="0" applyProtection="0"/>
    <xf numFmtId="0" fontId="38" fillId="20" borderId="104" applyNumberFormat="0" applyAlignment="0" applyProtection="0"/>
    <xf numFmtId="0" fontId="24" fillId="20" borderId="102" applyNumberFormat="0" applyAlignment="0" applyProtection="0"/>
    <xf numFmtId="0" fontId="38" fillId="20" borderId="104" applyNumberFormat="0" applyAlignment="0" applyProtection="0"/>
    <xf numFmtId="0" fontId="20" fillId="23" borderId="103" applyNumberFormat="0" applyFont="0" applyAlignment="0" applyProtection="0"/>
    <xf numFmtId="0" fontId="38" fillId="20" borderId="104" applyNumberFormat="0" applyAlignment="0" applyProtection="0"/>
    <xf numFmtId="0" fontId="32" fillId="7" borderId="102" applyNumberFormat="0" applyAlignment="0" applyProtection="0"/>
    <xf numFmtId="0" fontId="40" fillId="0" borderId="105" applyNumberFormat="0" applyFill="0" applyAlignment="0" applyProtection="0"/>
    <xf numFmtId="0" fontId="38" fillId="20" borderId="104" applyNumberFormat="0" applyAlignment="0" applyProtection="0"/>
    <xf numFmtId="0" fontId="40" fillId="0" borderId="105" applyNumberFormat="0" applyFill="0" applyAlignment="0" applyProtection="0"/>
    <xf numFmtId="0" fontId="24" fillId="20" borderId="102" applyNumberFormat="0" applyAlignment="0" applyProtection="0"/>
    <xf numFmtId="0" fontId="40" fillId="0" borderId="105" applyNumberFormat="0" applyFill="0" applyAlignment="0" applyProtection="0"/>
    <xf numFmtId="0" fontId="24" fillId="20" borderId="102" applyNumberFormat="0" applyAlignment="0" applyProtection="0"/>
    <xf numFmtId="0" fontId="32" fillId="7" borderId="102" applyNumberFormat="0" applyAlignment="0" applyProtection="0"/>
    <xf numFmtId="0" fontId="24" fillId="20" borderId="102" applyNumberFormat="0" applyAlignment="0" applyProtection="0"/>
    <xf numFmtId="0" fontId="40" fillId="0" borderId="105" applyNumberFormat="0" applyFill="0" applyAlignment="0" applyProtection="0"/>
    <xf numFmtId="0" fontId="32" fillId="7" borderId="102" applyNumberFormat="0" applyAlignment="0" applyProtection="0"/>
    <xf numFmtId="0" fontId="20" fillId="23" borderId="103" applyNumberFormat="0" applyFont="0" applyAlignment="0" applyProtection="0"/>
    <xf numFmtId="0" fontId="20" fillId="23" borderId="103" applyNumberFormat="0" applyFont="0" applyAlignment="0" applyProtection="0"/>
    <xf numFmtId="0" fontId="24" fillId="20" borderId="102" applyNumberFormat="0" applyAlignment="0" applyProtection="0"/>
    <xf numFmtId="0" fontId="40" fillId="0" borderId="105" applyNumberFormat="0" applyFill="0" applyAlignment="0" applyProtection="0"/>
    <xf numFmtId="0" fontId="38" fillId="20" borderId="104" applyNumberFormat="0" applyAlignment="0" applyProtection="0"/>
    <xf numFmtId="0" fontId="24" fillId="20" borderId="102" applyNumberFormat="0" applyAlignment="0" applyProtection="0"/>
    <xf numFmtId="0" fontId="38" fillId="20" borderId="104" applyNumberFormat="0" applyAlignment="0" applyProtection="0"/>
    <xf numFmtId="0" fontId="40" fillId="0" borderId="105" applyNumberFormat="0" applyFill="0" applyAlignment="0" applyProtection="0"/>
    <xf numFmtId="0" fontId="40" fillId="0" borderId="105" applyNumberFormat="0" applyFill="0" applyAlignment="0" applyProtection="0"/>
    <xf numFmtId="0" fontId="38" fillId="20" borderId="104" applyNumberFormat="0" applyAlignment="0" applyProtection="0"/>
    <xf numFmtId="0" fontId="20" fillId="23" borderId="103" applyNumberFormat="0" applyFont="0" applyAlignment="0" applyProtection="0"/>
    <xf numFmtId="0" fontId="38" fillId="20" borderId="104" applyNumberFormat="0" applyAlignment="0" applyProtection="0"/>
    <xf numFmtId="0" fontId="24" fillId="20" borderId="102" applyNumberFormat="0" applyAlignment="0" applyProtection="0"/>
    <xf numFmtId="0" fontId="32" fillId="7" borderId="102" applyNumberFormat="0" applyAlignment="0" applyProtection="0"/>
    <xf numFmtId="0" fontId="40" fillId="0" borderId="105" applyNumberFormat="0" applyFill="0" applyAlignment="0" applyProtection="0"/>
    <xf numFmtId="0" fontId="24" fillId="20" borderId="102" applyNumberFormat="0" applyAlignment="0" applyProtection="0"/>
    <xf numFmtId="0" fontId="32" fillId="7" borderId="102" applyNumberFormat="0" applyAlignment="0" applyProtection="0"/>
    <xf numFmtId="0" fontId="38" fillId="20" borderId="104" applyNumberFormat="0" applyAlignment="0" applyProtection="0"/>
    <xf numFmtId="0" fontId="20" fillId="23" borderId="103" applyNumberFormat="0" applyFont="0" applyAlignment="0" applyProtection="0"/>
    <xf numFmtId="0" fontId="24" fillId="20" borderId="102" applyNumberFormat="0" applyAlignment="0" applyProtection="0"/>
    <xf numFmtId="0" fontId="20" fillId="23" borderId="103" applyNumberFormat="0" applyFont="0" applyAlignment="0" applyProtection="0"/>
    <xf numFmtId="0" fontId="32" fillId="7" borderId="102" applyNumberFormat="0" applyAlignment="0" applyProtection="0"/>
    <xf numFmtId="0" fontId="20" fillId="23" borderId="103" applyNumberFormat="0" applyFont="0" applyAlignment="0" applyProtection="0"/>
    <xf numFmtId="0" fontId="20" fillId="23" borderId="103" applyNumberFormat="0" applyFont="0" applyAlignment="0" applyProtection="0"/>
    <xf numFmtId="0" fontId="38" fillId="20" borderId="104" applyNumberFormat="0" applyAlignment="0" applyProtection="0"/>
    <xf numFmtId="0" fontId="40" fillId="0" borderId="105" applyNumberFormat="0" applyFill="0" applyAlignment="0" applyProtection="0"/>
    <xf numFmtId="0" fontId="32" fillId="7" borderId="102" applyNumberFormat="0" applyAlignment="0" applyProtection="0"/>
    <xf numFmtId="0" fontId="40" fillId="0" borderId="105" applyNumberFormat="0" applyFill="0" applyAlignment="0" applyProtection="0"/>
    <xf numFmtId="0" fontId="20" fillId="23" borderId="103" applyNumberFormat="0" applyFont="0" applyAlignment="0" applyProtection="0"/>
    <xf numFmtId="0" fontId="32" fillId="7" borderId="102" applyNumberFormat="0" applyAlignment="0" applyProtection="0"/>
    <xf numFmtId="0" fontId="24" fillId="20" borderId="102" applyNumberFormat="0" applyAlignment="0" applyProtection="0"/>
    <xf numFmtId="0" fontId="32" fillId="7" borderId="102" applyNumberFormat="0" applyAlignment="0" applyProtection="0"/>
    <xf numFmtId="0" fontId="40" fillId="0" borderId="105" applyNumberFormat="0" applyFill="0" applyAlignment="0" applyProtection="0"/>
    <xf numFmtId="0" fontId="40" fillId="0" borderId="105" applyNumberFormat="0" applyFill="0" applyAlignment="0" applyProtection="0"/>
    <xf numFmtId="0" fontId="24" fillId="20" borderId="102" applyNumberFormat="0" applyAlignment="0" applyProtection="0"/>
    <xf numFmtId="0" fontId="38" fillId="20" borderId="104" applyNumberFormat="0" applyAlignment="0" applyProtection="0"/>
    <xf numFmtId="0" fontId="20" fillId="23" borderId="103" applyNumberFormat="0" applyFont="0" applyAlignment="0" applyProtection="0"/>
    <xf numFmtId="0" fontId="38" fillId="20" borderId="104" applyNumberFormat="0" applyAlignment="0" applyProtection="0"/>
    <xf numFmtId="0" fontId="40" fillId="0" borderId="105" applyNumberFormat="0" applyFill="0" applyAlignment="0" applyProtection="0"/>
    <xf numFmtId="0" fontId="40" fillId="0" borderId="105" applyNumberFormat="0" applyFill="0" applyAlignment="0" applyProtection="0"/>
    <xf numFmtId="0" fontId="38" fillId="20" borderId="104" applyNumberFormat="0" applyAlignment="0" applyProtection="0"/>
    <xf numFmtId="0" fontId="20" fillId="23" borderId="103" applyNumberFormat="0" applyFont="0" applyAlignment="0" applyProtection="0"/>
    <xf numFmtId="0" fontId="32" fillId="7" borderId="102" applyNumberFormat="0" applyAlignment="0" applyProtection="0"/>
    <xf numFmtId="0" fontId="20" fillId="23" borderId="103" applyNumberFormat="0" applyFont="0" applyAlignment="0" applyProtection="0"/>
    <xf numFmtId="0" fontId="38" fillId="20" borderId="104" applyNumberFormat="0" applyAlignment="0" applyProtection="0"/>
    <xf numFmtId="0" fontId="40" fillId="0" borderId="105" applyNumberFormat="0" applyFill="0" applyAlignment="0" applyProtection="0"/>
    <xf numFmtId="0" fontId="32" fillId="7" borderId="102" applyNumberFormat="0" applyAlignment="0" applyProtection="0"/>
    <xf numFmtId="0" fontId="24" fillId="20" borderId="102" applyNumberFormat="0" applyAlignment="0" applyProtection="0"/>
    <xf numFmtId="0" fontId="24" fillId="20" borderId="102" applyNumberFormat="0" applyAlignment="0" applyProtection="0"/>
    <xf numFmtId="0" fontId="20" fillId="23" borderId="103" applyNumberFormat="0" applyFont="0" applyAlignment="0" applyProtection="0"/>
    <xf numFmtId="0" fontId="32" fillId="7" borderId="102" applyNumberFormat="0" applyAlignment="0" applyProtection="0"/>
    <xf numFmtId="0" fontId="24" fillId="20" borderId="102" applyNumberFormat="0" applyAlignment="0" applyProtection="0"/>
    <xf numFmtId="0" fontId="20" fillId="23" borderId="103" applyNumberFormat="0" applyFont="0" applyAlignment="0" applyProtection="0"/>
    <xf numFmtId="0" fontId="24" fillId="20" borderId="102" applyNumberFormat="0" applyAlignment="0" applyProtection="0"/>
    <xf numFmtId="0" fontId="24" fillId="20" borderId="102" applyNumberFormat="0" applyAlignment="0" applyProtection="0"/>
    <xf numFmtId="0" fontId="32" fillId="7" borderId="102" applyNumberFormat="0" applyAlignment="0" applyProtection="0"/>
    <xf numFmtId="0" fontId="38" fillId="20" borderId="104" applyNumberFormat="0" applyAlignment="0" applyProtection="0"/>
    <xf numFmtId="0" fontId="32" fillId="7" borderId="102" applyNumberFormat="0" applyAlignment="0" applyProtection="0"/>
    <xf numFmtId="0" fontId="40" fillId="0" borderId="105" applyNumberFormat="0" applyFill="0" applyAlignment="0" applyProtection="0"/>
    <xf numFmtId="0" fontId="38" fillId="20" borderId="104" applyNumberFormat="0" applyAlignment="0" applyProtection="0"/>
    <xf numFmtId="0" fontId="32" fillId="7" borderId="102" applyNumberFormat="0" applyAlignment="0" applyProtection="0"/>
    <xf numFmtId="0" fontId="38" fillId="20" borderId="104" applyNumberFormat="0" applyAlignment="0" applyProtection="0"/>
    <xf numFmtId="0" fontId="40" fillId="0" borderId="105" applyNumberFormat="0" applyFill="0" applyAlignment="0" applyProtection="0"/>
    <xf numFmtId="0" fontId="24" fillId="20" borderId="102" applyNumberFormat="0" applyAlignment="0" applyProtection="0"/>
    <xf numFmtId="0" fontId="38" fillId="20" borderId="104" applyNumberFormat="0" applyAlignment="0" applyProtection="0"/>
    <xf numFmtId="0" fontId="40" fillId="0" borderId="105" applyNumberFormat="0" applyFill="0" applyAlignment="0" applyProtection="0"/>
    <xf numFmtId="0" fontId="38" fillId="20" borderId="104" applyNumberFormat="0" applyAlignment="0" applyProtection="0"/>
    <xf numFmtId="0" fontId="20" fillId="23" borderId="103" applyNumberFormat="0" applyFont="0" applyAlignment="0" applyProtection="0"/>
    <xf numFmtId="0" fontId="38" fillId="20" borderId="104" applyNumberFormat="0" applyAlignment="0" applyProtection="0"/>
    <xf numFmtId="0" fontId="32" fillId="7" borderId="102" applyNumberFormat="0" applyAlignment="0" applyProtection="0"/>
    <xf numFmtId="0" fontId="24" fillId="20" borderId="102" applyNumberFormat="0" applyAlignment="0" applyProtection="0"/>
    <xf numFmtId="0" fontId="20" fillId="23" borderId="103" applyNumberFormat="0" applyFont="0" applyAlignment="0" applyProtection="0"/>
    <xf numFmtId="0" fontId="24" fillId="20" borderId="102" applyNumberFormat="0" applyAlignment="0" applyProtection="0"/>
    <xf numFmtId="0" fontId="20" fillId="23" borderId="103" applyNumberFormat="0" applyFont="0" applyAlignment="0" applyProtection="0"/>
    <xf numFmtId="0" fontId="38" fillId="20" borderId="104" applyNumberFormat="0" applyAlignment="0" applyProtection="0"/>
    <xf numFmtId="0" fontId="32" fillId="7" borderId="102" applyNumberFormat="0" applyAlignment="0" applyProtection="0"/>
    <xf numFmtId="0" fontId="32" fillId="7" borderId="102" applyNumberFormat="0" applyAlignment="0" applyProtection="0"/>
    <xf numFmtId="0" fontId="40" fillId="0" borderId="105" applyNumberFormat="0" applyFill="0" applyAlignment="0" applyProtection="0"/>
    <xf numFmtId="0" fontId="32" fillId="7" borderId="102" applyNumberFormat="0" applyAlignment="0" applyProtection="0"/>
    <xf numFmtId="0" fontId="24" fillId="20" borderId="102" applyNumberFormat="0" applyAlignment="0" applyProtection="0"/>
    <xf numFmtId="0" fontId="40" fillId="0" borderId="105" applyNumberFormat="0" applyFill="0" applyAlignment="0" applyProtection="0"/>
    <xf numFmtId="0" fontId="40" fillId="0" borderId="105" applyNumberFormat="0" applyFill="0" applyAlignment="0" applyProtection="0"/>
    <xf numFmtId="0" fontId="24" fillId="20" borderId="102" applyNumberFormat="0" applyAlignment="0" applyProtection="0"/>
    <xf numFmtId="0" fontId="38" fillId="20" borderId="104" applyNumberFormat="0" applyAlignment="0" applyProtection="0"/>
    <xf numFmtId="0" fontId="32" fillId="7" borderId="102" applyNumberFormat="0" applyAlignment="0" applyProtection="0"/>
    <xf numFmtId="0" fontId="38" fillId="20" borderId="104" applyNumberFormat="0" applyAlignment="0" applyProtection="0"/>
    <xf numFmtId="0" fontId="20" fillId="23" borderId="103" applyNumberFormat="0" applyFont="0" applyAlignment="0" applyProtection="0"/>
    <xf numFmtId="0" fontId="20" fillId="23" borderId="103" applyNumberFormat="0" applyFont="0" applyAlignment="0" applyProtection="0"/>
    <xf numFmtId="0" fontId="32" fillId="7" borderId="102" applyNumberFormat="0" applyAlignment="0" applyProtection="0"/>
    <xf numFmtId="0" fontId="32" fillId="7" borderId="102" applyNumberFormat="0" applyAlignment="0" applyProtection="0"/>
    <xf numFmtId="0" fontId="40" fillId="0" borderId="105" applyNumberFormat="0" applyFill="0" applyAlignment="0" applyProtection="0"/>
    <xf numFmtId="0" fontId="38" fillId="20" borderId="104" applyNumberFormat="0" applyAlignment="0" applyProtection="0"/>
    <xf numFmtId="0" fontId="38" fillId="20" borderId="104" applyNumberFormat="0" applyAlignment="0" applyProtection="0"/>
    <xf numFmtId="0" fontId="20" fillId="23" borderId="103" applyNumberFormat="0" applyFont="0" applyAlignment="0" applyProtection="0"/>
    <xf numFmtId="0" fontId="24" fillId="20" borderId="102" applyNumberFormat="0" applyAlignment="0" applyProtection="0"/>
    <xf numFmtId="0" fontId="32" fillId="7" borderId="102" applyNumberFormat="0" applyAlignment="0" applyProtection="0"/>
    <xf numFmtId="0" fontId="40" fillId="0" borderId="105" applyNumberFormat="0" applyFill="0" applyAlignment="0" applyProtection="0"/>
    <xf numFmtId="0" fontId="24" fillId="20" borderId="102" applyNumberFormat="0" applyAlignment="0" applyProtection="0"/>
    <xf numFmtId="0" fontId="40" fillId="0" borderId="105" applyNumberFormat="0" applyFill="0" applyAlignment="0" applyProtection="0"/>
    <xf numFmtId="0" fontId="40" fillId="0" borderId="105" applyNumberFormat="0" applyFill="0" applyAlignment="0" applyProtection="0"/>
    <xf numFmtId="0" fontId="20" fillId="23" borderId="103" applyNumberFormat="0" applyFont="0" applyAlignment="0" applyProtection="0"/>
    <xf numFmtId="0" fontId="24" fillId="20" borderId="102" applyNumberFormat="0" applyAlignment="0" applyProtection="0"/>
    <xf numFmtId="0" fontId="38" fillId="20" borderId="104" applyNumberFormat="0" applyAlignment="0" applyProtection="0"/>
    <xf numFmtId="0" fontId="24" fillId="20" borderId="102" applyNumberFormat="0" applyAlignment="0" applyProtection="0"/>
    <xf numFmtId="0" fontId="38" fillId="20" borderId="104" applyNumberFormat="0" applyAlignment="0" applyProtection="0"/>
    <xf numFmtId="0" fontId="24" fillId="20" borderId="102" applyNumberFormat="0" applyAlignment="0" applyProtection="0"/>
    <xf numFmtId="0" fontId="32" fillId="7" borderId="102" applyNumberFormat="0" applyAlignment="0" applyProtection="0"/>
    <xf numFmtId="0" fontId="38" fillId="20" borderId="104" applyNumberFormat="0" applyAlignment="0" applyProtection="0"/>
    <xf numFmtId="0" fontId="40" fillId="0" borderId="105" applyNumberFormat="0" applyFill="0" applyAlignment="0" applyProtection="0"/>
    <xf numFmtId="0" fontId="38" fillId="20" borderId="104" applyNumberFormat="0" applyAlignment="0" applyProtection="0"/>
    <xf numFmtId="0" fontId="20" fillId="23" borderId="103" applyNumberFormat="0" applyFont="0" applyAlignment="0" applyProtection="0"/>
    <xf numFmtId="0" fontId="32" fillId="7" borderId="102" applyNumberFormat="0" applyAlignment="0" applyProtection="0"/>
    <xf numFmtId="0" fontId="32" fillId="7" borderId="102" applyNumberFormat="0" applyAlignment="0" applyProtection="0"/>
    <xf numFmtId="0" fontId="40" fillId="0" borderId="105" applyNumberFormat="0" applyFill="0" applyAlignment="0" applyProtection="0"/>
    <xf numFmtId="0" fontId="40" fillId="0" borderId="105" applyNumberFormat="0" applyFill="0" applyAlignment="0" applyProtection="0"/>
    <xf numFmtId="0" fontId="40" fillId="0" borderId="105" applyNumberFormat="0" applyFill="0" applyAlignment="0" applyProtection="0"/>
    <xf numFmtId="0" fontId="32" fillId="7" borderId="102" applyNumberFormat="0" applyAlignment="0" applyProtection="0"/>
    <xf numFmtId="0" fontId="24" fillId="20" borderId="102" applyNumberFormat="0" applyAlignment="0" applyProtection="0"/>
    <xf numFmtId="0" fontId="38" fillId="20" borderId="104" applyNumberFormat="0" applyAlignment="0" applyProtection="0"/>
    <xf numFmtId="0" fontId="10" fillId="0" borderId="0"/>
    <xf numFmtId="0" fontId="38" fillId="20" borderId="104" applyNumberFormat="0" applyAlignment="0" applyProtection="0"/>
    <xf numFmtId="0" fontId="24" fillId="20" borderId="102" applyNumberFormat="0" applyAlignment="0" applyProtection="0"/>
    <xf numFmtId="0" fontId="32" fillId="7" borderId="102" applyNumberFormat="0" applyAlignment="0" applyProtection="0"/>
    <xf numFmtId="0" fontId="40" fillId="0" borderId="105" applyNumberFormat="0" applyFill="0" applyAlignment="0" applyProtection="0"/>
    <xf numFmtId="0" fontId="24" fillId="20" borderId="102" applyNumberFormat="0" applyAlignment="0" applyProtection="0"/>
    <xf numFmtId="0" fontId="32" fillId="7" borderId="102" applyNumberFormat="0" applyAlignment="0" applyProtection="0"/>
    <xf numFmtId="0" fontId="38" fillId="20" borderId="104" applyNumberFormat="0" applyAlignment="0" applyProtection="0"/>
    <xf numFmtId="0" fontId="20" fillId="23" borderId="103" applyNumberFormat="0" applyFont="0" applyAlignment="0" applyProtection="0"/>
    <xf numFmtId="0" fontId="24" fillId="20" borderId="102" applyNumberFormat="0" applyAlignment="0" applyProtection="0"/>
    <xf numFmtId="0" fontId="20" fillId="23" borderId="103" applyNumberFormat="0" applyFont="0" applyAlignment="0" applyProtection="0"/>
    <xf numFmtId="0" fontId="32" fillId="7" borderId="102" applyNumberFormat="0" applyAlignment="0" applyProtection="0"/>
    <xf numFmtId="0" fontId="20" fillId="23" borderId="103" applyNumberFormat="0" applyFont="0" applyAlignment="0" applyProtection="0"/>
    <xf numFmtId="0" fontId="20" fillId="23" borderId="103" applyNumberFormat="0" applyFont="0" applyAlignment="0" applyProtection="0"/>
    <xf numFmtId="0" fontId="38" fillId="20" borderId="104" applyNumberFormat="0" applyAlignment="0" applyProtection="0"/>
    <xf numFmtId="0" fontId="40" fillId="0" borderId="105" applyNumberFormat="0" applyFill="0" applyAlignment="0" applyProtection="0"/>
    <xf numFmtId="0" fontId="32" fillId="7" borderId="102" applyNumberFormat="0" applyAlignment="0" applyProtection="0"/>
    <xf numFmtId="0" fontId="40" fillId="0" borderId="105" applyNumberFormat="0" applyFill="0" applyAlignment="0" applyProtection="0"/>
    <xf numFmtId="0" fontId="10" fillId="0" borderId="0"/>
    <xf numFmtId="0" fontId="10" fillId="0" borderId="0"/>
    <xf numFmtId="9" fontId="10" fillId="0" borderId="0" applyFont="0" applyFill="0" applyBorder="0" applyAlignment="0" applyProtection="0"/>
    <xf numFmtId="0" fontId="24" fillId="20" borderId="102" applyNumberFormat="0" applyAlignment="0" applyProtection="0"/>
    <xf numFmtId="0" fontId="32" fillId="7" borderId="102" applyNumberFormat="0" applyAlignment="0" applyProtection="0"/>
    <xf numFmtId="0" fontId="40" fillId="0" borderId="105" applyNumberFormat="0" applyFill="0" applyAlignment="0" applyProtection="0"/>
    <xf numFmtId="0" fontId="40" fillId="0" borderId="105" applyNumberFormat="0" applyFill="0" applyAlignment="0" applyProtection="0"/>
    <xf numFmtId="0" fontId="24" fillId="20" borderId="102" applyNumberFormat="0" applyAlignment="0" applyProtection="0"/>
    <xf numFmtId="0" fontId="38" fillId="20" borderId="104" applyNumberFormat="0" applyAlignment="0" applyProtection="0"/>
    <xf numFmtId="0" fontId="20" fillId="23" borderId="103" applyNumberFormat="0" applyFont="0" applyAlignment="0" applyProtection="0"/>
    <xf numFmtId="0" fontId="38" fillId="20" borderId="104" applyNumberFormat="0" applyAlignment="0" applyProtection="0"/>
    <xf numFmtId="0" fontId="40" fillId="0" borderId="105" applyNumberFormat="0" applyFill="0" applyAlignment="0" applyProtection="0"/>
    <xf numFmtId="0" fontId="40" fillId="0" borderId="105" applyNumberFormat="0" applyFill="0" applyAlignment="0" applyProtection="0"/>
    <xf numFmtId="0" fontId="38" fillId="20" borderId="104" applyNumberFormat="0" applyAlignment="0" applyProtection="0"/>
    <xf numFmtId="0" fontId="20" fillId="23" borderId="103" applyNumberFormat="0" applyFont="0" applyAlignment="0" applyProtection="0"/>
    <xf numFmtId="0" fontId="32" fillId="7" borderId="102" applyNumberFormat="0" applyAlignment="0" applyProtection="0"/>
    <xf numFmtId="0" fontId="20" fillId="23" borderId="103" applyNumberFormat="0" applyFont="0" applyAlignment="0" applyProtection="0"/>
    <xf numFmtId="0" fontId="38" fillId="20" borderId="104" applyNumberFormat="0" applyAlignment="0" applyProtection="0"/>
    <xf numFmtId="0" fontId="40" fillId="0" borderId="105" applyNumberFormat="0" applyFill="0" applyAlignment="0" applyProtection="0"/>
    <xf numFmtId="0" fontId="32" fillId="7" borderId="102" applyNumberFormat="0" applyAlignment="0" applyProtection="0"/>
    <xf numFmtId="0" fontId="24" fillId="20" borderId="102" applyNumberFormat="0" applyAlignment="0" applyProtection="0"/>
    <xf numFmtId="0" fontId="24" fillId="20" borderId="102" applyNumberFormat="0" applyAlignment="0" applyProtection="0"/>
    <xf numFmtId="0" fontId="38" fillId="20" borderId="104" applyNumberFormat="0" applyAlignment="0" applyProtection="0"/>
    <xf numFmtId="0" fontId="24" fillId="20" borderId="102" applyNumberFormat="0" applyAlignment="0" applyProtection="0"/>
    <xf numFmtId="0" fontId="20" fillId="23" borderId="103" applyNumberFormat="0" applyFont="0" applyAlignment="0" applyProtection="0"/>
    <xf numFmtId="0" fontId="40" fillId="0" borderId="105" applyNumberFormat="0" applyFill="0" applyAlignment="0" applyProtection="0"/>
    <xf numFmtId="0" fontId="24" fillId="20" borderId="102" applyNumberFormat="0" applyAlignment="0" applyProtection="0"/>
    <xf numFmtId="0" fontId="40" fillId="0" borderId="105" applyNumberFormat="0" applyFill="0" applyAlignment="0" applyProtection="0"/>
    <xf numFmtId="0" fontId="20" fillId="23" borderId="103" applyNumberFormat="0" applyFont="0" applyAlignment="0" applyProtection="0"/>
    <xf numFmtId="0" fontId="10" fillId="0" borderId="0"/>
    <xf numFmtId="0" fontId="32" fillId="7" borderId="102" applyNumberFormat="0" applyAlignment="0" applyProtection="0"/>
    <xf numFmtId="0" fontId="10" fillId="0" borderId="0"/>
    <xf numFmtId="9" fontId="10" fillId="0" borderId="0" applyFont="0" applyFill="0" applyBorder="0" applyAlignment="0" applyProtection="0"/>
    <xf numFmtId="0" fontId="38" fillId="20" borderId="104" applyNumberFormat="0" applyAlignment="0" applyProtection="0"/>
    <xf numFmtId="0" fontId="20" fillId="23" borderId="103" applyNumberFormat="0" applyFont="0" applyAlignment="0" applyProtection="0"/>
    <xf numFmtId="0" fontId="38" fillId="20" borderId="104" applyNumberFormat="0" applyAlignment="0" applyProtection="0"/>
    <xf numFmtId="0" fontId="32" fillId="7" borderId="102" applyNumberFormat="0" applyAlignment="0" applyProtection="0"/>
    <xf numFmtId="0" fontId="38" fillId="20" borderId="104" applyNumberFormat="0" applyAlignment="0" applyProtection="0"/>
    <xf numFmtId="0" fontId="24" fillId="20" borderId="102" applyNumberFormat="0" applyAlignment="0" applyProtection="0"/>
    <xf numFmtId="0" fontId="24" fillId="20" borderId="102" applyNumberFormat="0" applyAlignment="0" applyProtection="0"/>
    <xf numFmtId="0" fontId="24" fillId="20" borderId="102" applyNumberFormat="0" applyAlignment="0" applyProtection="0"/>
    <xf numFmtId="0" fontId="40" fillId="0" borderId="105" applyNumberFormat="0" applyFill="0" applyAlignment="0" applyProtection="0"/>
    <xf numFmtId="0" fontId="40" fillId="0" borderId="105" applyNumberFormat="0" applyFill="0" applyAlignment="0" applyProtection="0"/>
    <xf numFmtId="0" fontId="20" fillId="23" borderId="103" applyNumberFormat="0" applyFont="0" applyAlignment="0" applyProtection="0"/>
    <xf numFmtId="0" fontId="32" fillId="7" borderId="102" applyNumberFormat="0" applyAlignment="0" applyProtection="0"/>
    <xf numFmtId="0" fontId="38" fillId="20" borderId="104" applyNumberFormat="0" applyAlignment="0" applyProtection="0"/>
    <xf numFmtId="0" fontId="20" fillId="23" borderId="103" applyNumberFormat="0" applyFont="0" applyAlignment="0" applyProtection="0"/>
    <xf numFmtId="0" fontId="40" fillId="0" borderId="105" applyNumberFormat="0" applyFill="0" applyAlignment="0" applyProtection="0"/>
    <xf numFmtId="0" fontId="40" fillId="0" borderId="105" applyNumberFormat="0" applyFill="0" applyAlignment="0" applyProtection="0"/>
    <xf numFmtId="0" fontId="32" fillId="7" borderId="102" applyNumberFormat="0" applyAlignment="0" applyProtection="0"/>
    <xf numFmtId="0" fontId="32" fillId="7" borderId="102" applyNumberFormat="0" applyAlignment="0" applyProtection="0"/>
    <xf numFmtId="0" fontId="24" fillId="20" borderId="102" applyNumberFormat="0" applyAlignment="0" applyProtection="0"/>
    <xf numFmtId="0" fontId="32" fillId="7" borderId="102" applyNumberFormat="0" applyAlignment="0" applyProtection="0"/>
    <xf numFmtId="0" fontId="40" fillId="0" borderId="105" applyNumberFormat="0" applyFill="0" applyAlignment="0" applyProtection="0"/>
    <xf numFmtId="0" fontId="40" fillId="0" borderId="105" applyNumberFormat="0" applyFill="0" applyAlignment="0" applyProtection="0"/>
    <xf numFmtId="0" fontId="38" fillId="20" borderId="104" applyNumberFormat="0" applyAlignment="0" applyProtection="0"/>
    <xf numFmtId="0" fontId="20" fillId="23" borderId="103" applyNumberFormat="0" applyFont="0" applyAlignment="0" applyProtection="0"/>
    <xf numFmtId="0" fontId="38" fillId="20" borderId="104" applyNumberFormat="0" applyAlignment="0" applyProtection="0"/>
    <xf numFmtId="0" fontId="40" fillId="0" borderId="105" applyNumberFormat="0" applyFill="0" applyAlignment="0" applyProtection="0"/>
    <xf numFmtId="0" fontId="38" fillId="20" borderId="104" applyNumberFormat="0" applyAlignment="0" applyProtection="0"/>
    <xf numFmtId="0" fontId="32" fillId="7" borderId="102" applyNumberFormat="0" applyAlignment="0" applyProtection="0"/>
    <xf numFmtId="0" fontId="38" fillId="20" borderId="104" applyNumberFormat="0" applyAlignment="0" applyProtection="0"/>
    <xf numFmtId="0" fontId="40" fillId="0" borderId="105" applyNumberFormat="0" applyFill="0" applyAlignment="0" applyProtection="0"/>
    <xf numFmtId="0" fontId="40" fillId="0" borderId="105" applyNumberFormat="0" applyFill="0" applyAlignment="0" applyProtection="0"/>
    <xf numFmtId="0" fontId="40" fillId="0" borderId="105" applyNumberFormat="0" applyFill="0" applyAlignment="0" applyProtection="0"/>
    <xf numFmtId="0" fontId="38" fillId="20" borderId="104" applyNumberFormat="0" applyAlignment="0" applyProtection="0"/>
    <xf numFmtId="0" fontId="24" fillId="20" borderId="102" applyNumberFormat="0" applyAlignment="0" applyProtection="0"/>
    <xf numFmtId="0" fontId="24" fillId="20" borderId="102" applyNumberFormat="0" applyAlignment="0" applyProtection="0"/>
    <xf numFmtId="0" fontId="20" fillId="23" borderId="103" applyNumberFormat="0" applyFont="0" applyAlignment="0" applyProtection="0"/>
    <xf numFmtId="0" fontId="32" fillId="7" borderId="102" applyNumberFormat="0" applyAlignment="0" applyProtection="0"/>
    <xf numFmtId="0" fontId="40" fillId="0" borderId="105" applyNumberFormat="0" applyFill="0" applyAlignment="0" applyProtection="0"/>
    <xf numFmtId="0" fontId="40" fillId="0" borderId="105" applyNumberFormat="0" applyFill="0" applyAlignment="0" applyProtection="0"/>
    <xf numFmtId="0" fontId="24" fillId="20" borderId="102" applyNumberFormat="0" applyAlignment="0" applyProtection="0"/>
    <xf numFmtId="0" fontId="32" fillId="7" borderId="102" applyNumberFormat="0" applyAlignment="0" applyProtection="0"/>
    <xf numFmtId="0" fontId="20" fillId="23" borderId="103" applyNumberFormat="0" applyFont="0" applyAlignment="0" applyProtection="0"/>
    <xf numFmtId="0" fontId="38" fillId="20" borderId="104" applyNumberFormat="0" applyAlignment="0" applyProtection="0"/>
    <xf numFmtId="0" fontId="40" fillId="0" borderId="105" applyNumberFormat="0" applyFill="0" applyAlignment="0" applyProtection="0"/>
    <xf numFmtId="0" fontId="10" fillId="0" borderId="0"/>
    <xf numFmtId="0" fontId="38" fillId="20" borderId="104" applyNumberFormat="0" applyAlignment="0" applyProtection="0"/>
    <xf numFmtId="0" fontId="24" fillId="20" borderId="102" applyNumberFormat="0" applyAlignment="0" applyProtection="0"/>
    <xf numFmtId="0" fontId="32" fillId="7" borderId="102" applyNumberFormat="0" applyAlignment="0" applyProtection="0"/>
    <xf numFmtId="0" fontId="40" fillId="0" borderId="105" applyNumberFormat="0" applyFill="0" applyAlignment="0" applyProtection="0"/>
    <xf numFmtId="0" fontId="24" fillId="20" borderId="102" applyNumberFormat="0" applyAlignment="0" applyProtection="0"/>
    <xf numFmtId="0" fontId="32" fillId="7" borderId="102" applyNumberFormat="0" applyAlignment="0" applyProtection="0"/>
    <xf numFmtId="0" fontId="38" fillId="20" borderId="104" applyNumberFormat="0" applyAlignment="0" applyProtection="0"/>
    <xf numFmtId="0" fontId="20" fillId="23" borderId="103" applyNumberFormat="0" applyFont="0" applyAlignment="0" applyProtection="0"/>
    <xf numFmtId="0" fontId="24" fillId="20" borderId="102" applyNumberFormat="0" applyAlignment="0" applyProtection="0"/>
    <xf numFmtId="0" fontId="20" fillId="23" borderId="103" applyNumberFormat="0" applyFont="0" applyAlignment="0" applyProtection="0"/>
    <xf numFmtId="0" fontId="32" fillId="7" borderId="102" applyNumberFormat="0" applyAlignment="0" applyProtection="0"/>
    <xf numFmtId="0" fontId="20" fillId="23" borderId="103" applyNumberFormat="0" applyFont="0" applyAlignment="0" applyProtection="0"/>
    <xf numFmtId="0" fontId="20" fillId="23" borderId="103" applyNumberFormat="0" applyFont="0" applyAlignment="0" applyProtection="0"/>
    <xf numFmtId="0" fontId="38" fillId="20" borderId="104" applyNumberFormat="0" applyAlignment="0" applyProtection="0"/>
    <xf numFmtId="0" fontId="40" fillId="0" borderId="105" applyNumberFormat="0" applyFill="0" applyAlignment="0" applyProtection="0"/>
    <xf numFmtId="0" fontId="32" fillId="7" borderId="102" applyNumberFormat="0" applyAlignment="0" applyProtection="0"/>
    <xf numFmtId="0" fontId="40" fillId="0" borderId="105" applyNumberFormat="0" applyFill="0" applyAlignment="0" applyProtection="0"/>
    <xf numFmtId="0" fontId="10" fillId="0" borderId="0"/>
    <xf numFmtId="0" fontId="10" fillId="0" borderId="0"/>
    <xf numFmtId="9" fontId="10" fillId="0" borderId="0" applyFont="0" applyFill="0" applyBorder="0" applyAlignment="0" applyProtection="0"/>
    <xf numFmtId="0" fontId="24" fillId="20" borderId="102" applyNumberFormat="0" applyAlignment="0" applyProtection="0"/>
    <xf numFmtId="0" fontId="32" fillId="7" borderId="102" applyNumberFormat="0" applyAlignment="0" applyProtection="0"/>
    <xf numFmtId="0" fontId="40" fillId="0" borderId="105" applyNumberFormat="0" applyFill="0" applyAlignment="0" applyProtection="0"/>
    <xf numFmtId="0" fontId="40" fillId="0" borderId="105" applyNumberFormat="0" applyFill="0" applyAlignment="0" applyProtection="0"/>
    <xf numFmtId="0" fontId="24" fillId="20" borderId="102" applyNumberFormat="0" applyAlignment="0" applyProtection="0"/>
    <xf numFmtId="0" fontId="38" fillId="20" borderId="104" applyNumberFormat="0" applyAlignment="0" applyProtection="0"/>
    <xf numFmtId="0" fontId="20" fillId="23" borderId="103" applyNumberFormat="0" applyFont="0" applyAlignment="0" applyProtection="0"/>
    <xf numFmtId="0" fontId="38" fillId="20" borderId="104" applyNumberFormat="0" applyAlignment="0" applyProtection="0"/>
    <xf numFmtId="0" fontId="40" fillId="0" borderId="105" applyNumberFormat="0" applyFill="0" applyAlignment="0" applyProtection="0"/>
    <xf numFmtId="0" fontId="40" fillId="0" borderId="105" applyNumberFormat="0" applyFill="0" applyAlignment="0" applyProtection="0"/>
    <xf numFmtId="0" fontId="38" fillId="20" borderId="104" applyNumberFormat="0" applyAlignment="0" applyProtection="0"/>
    <xf numFmtId="0" fontId="20" fillId="23" borderId="103" applyNumberFormat="0" applyFont="0" applyAlignment="0" applyProtection="0"/>
    <xf numFmtId="0" fontId="32" fillId="7" borderId="102" applyNumberFormat="0" applyAlignment="0" applyProtection="0"/>
    <xf numFmtId="0" fontId="20" fillId="23" borderId="103" applyNumberFormat="0" applyFont="0" applyAlignment="0" applyProtection="0"/>
    <xf numFmtId="0" fontId="38" fillId="20" borderId="104" applyNumberFormat="0" applyAlignment="0" applyProtection="0"/>
    <xf numFmtId="0" fontId="40" fillId="0" borderId="105" applyNumberFormat="0" applyFill="0" applyAlignment="0" applyProtection="0"/>
    <xf numFmtId="0" fontId="32" fillId="7" borderId="102" applyNumberFormat="0" applyAlignment="0" applyProtection="0"/>
    <xf numFmtId="0" fontId="24" fillId="20" borderId="102" applyNumberFormat="0" applyAlignment="0" applyProtection="0"/>
    <xf numFmtId="0" fontId="24" fillId="20" borderId="102" applyNumberFormat="0" applyAlignment="0" applyProtection="0"/>
    <xf numFmtId="0" fontId="20" fillId="23" borderId="103" applyNumberFormat="0" applyFont="0" applyAlignment="0" applyProtection="0"/>
    <xf numFmtId="0" fontId="20" fillId="23" borderId="103" applyNumberFormat="0" applyFont="0" applyAlignment="0" applyProtection="0"/>
    <xf numFmtId="0" fontId="24" fillId="20" borderId="102" applyNumberFormat="0" applyAlignment="0" applyProtection="0"/>
    <xf numFmtId="0" fontId="24" fillId="20" borderId="102" applyNumberFormat="0" applyAlignment="0" applyProtection="0"/>
    <xf numFmtId="0" fontId="32" fillId="7" borderId="102" applyNumberFormat="0" applyAlignment="0" applyProtection="0"/>
    <xf numFmtId="0" fontId="38" fillId="20" borderId="104" applyNumberFormat="0" applyAlignment="0" applyProtection="0"/>
    <xf numFmtId="0" fontId="32" fillId="7" borderId="102" applyNumberFormat="0" applyAlignment="0" applyProtection="0"/>
    <xf numFmtId="0" fontId="40" fillId="0" borderId="105" applyNumberFormat="0" applyFill="0" applyAlignment="0" applyProtection="0"/>
    <xf numFmtId="0" fontId="38" fillId="20" borderId="104" applyNumberFormat="0" applyAlignment="0" applyProtection="0"/>
    <xf numFmtId="0" fontId="20" fillId="23" borderId="103" applyNumberFormat="0" applyFont="0" applyAlignment="0" applyProtection="0"/>
    <xf numFmtId="0" fontId="24" fillId="20" borderId="102" applyNumberFormat="0" applyAlignment="0" applyProtection="0"/>
    <xf numFmtId="0" fontId="20" fillId="23" borderId="103" applyNumberFormat="0" applyFont="0" applyAlignment="0" applyProtection="0"/>
    <xf numFmtId="0" fontId="20" fillId="23" borderId="103" applyNumberFormat="0" applyFont="0" applyAlignment="0" applyProtection="0"/>
    <xf numFmtId="0" fontId="24" fillId="20" borderId="102" applyNumberFormat="0" applyAlignment="0" applyProtection="0"/>
    <xf numFmtId="0" fontId="24" fillId="20" borderId="102" applyNumberFormat="0" applyAlignment="0" applyProtection="0"/>
    <xf numFmtId="0" fontId="40" fillId="0" borderId="105" applyNumberFormat="0" applyFill="0" applyAlignment="0" applyProtection="0"/>
    <xf numFmtId="0" fontId="32" fillId="7" borderId="102" applyNumberFormat="0" applyAlignment="0" applyProtection="0"/>
    <xf numFmtId="0" fontId="40" fillId="0" borderId="105" applyNumberFormat="0" applyFill="0" applyAlignment="0" applyProtection="0"/>
    <xf numFmtId="0" fontId="38" fillId="20" borderId="104" applyNumberFormat="0" applyAlignment="0" applyProtection="0"/>
    <xf numFmtId="0" fontId="20" fillId="23" borderId="103" applyNumberFormat="0" applyFont="0" applyAlignment="0" applyProtection="0"/>
    <xf numFmtId="0" fontId="40" fillId="0" borderId="105" applyNumberFormat="0" applyFill="0" applyAlignment="0" applyProtection="0"/>
    <xf numFmtId="0" fontId="24" fillId="20" borderId="102" applyNumberFormat="0" applyAlignment="0" applyProtection="0"/>
    <xf numFmtId="0" fontId="38" fillId="20" borderId="104" applyNumberFormat="0" applyAlignment="0" applyProtection="0"/>
    <xf numFmtId="0" fontId="32" fillId="7" borderId="102" applyNumberFormat="0" applyAlignment="0" applyProtection="0"/>
    <xf numFmtId="0" fontId="38" fillId="20" borderId="104" applyNumberFormat="0" applyAlignment="0" applyProtection="0"/>
    <xf numFmtId="0" fontId="20" fillId="23" borderId="103" applyNumberFormat="0" applyFont="0" applyAlignment="0" applyProtection="0"/>
    <xf numFmtId="0" fontId="24" fillId="20" borderId="102" applyNumberFormat="0" applyAlignment="0" applyProtection="0"/>
    <xf numFmtId="0" fontId="24" fillId="20" borderId="102" applyNumberFormat="0" applyAlignment="0" applyProtection="0"/>
    <xf numFmtId="0" fontId="24" fillId="20" borderId="102" applyNumberFormat="0" applyAlignment="0" applyProtection="0"/>
    <xf numFmtId="0" fontId="38" fillId="20" borderId="104" applyNumberFormat="0" applyAlignment="0" applyProtection="0"/>
    <xf numFmtId="0" fontId="24" fillId="20" borderId="102" applyNumberFormat="0" applyAlignment="0" applyProtection="0"/>
    <xf numFmtId="0" fontId="40" fillId="0" borderId="105" applyNumberFormat="0" applyFill="0" applyAlignment="0" applyProtection="0"/>
    <xf numFmtId="0" fontId="20" fillId="23" borderId="103" applyNumberFormat="0" applyFont="0" applyAlignment="0" applyProtection="0"/>
    <xf numFmtId="0" fontId="20" fillId="23" borderId="103" applyNumberFormat="0" applyFont="0" applyAlignment="0" applyProtection="0"/>
    <xf numFmtId="0" fontId="40" fillId="0" borderId="105" applyNumberFormat="0" applyFill="0" applyAlignment="0" applyProtection="0"/>
    <xf numFmtId="0" fontId="32" fillId="7" borderId="102" applyNumberFormat="0" applyAlignment="0" applyProtection="0"/>
    <xf numFmtId="0" fontId="32" fillId="7" borderId="102" applyNumberFormat="0" applyAlignment="0" applyProtection="0"/>
    <xf numFmtId="0" fontId="32" fillId="7" borderId="102" applyNumberFormat="0" applyAlignment="0" applyProtection="0"/>
    <xf numFmtId="0" fontId="20" fillId="23" borderId="103" applyNumberFormat="0" applyFont="0" applyAlignment="0" applyProtection="0"/>
    <xf numFmtId="0" fontId="20" fillId="23" borderId="103" applyNumberFormat="0" applyFont="0" applyAlignment="0" applyProtection="0"/>
    <xf numFmtId="0" fontId="38" fillId="20" borderId="104" applyNumberFormat="0" applyAlignment="0" applyProtection="0"/>
    <xf numFmtId="0" fontId="32" fillId="7" borderId="102" applyNumberFormat="0" applyAlignment="0" applyProtection="0"/>
    <xf numFmtId="0" fontId="32" fillId="7" borderId="102" applyNumberFormat="0" applyAlignment="0" applyProtection="0"/>
    <xf numFmtId="0" fontId="20" fillId="23" borderId="103" applyNumberFormat="0" applyFont="0" applyAlignment="0" applyProtection="0"/>
    <xf numFmtId="0" fontId="32" fillId="7" borderId="102" applyNumberFormat="0" applyAlignment="0" applyProtection="0"/>
    <xf numFmtId="0" fontId="24" fillId="20" borderId="102" applyNumberFormat="0" applyAlignment="0" applyProtection="0"/>
    <xf numFmtId="0" fontId="24" fillId="20" borderId="102" applyNumberFormat="0" applyAlignment="0" applyProtection="0"/>
    <xf numFmtId="0" fontId="38" fillId="20" borderId="104" applyNumberFormat="0" applyAlignment="0" applyProtection="0"/>
    <xf numFmtId="0" fontId="38" fillId="20" borderId="104" applyNumberFormat="0" applyAlignment="0" applyProtection="0"/>
    <xf numFmtId="0" fontId="32" fillId="7" borderId="102" applyNumberFormat="0" applyAlignment="0" applyProtection="0"/>
    <xf numFmtId="0" fontId="38" fillId="20" borderId="104" applyNumberFormat="0" applyAlignment="0" applyProtection="0"/>
    <xf numFmtId="0" fontId="24" fillId="20" borderId="102" applyNumberFormat="0" applyAlignment="0" applyProtection="0"/>
    <xf numFmtId="0" fontId="32" fillId="7" borderId="102" applyNumberFormat="0" applyAlignment="0" applyProtection="0"/>
    <xf numFmtId="0" fontId="40" fillId="0" borderId="105" applyNumberFormat="0" applyFill="0" applyAlignment="0" applyProtection="0"/>
    <xf numFmtId="0" fontId="24" fillId="20" borderId="102" applyNumberFormat="0" applyAlignment="0" applyProtection="0"/>
    <xf numFmtId="0" fontId="32" fillId="7" borderId="102" applyNumberFormat="0" applyAlignment="0" applyProtection="0"/>
    <xf numFmtId="0" fontId="38" fillId="20" borderId="104" applyNumberFormat="0" applyAlignment="0" applyProtection="0"/>
    <xf numFmtId="0" fontId="20" fillId="23" borderId="103" applyNumberFormat="0" applyFont="0" applyAlignment="0" applyProtection="0"/>
    <xf numFmtId="0" fontId="24" fillId="20" borderId="102" applyNumberFormat="0" applyAlignment="0" applyProtection="0"/>
    <xf numFmtId="0" fontId="20" fillId="23" borderId="103" applyNumberFormat="0" applyFont="0" applyAlignment="0" applyProtection="0"/>
    <xf numFmtId="0" fontId="32" fillId="7" borderId="102" applyNumberFormat="0" applyAlignment="0" applyProtection="0"/>
    <xf numFmtId="0" fontId="20" fillId="23" borderId="103" applyNumberFormat="0" applyFont="0" applyAlignment="0" applyProtection="0"/>
    <xf numFmtId="0" fontId="20" fillId="23" borderId="103" applyNumberFormat="0" applyFont="0" applyAlignment="0" applyProtection="0"/>
    <xf numFmtId="0" fontId="38" fillId="20" borderId="104" applyNumberFormat="0" applyAlignment="0" applyProtection="0"/>
    <xf numFmtId="0" fontId="40" fillId="0" borderId="105" applyNumberFormat="0" applyFill="0" applyAlignment="0" applyProtection="0"/>
    <xf numFmtId="0" fontId="32" fillId="7" borderId="102" applyNumberFormat="0" applyAlignment="0" applyProtection="0"/>
    <xf numFmtId="0" fontId="40" fillId="0" borderId="105" applyNumberFormat="0" applyFill="0" applyAlignment="0" applyProtection="0"/>
    <xf numFmtId="0" fontId="24" fillId="20" borderId="102" applyNumberFormat="0" applyAlignment="0" applyProtection="0"/>
    <xf numFmtId="0" fontId="32" fillId="7" borderId="102" applyNumberFormat="0" applyAlignment="0" applyProtection="0"/>
    <xf numFmtId="0" fontId="40" fillId="0" borderId="105" applyNumberFormat="0" applyFill="0" applyAlignment="0" applyProtection="0"/>
    <xf numFmtId="0" fontId="40" fillId="0" borderId="105" applyNumberFormat="0" applyFill="0" applyAlignment="0" applyProtection="0"/>
    <xf numFmtId="0" fontId="24" fillId="20" borderId="102" applyNumberFormat="0" applyAlignment="0" applyProtection="0"/>
    <xf numFmtId="0" fontId="38" fillId="20" borderId="104" applyNumberFormat="0" applyAlignment="0" applyProtection="0"/>
    <xf numFmtId="0" fontId="20" fillId="23" borderId="103" applyNumberFormat="0" applyFont="0" applyAlignment="0" applyProtection="0"/>
    <xf numFmtId="0" fontId="38" fillId="20" borderId="104" applyNumberFormat="0" applyAlignment="0" applyProtection="0"/>
    <xf numFmtId="0" fontId="40" fillId="0" borderId="105" applyNumberFormat="0" applyFill="0" applyAlignment="0" applyProtection="0"/>
    <xf numFmtId="0" fontId="40" fillId="0" borderId="105" applyNumberFormat="0" applyFill="0" applyAlignment="0" applyProtection="0"/>
    <xf numFmtId="0" fontId="38" fillId="20" borderId="104" applyNumberFormat="0" applyAlignment="0" applyProtection="0"/>
    <xf numFmtId="0" fontId="20" fillId="23" borderId="103" applyNumberFormat="0" applyFont="0" applyAlignment="0" applyProtection="0"/>
    <xf numFmtId="0" fontId="32" fillId="7" borderId="102" applyNumberFormat="0" applyAlignment="0" applyProtection="0"/>
    <xf numFmtId="0" fontId="20" fillId="23" borderId="103" applyNumberFormat="0" applyFont="0" applyAlignment="0" applyProtection="0"/>
    <xf numFmtId="0" fontId="38" fillId="20" borderId="104" applyNumberFormat="0" applyAlignment="0" applyProtection="0"/>
    <xf numFmtId="0" fontId="40" fillId="0" borderId="105" applyNumberFormat="0" applyFill="0" applyAlignment="0" applyProtection="0"/>
    <xf numFmtId="0" fontId="32" fillId="7" borderId="102" applyNumberFormat="0" applyAlignment="0" applyProtection="0"/>
    <xf numFmtId="0" fontId="24" fillId="20" borderId="102" applyNumberFormat="0" applyAlignment="0" applyProtection="0"/>
    <xf numFmtId="0" fontId="24" fillId="20" borderId="102" applyNumberFormat="0" applyAlignment="0" applyProtection="0"/>
    <xf numFmtId="0" fontId="20" fillId="23" borderId="103" applyNumberFormat="0" applyFont="0" applyAlignment="0" applyProtection="0"/>
    <xf numFmtId="0" fontId="40" fillId="0" borderId="105" applyNumberFormat="0" applyFill="0" applyAlignment="0" applyProtection="0"/>
    <xf numFmtId="0" fontId="20" fillId="23" borderId="103" applyNumberFormat="0" applyFont="0" applyAlignment="0" applyProtection="0"/>
    <xf numFmtId="0" fontId="24" fillId="20" borderId="102" applyNumberFormat="0" applyAlignment="0" applyProtection="0"/>
    <xf numFmtId="0" fontId="24" fillId="20" borderId="102" applyNumberFormat="0" applyAlignment="0" applyProtection="0"/>
    <xf numFmtId="0" fontId="32" fillId="7" borderId="102" applyNumberFormat="0" applyAlignment="0" applyProtection="0"/>
    <xf numFmtId="0" fontId="38" fillId="20" borderId="104" applyNumberFormat="0" applyAlignment="0" applyProtection="0"/>
    <xf numFmtId="0" fontId="32" fillId="7" borderId="102" applyNumberFormat="0" applyAlignment="0" applyProtection="0"/>
    <xf numFmtId="0" fontId="40" fillId="0" borderId="105" applyNumberFormat="0" applyFill="0" applyAlignment="0" applyProtection="0"/>
    <xf numFmtId="0" fontId="38" fillId="20" borderId="104" applyNumberFormat="0" applyAlignment="0" applyProtection="0"/>
    <xf numFmtId="0" fontId="32" fillId="7" borderId="102" applyNumberFormat="0" applyAlignment="0" applyProtection="0"/>
    <xf numFmtId="0" fontId="40" fillId="0" borderId="105" applyNumberFormat="0" applyFill="0" applyAlignment="0" applyProtection="0"/>
    <xf numFmtId="0" fontId="38" fillId="20" borderId="104" applyNumberFormat="0" applyAlignment="0" applyProtection="0"/>
    <xf numFmtId="0" fontId="20" fillId="23" borderId="103" applyNumberFormat="0" applyFont="0" applyAlignment="0" applyProtection="0"/>
    <xf numFmtId="0" fontId="24" fillId="20" borderId="102" applyNumberFormat="0" applyAlignment="0" applyProtection="0"/>
    <xf numFmtId="0" fontId="38" fillId="20" borderId="104" applyNumberFormat="0" applyAlignment="0" applyProtection="0"/>
    <xf numFmtId="0" fontId="32" fillId="7" borderId="102" applyNumberFormat="0" applyAlignment="0" applyProtection="0"/>
    <xf numFmtId="0" fontId="38" fillId="20" borderId="104" applyNumberFormat="0" applyAlignment="0" applyProtection="0"/>
    <xf numFmtId="0" fontId="20" fillId="23" borderId="103" applyNumberFormat="0" applyFont="0" applyAlignment="0" applyProtection="0"/>
    <xf numFmtId="0" fontId="24" fillId="20" borderId="102" applyNumberFormat="0" applyAlignment="0" applyProtection="0"/>
    <xf numFmtId="0" fontId="24" fillId="20" borderId="102" applyNumberFormat="0" applyAlignment="0" applyProtection="0"/>
    <xf numFmtId="0" fontId="24" fillId="20" borderId="102" applyNumberFormat="0" applyAlignment="0" applyProtection="0"/>
    <xf numFmtId="0" fontId="38" fillId="20" borderId="104" applyNumberFormat="0" applyAlignment="0" applyProtection="0"/>
    <xf numFmtId="0" fontId="24" fillId="20" borderId="102" applyNumberFormat="0" applyAlignment="0" applyProtection="0"/>
    <xf numFmtId="0" fontId="40" fillId="0" borderId="105" applyNumberFormat="0" applyFill="0" applyAlignment="0" applyProtection="0"/>
    <xf numFmtId="0" fontId="20" fillId="23" borderId="103" applyNumberFormat="0" applyFont="0" applyAlignment="0" applyProtection="0"/>
    <xf numFmtId="0" fontId="20" fillId="23" borderId="103" applyNumberFormat="0" applyFont="0" applyAlignment="0" applyProtection="0"/>
    <xf numFmtId="0" fontId="40" fillId="0" borderId="105" applyNumberFormat="0" applyFill="0" applyAlignment="0" applyProtection="0"/>
    <xf numFmtId="0" fontId="32" fillId="7" borderId="102" applyNumberFormat="0" applyAlignment="0" applyProtection="0"/>
    <xf numFmtId="0" fontId="32" fillId="7" borderId="102" applyNumberFormat="0" applyAlignment="0" applyProtection="0"/>
    <xf numFmtId="0" fontId="32" fillId="7" borderId="102" applyNumberFormat="0" applyAlignment="0" applyProtection="0"/>
    <xf numFmtId="0" fontId="20" fillId="23" borderId="103" applyNumberFormat="0" applyFont="0" applyAlignment="0" applyProtection="0"/>
    <xf numFmtId="0" fontId="20" fillId="23" borderId="103" applyNumberFormat="0" applyFont="0" applyAlignment="0" applyProtection="0"/>
    <xf numFmtId="0" fontId="38" fillId="20" borderId="104" applyNumberFormat="0" applyAlignment="0" applyProtection="0"/>
    <xf numFmtId="0" fontId="20" fillId="23" borderId="103" applyNumberFormat="0" applyFont="0" applyAlignment="0" applyProtection="0"/>
    <xf numFmtId="0" fontId="32" fillId="7" borderId="102" applyNumberFormat="0" applyAlignment="0" applyProtection="0"/>
    <xf numFmtId="0" fontId="24" fillId="20" borderId="102" applyNumberFormat="0" applyAlignment="0" applyProtection="0"/>
    <xf numFmtId="0" fontId="38" fillId="20" borderId="104" applyNumberFormat="0" applyAlignment="0" applyProtection="0"/>
    <xf numFmtId="0" fontId="32" fillId="7" borderId="102" applyNumberFormat="0" applyAlignment="0" applyProtection="0"/>
    <xf numFmtId="0" fontId="38" fillId="20" borderId="104" applyNumberFormat="0" applyAlignment="0" applyProtection="0"/>
    <xf numFmtId="0" fontId="20" fillId="23" borderId="103" applyNumberFormat="0" applyFont="0" applyAlignment="0" applyProtection="0"/>
    <xf numFmtId="0" fontId="40" fillId="0" borderId="105" applyNumberFormat="0" applyFill="0" applyAlignment="0" applyProtection="0"/>
    <xf numFmtId="0" fontId="40" fillId="0" borderId="105" applyNumberFormat="0" applyFill="0" applyAlignment="0" applyProtection="0"/>
    <xf numFmtId="0" fontId="38" fillId="20" borderId="104" applyNumberFormat="0" applyAlignment="0" applyProtection="0"/>
    <xf numFmtId="0" fontId="32" fillId="7" borderId="102" applyNumberFormat="0" applyAlignment="0" applyProtection="0"/>
    <xf numFmtId="0" fontId="40" fillId="0" borderId="105" applyNumberFormat="0" applyFill="0" applyAlignment="0" applyProtection="0"/>
    <xf numFmtId="0" fontId="24" fillId="20" borderId="102" applyNumberFormat="0" applyAlignment="0" applyProtection="0"/>
    <xf numFmtId="0" fontId="32" fillId="7" borderId="102" applyNumberFormat="0" applyAlignment="0" applyProtection="0"/>
    <xf numFmtId="0" fontId="38" fillId="20" borderId="104" applyNumberFormat="0" applyAlignment="0" applyProtection="0"/>
    <xf numFmtId="0" fontId="20" fillId="23" borderId="103" applyNumberFormat="0" applyFont="0" applyAlignment="0" applyProtection="0"/>
    <xf numFmtId="0" fontId="24" fillId="20" borderId="102" applyNumberFormat="0" applyAlignment="0" applyProtection="0"/>
    <xf numFmtId="0" fontId="20" fillId="23" borderId="103" applyNumberFormat="0" applyFont="0" applyAlignment="0" applyProtection="0"/>
    <xf numFmtId="0" fontId="32" fillId="7" borderId="102" applyNumberFormat="0" applyAlignment="0" applyProtection="0"/>
    <xf numFmtId="0" fontId="20" fillId="23" borderId="103" applyNumberFormat="0" applyFont="0" applyAlignment="0" applyProtection="0"/>
    <xf numFmtId="0" fontId="40" fillId="0" borderId="105" applyNumberFormat="0" applyFill="0" applyAlignment="0" applyProtection="0"/>
    <xf numFmtId="0" fontId="24" fillId="20" borderId="102" applyNumberFormat="0" applyAlignment="0" applyProtection="0"/>
    <xf numFmtId="0" fontId="38" fillId="20" borderId="104" applyNumberFormat="0" applyAlignment="0" applyProtection="0"/>
    <xf numFmtId="0" fontId="20" fillId="23" borderId="103" applyNumberFormat="0" applyFont="0" applyAlignment="0" applyProtection="0"/>
    <xf numFmtId="0" fontId="38" fillId="20" borderId="104" applyNumberFormat="0" applyAlignment="0" applyProtection="0"/>
    <xf numFmtId="0" fontId="40" fillId="0" borderId="105" applyNumberFormat="0" applyFill="0" applyAlignment="0" applyProtection="0"/>
    <xf numFmtId="0" fontId="38" fillId="20" borderId="104" applyNumberFormat="0" applyAlignment="0" applyProtection="0"/>
    <xf numFmtId="0" fontId="20" fillId="23" borderId="103" applyNumberFormat="0" applyFont="0" applyAlignment="0" applyProtection="0"/>
    <xf numFmtId="0" fontId="32" fillId="7" borderId="102" applyNumberFormat="0" applyAlignment="0" applyProtection="0"/>
    <xf numFmtId="0" fontId="20" fillId="23" borderId="103" applyNumberFormat="0" applyFont="0" applyAlignment="0" applyProtection="0"/>
    <xf numFmtId="0" fontId="38" fillId="20" borderId="104" applyNumberFormat="0" applyAlignment="0" applyProtection="0"/>
    <xf numFmtId="0" fontId="40" fillId="0" borderId="105" applyNumberFormat="0" applyFill="0" applyAlignment="0" applyProtection="0"/>
    <xf numFmtId="0" fontId="32" fillId="7" borderId="102" applyNumberFormat="0" applyAlignment="0" applyProtection="0"/>
    <xf numFmtId="0" fontId="24" fillId="20" borderId="102" applyNumberFormat="0" applyAlignment="0" applyProtection="0"/>
    <xf numFmtId="0" fontId="24" fillId="20" borderId="102" applyNumberFormat="0" applyAlignment="0" applyProtection="0"/>
    <xf numFmtId="0" fontId="38" fillId="20" borderId="104" applyNumberFormat="0" applyAlignment="0" applyProtection="0"/>
    <xf numFmtId="0" fontId="32" fillId="7" borderId="102" applyNumberFormat="0" applyAlignment="0" applyProtection="0"/>
    <xf numFmtId="0" fontId="32" fillId="7" borderId="102" applyNumberFormat="0" applyAlignment="0" applyProtection="0"/>
    <xf numFmtId="0" fontId="24" fillId="20" borderId="102" applyNumberFormat="0" applyAlignment="0" applyProtection="0"/>
    <xf numFmtId="0" fontId="40" fillId="0" borderId="105" applyNumberFormat="0" applyFill="0" applyAlignment="0" applyProtection="0"/>
    <xf numFmtId="0" fontId="20" fillId="23" borderId="103" applyNumberFormat="0" applyFont="0" applyAlignment="0" applyProtection="0"/>
    <xf numFmtId="0" fontId="24" fillId="20" borderId="102" applyNumberFormat="0" applyAlignment="0" applyProtection="0"/>
    <xf numFmtId="0" fontId="24" fillId="20" borderId="102" applyNumberFormat="0" applyAlignment="0" applyProtection="0"/>
    <xf numFmtId="0" fontId="32" fillId="7" borderId="102" applyNumberFormat="0" applyAlignment="0" applyProtection="0"/>
    <xf numFmtId="0" fontId="20" fillId="23" borderId="103" applyNumberFormat="0" applyFont="0" applyAlignment="0" applyProtection="0"/>
    <xf numFmtId="0" fontId="38" fillId="20" borderId="104" applyNumberFormat="0" applyAlignment="0" applyProtection="0"/>
    <xf numFmtId="0" fontId="40" fillId="0" borderId="105" applyNumberFormat="0" applyFill="0" applyAlignment="0" applyProtection="0"/>
    <xf numFmtId="0" fontId="38" fillId="20" borderId="104" applyNumberFormat="0" applyAlignment="0" applyProtection="0"/>
    <xf numFmtId="0" fontId="24" fillId="20" borderId="102" applyNumberFormat="0" applyAlignment="0" applyProtection="0"/>
    <xf numFmtId="0" fontId="32" fillId="7" borderId="102" applyNumberFormat="0" applyAlignment="0" applyProtection="0"/>
    <xf numFmtId="0" fontId="40" fillId="0" borderId="105" applyNumberFormat="0" applyFill="0" applyAlignment="0" applyProtection="0"/>
    <xf numFmtId="0" fontId="24" fillId="20" borderId="102" applyNumberFormat="0" applyAlignment="0" applyProtection="0"/>
    <xf numFmtId="0" fontId="32" fillId="7" borderId="102" applyNumberFormat="0" applyAlignment="0" applyProtection="0"/>
    <xf numFmtId="0" fontId="38" fillId="20" borderId="104" applyNumberFormat="0" applyAlignment="0" applyProtection="0"/>
    <xf numFmtId="0" fontId="20" fillId="23" borderId="103" applyNumberFormat="0" applyFont="0" applyAlignment="0" applyProtection="0"/>
    <xf numFmtId="0" fontId="24" fillId="20" borderId="102" applyNumberFormat="0" applyAlignment="0" applyProtection="0"/>
    <xf numFmtId="0" fontId="20" fillId="23" borderId="103" applyNumberFormat="0" applyFont="0" applyAlignment="0" applyProtection="0"/>
    <xf numFmtId="0" fontId="32" fillId="7" borderId="102" applyNumberFormat="0" applyAlignment="0" applyProtection="0"/>
    <xf numFmtId="0" fontId="20" fillId="23" borderId="103" applyNumberFormat="0" applyFont="0" applyAlignment="0" applyProtection="0"/>
    <xf numFmtId="0" fontId="20" fillId="23" borderId="103" applyNumberFormat="0" applyFont="0" applyAlignment="0" applyProtection="0"/>
    <xf numFmtId="0" fontId="38" fillId="20" borderId="104" applyNumberFormat="0" applyAlignment="0" applyProtection="0"/>
    <xf numFmtId="0" fontId="40" fillId="0" borderId="105" applyNumberFormat="0" applyFill="0" applyAlignment="0" applyProtection="0"/>
    <xf numFmtId="0" fontId="32" fillId="7" borderId="102" applyNumberFormat="0" applyAlignment="0" applyProtection="0"/>
    <xf numFmtId="0" fontId="40" fillId="0" borderId="105" applyNumberFormat="0" applyFill="0" applyAlignment="0" applyProtection="0"/>
    <xf numFmtId="0" fontId="24" fillId="20" borderId="102" applyNumberFormat="0" applyAlignment="0" applyProtection="0"/>
    <xf numFmtId="0" fontId="32" fillId="7" borderId="102" applyNumberFormat="0" applyAlignment="0" applyProtection="0"/>
    <xf numFmtId="0" fontId="40" fillId="0" borderId="105" applyNumberFormat="0" applyFill="0" applyAlignment="0" applyProtection="0"/>
    <xf numFmtId="0" fontId="40" fillId="0" borderId="105" applyNumberFormat="0" applyFill="0" applyAlignment="0" applyProtection="0"/>
    <xf numFmtId="0" fontId="24" fillId="20" borderId="102" applyNumberFormat="0" applyAlignment="0" applyProtection="0"/>
    <xf numFmtId="0" fontId="38" fillId="20" borderId="104" applyNumberFormat="0" applyAlignment="0" applyProtection="0"/>
    <xf numFmtId="0" fontId="20" fillId="23" borderId="103" applyNumberFormat="0" applyFont="0" applyAlignment="0" applyProtection="0"/>
    <xf numFmtId="0" fontId="38" fillId="20" borderId="104" applyNumberFormat="0" applyAlignment="0" applyProtection="0"/>
    <xf numFmtId="0" fontId="40" fillId="0" borderId="105" applyNumberFormat="0" applyFill="0" applyAlignment="0" applyProtection="0"/>
    <xf numFmtId="0" fontId="40" fillId="0" borderId="105" applyNumberFormat="0" applyFill="0" applyAlignment="0" applyProtection="0"/>
    <xf numFmtId="0" fontId="38" fillId="20" borderId="104" applyNumberFormat="0" applyAlignment="0" applyProtection="0"/>
    <xf numFmtId="0" fontId="20" fillId="23" borderId="103" applyNumberFormat="0" applyFont="0" applyAlignment="0" applyProtection="0"/>
    <xf numFmtId="0" fontId="32" fillId="7" borderId="102" applyNumberFormat="0" applyAlignment="0" applyProtection="0"/>
    <xf numFmtId="0" fontId="20" fillId="23" borderId="103" applyNumberFormat="0" applyFont="0" applyAlignment="0" applyProtection="0"/>
    <xf numFmtId="0" fontId="38" fillId="20" borderId="104" applyNumberFormat="0" applyAlignment="0" applyProtection="0"/>
    <xf numFmtId="0" fontId="40" fillId="0" borderId="105" applyNumberFormat="0" applyFill="0" applyAlignment="0" applyProtection="0"/>
    <xf numFmtId="0" fontId="32" fillId="7" borderId="102" applyNumberFormat="0" applyAlignment="0" applyProtection="0"/>
    <xf numFmtId="0" fontId="24" fillId="20" borderId="102" applyNumberFormat="0" applyAlignment="0" applyProtection="0"/>
    <xf numFmtId="0" fontId="24" fillId="20" borderId="102" applyNumberFormat="0" applyAlignment="0" applyProtection="0"/>
    <xf numFmtId="0" fontId="20" fillId="23" borderId="103" applyNumberFormat="0" applyFont="0" applyAlignment="0" applyProtection="0"/>
    <xf numFmtId="0" fontId="20" fillId="23" borderId="103" applyNumberFormat="0" applyFont="0" applyAlignment="0" applyProtection="0"/>
    <xf numFmtId="0" fontId="24" fillId="20" borderId="102" applyNumberFormat="0" applyAlignment="0" applyProtection="0"/>
    <xf numFmtId="0" fontId="24" fillId="20" borderId="102" applyNumberFormat="0" applyAlignment="0" applyProtection="0"/>
    <xf numFmtId="0" fontId="32" fillId="7" borderId="102" applyNumberFormat="0" applyAlignment="0" applyProtection="0"/>
    <xf numFmtId="0" fontId="38" fillId="20" borderId="104" applyNumberFormat="0" applyAlignment="0" applyProtection="0"/>
    <xf numFmtId="0" fontId="32" fillId="7" borderId="102" applyNumberFormat="0" applyAlignment="0" applyProtection="0"/>
    <xf numFmtId="0" fontId="40" fillId="0" borderId="105" applyNumberFormat="0" applyFill="0" applyAlignment="0" applyProtection="0"/>
    <xf numFmtId="0" fontId="38" fillId="20" borderId="104" applyNumberFormat="0" applyAlignment="0" applyProtection="0"/>
    <xf numFmtId="0" fontId="24" fillId="20" borderId="102" applyNumberFormat="0" applyAlignment="0" applyProtection="0"/>
    <xf numFmtId="0" fontId="20" fillId="23" borderId="103" applyNumberFormat="0" applyFont="0" applyAlignment="0" applyProtection="0"/>
    <xf numFmtId="0" fontId="20" fillId="23" borderId="103" applyNumberFormat="0" applyFont="0" applyAlignment="0" applyProtection="0"/>
    <xf numFmtId="0" fontId="38" fillId="20" borderId="104" applyNumberFormat="0" applyAlignment="0" applyProtection="0"/>
    <xf numFmtId="0" fontId="32" fillId="7" borderId="102" applyNumberFormat="0" applyAlignment="0" applyProtection="0"/>
    <xf numFmtId="0" fontId="38" fillId="20" borderId="104" applyNumberFormat="0" applyAlignment="0" applyProtection="0"/>
    <xf numFmtId="0" fontId="32" fillId="7" borderId="102" applyNumberFormat="0" applyAlignment="0" applyProtection="0"/>
    <xf numFmtId="0" fontId="40" fillId="0" borderId="105" applyNumberFormat="0" applyFill="0" applyAlignment="0" applyProtection="0"/>
    <xf numFmtId="0" fontId="40" fillId="0" borderId="105" applyNumberFormat="0" applyFill="0" applyAlignment="0" applyProtection="0"/>
    <xf numFmtId="0" fontId="20" fillId="23" borderId="103" applyNumberFormat="0" applyFont="0" applyAlignment="0" applyProtection="0"/>
    <xf numFmtId="0" fontId="24" fillId="20" borderId="102" applyNumberFormat="0" applyAlignment="0" applyProtection="0"/>
    <xf numFmtId="0" fontId="32" fillId="7" borderId="102" applyNumberFormat="0" applyAlignment="0" applyProtection="0"/>
    <xf numFmtId="0" fontId="24" fillId="20" borderId="102" applyNumberFormat="0" applyAlignment="0" applyProtection="0"/>
    <xf numFmtId="0" fontId="38" fillId="20" borderId="104" applyNumberFormat="0" applyAlignment="0" applyProtection="0"/>
    <xf numFmtId="0" fontId="24" fillId="20" borderId="102" applyNumberFormat="0" applyAlignment="0" applyProtection="0"/>
    <xf numFmtId="0" fontId="20" fillId="23" borderId="103" applyNumberFormat="0" applyFont="0" applyAlignment="0" applyProtection="0"/>
    <xf numFmtId="0" fontId="38" fillId="20" borderId="104" applyNumberFormat="0" applyAlignment="0" applyProtection="0"/>
    <xf numFmtId="0" fontId="32" fillId="7" borderId="102" applyNumberFormat="0" applyAlignment="0" applyProtection="0"/>
    <xf numFmtId="0" fontId="40" fillId="0" borderId="105" applyNumberFormat="0" applyFill="0" applyAlignment="0" applyProtection="0"/>
    <xf numFmtId="0" fontId="38" fillId="20" borderId="104" applyNumberFormat="0" applyAlignment="0" applyProtection="0"/>
    <xf numFmtId="0" fontId="40" fillId="0" borderId="105" applyNumberFormat="0" applyFill="0" applyAlignment="0" applyProtection="0"/>
    <xf numFmtId="0" fontId="40" fillId="0" borderId="105" applyNumberFormat="0" applyFill="0" applyAlignment="0" applyProtection="0"/>
    <xf numFmtId="0" fontId="32" fillId="7" borderId="102" applyNumberFormat="0" applyAlignment="0" applyProtection="0"/>
    <xf numFmtId="0" fontId="24" fillId="20" borderId="102" applyNumberFormat="0" applyAlignment="0" applyProtection="0"/>
    <xf numFmtId="0" fontId="40" fillId="0" borderId="105" applyNumberFormat="0" applyFill="0" applyAlignment="0" applyProtection="0"/>
    <xf numFmtId="0" fontId="32" fillId="7" borderId="102" applyNumberFormat="0" applyAlignment="0" applyProtection="0"/>
    <xf numFmtId="0" fontId="20" fillId="23" borderId="103" applyNumberFormat="0" applyFont="0" applyAlignment="0" applyProtection="0"/>
    <xf numFmtId="0" fontId="24" fillId="20" borderId="102" applyNumberFormat="0" applyAlignment="0" applyProtection="0"/>
    <xf numFmtId="0" fontId="40" fillId="0" borderId="105" applyNumberFormat="0" applyFill="0" applyAlignment="0" applyProtection="0"/>
    <xf numFmtId="0" fontId="38" fillId="20" borderId="104" applyNumberFormat="0" applyAlignment="0" applyProtection="0"/>
    <xf numFmtId="0" fontId="24" fillId="20" borderId="102" applyNumberFormat="0" applyAlignment="0" applyProtection="0"/>
    <xf numFmtId="0" fontId="38" fillId="20" borderId="104" applyNumberFormat="0" applyAlignment="0" applyProtection="0"/>
    <xf numFmtId="0" fontId="40" fillId="0" borderId="105" applyNumberFormat="0" applyFill="0" applyAlignment="0" applyProtection="0"/>
    <xf numFmtId="0" fontId="40" fillId="0" borderId="105" applyNumberFormat="0" applyFill="0" applyAlignment="0" applyProtection="0"/>
    <xf numFmtId="0" fontId="38" fillId="20" borderId="104" applyNumberFormat="0" applyAlignment="0" applyProtection="0"/>
    <xf numFmtId="0" fontId="38" fillId="20" borderId="104" applyNumberFormat="0" applyAlignment="0" applyProtection="0"/>
    <xf numFmtId="0" fontId="24" fillId="20" borderId="102" applyNumberFormat="0" applyAlignment="0" applyProtection="0"/>
    <xf numFmtId="0" fontId="32" fillId="7" borderId="102" applyNumberFormat="0" applyAlignment="0" applyProtection="0"/>
    <xf numFmtId="0" fontId="40" fillId="0" borderId="105" applyNumberFormat="0" applyFill="0" applyAlignment="0" applyProtection="0"/>
    <xf numFmtId="0" fontId="24" fillId="20" borderId="102" applyNumberFormat="0" applyAlignment="0" applyProtection="0"/>
    <xf numFmtId="0" fontId="32" fillId="7" borderId="102" applyNumberFormat="0" applyAlignment="0" applyProtection="0"/>
    <xf numFmtId="0" fontId="38" fillId="20" borderId="104" applyNumberFormat="0" applyAlignment="0" applyProtection="0"/>
    <xf numFmtId="0" fontId="20" fillId="23" borderId="103" applyNumberFormat="0" applyFont="0" applyAlignment="0" applyProtection="0"/>
    <xf numFmtId="0" fontId="24" fillId="20" borderId="102" applyNumberFormat="0" applyAlignment="0" applyProtection="0"/>
    <xf numFmtId="0" fontId="20" fillId="23" borderId="103" applyNumberFormat="0" applyFont="0" applyAlignment="0" applyProtection="0"/>
    <xf numFmtId="0" fontId="32" fillId="7" borderId="102" applyNumberFormat="0" applyAlignment="0" applyProtection="0"/>
    <xf numFmtId="0" fontId="20" fillId="23" borderId="103" applyNumberFormat="0" applyFont="0" applyAlignment="0" applyProtection="0"/>
    <xf numFmtId="0" fontId="20" fillId="23" borderId="103" applyNumberFormat="0" applyFont="0" applyAlignment="0" applyProtection="0"/>
    <xf numFmtId="0" fontId="38" fillId="20" borderId="104" applyNumberFormat="0" applyAlignment="0" applyProtection="0"/>
    <xf numFmtId="0" fontId="40" fillId="0" borderId="105" applyNumberFormat="0" applyFill="0" applyAlignment="0" applyProtection="0"/>
    <xf numFmtId="0" fontId="32" fillId="7" borderId="102" applyNumberFormat="0" applyAlignment="0" applyProtection="0"/>
    <xf numFmtId="0" fontId="40" fillId="0" borderId="105" applyNumberFormat="0" applyFill="0" applyAlignment="0" applyProtection="0"/>
    <xf numFmtId="0" fontId="20" fillId="23" borderId="103" applyNumberFormat="0" applyFont="0" applyAlignment="0" applyProtection="0"/>
    <xf numFmtId="0" fontId="32" fillId="7" borderId="102" applyNumberFormat="0" applyAlignment="0" applyProtection="0"/>
    <xf numFmtId="0" fontId="24" fillId="20" borderId="102" applyNumberFormat="0" applyAlignment="0" applyProtection="0"/>
    <xf numFmtId="0" fontId="32" fillId="7" borderId="102" applyNumberFormat="0" applyAlignment="0" applyProtection="0"/>
    <xf numFmtId="0" fontId="40" fillId="0" borderId="105" applyNumberFormat="0" applyFill="0" applyAlignment="0" applyProtection="0"/>
    <xf numFmtId="0" fontId="40" fillId="0" borderId="105" applyNumberFormat="0" applyFill="0" applyAlignment="0" applyProtection="0"/>
    <xf numFmtId="0" fontId="24" fillId="20" borderId="102" applyNumberFormat="0" applyAlignment="0" applyProtection="0"/>
    <xf numFmtId="0" fontId="38" fillId="20" borderId="104" applyNumberFormat="0" applyAlignment="0" applyProtection="0"/>
    <xf numFmtId="0" fontId="20" fillId="23" borderId="103" applyNumberFormat="0" applyFont="0" applyAlignment="0" applyProtection="0"/>
    <xf numFmtId="0" fontId="38" fillId="20" borderId="104" applyNumberFormat="0" applyAlignment="0" applyProtection="0"/>
    <xf numFmtId="0" fontId="40" fillId="0" borderId="105" applyNumberFormat="0" applyFill="0" applyAlignment="0" applyProtection="0"/>
    <xf numFmtId="0" fontId="40" fillId="0" borderId="105" applyNumberFormat="0" applyFill="0" applyAlignment="0" applyProtection="0"/>
    <xf numFmtId="0" fontId="38" fillId="20" borderId="104" applyNumberFormat="0" applyAlignment="0" applyProtection="0"/>
    <xf numFmtId="0" fontId="20" fillId="23" borderId="103" applyNumberFormat="0" applyFont="0" applyAlignment="0" applyProtection="0"/>
    <xf numFmtId="0" fontId="32" fillId="7" borderId="102" applyNumberFormat="0" applyAlignment="0" applyProtection="0"/>
    <xf numFmtId="0" fontId="20" fillId="23" borderId="103" applyNumberFormat="0" applyFont="0" applyAlignment="0" applyProtection="0"/>
    <xf numFmtId="0" fontId="38" fillId="20" borderId="104" applyNumberFormat="0" applyAlignment="0" applyProtection="0"/>
    <xf numFmtId="0" fontId="40" fillId="0" borderId="105" applyNumberFormat="0" applyFill="0" applyAlignment="0" applyProtection="0"/>
    <xf numFmtId="0" fontId="32" fillId="7" borderId="102" applyNumberFormat="0" applyAlignment="0" applyProtection="0"/>
    <xf numFmtId="0" fontId="24" fillId="20" borderId="102" applyNumberFormat="0" applyAlignment="0" applyProtection="0"/>
    <xf numFmtId="0" fontId="24" fillId="20" borderId="102" applyNumberFormat="0" applyAlignment="0" applyProtection="0"/>
    <xf numFmtId="0" fontId="20" fillId="23" borderId="103" applyNumberFormat="0" applyFont="0" applyAlignment="0" applyProtection="0"/>
    <xf numFmtId="0" fontId="32" fillId="7" borderId="102" applyNumberFormat="0" applyAlignment="0" applyProtection="0"/>
    <xf numFmtId="0" fontId="24" fillId="20" borderId="102" applyNumberFormat="0" applyAlignment="0" applyProtection="0"/>
    <xf numFmtId="0" fontId="20" fillId="23" borderId="103" applyNumberFormat="0" applyFont="0" applyAlignment="0" applyProtection="0"/>
    <xf numFmtId="0" fontId="24" fillId="20" borderId="102" applyNumberFormat="0" applyAlignment="0" applyProtection="0"/>
    <xf numFmtId="0" fontId="24" fillId="20" borderId="102" applyNumberFormat="0" applyAlignment="0" applyProtection="0"/>
    <xf numFmtId="0" fontId="32" fillId="7" borderId="102" applyNumberFormat="0" applyAlignment="0" applyProtection="0"/>
    <xf numFmtId="0" fontId="38" fillId="20" borderId="104" applyNumberFormat="0" applyAlignment="0" applyProtection="0"/>
    <xf numFmtId="0" fontId="32" fillId="7" borderId="102" applyNumberFormat="0" applyAlignment="0" applyProtection="0"/>
    <xf numFmtId="0" fontId="40" fillId="0" borderId="105" applyNumberFormat="0" applyFill="0" applyAlignment="0" applyProtection="0"/>
    <xf numFmtId="0" fontId="38" fillId="20" borderId="104" applyNumberFormat="0" applyAlignment="0" applyProtection="0"/>
    <xf numFmtId="0" fontId="38" fillId="20" borderId="104" applyNumberFormat="0" applyAlignment="0" applyProtection="0"/>
    <xf numFmtId="0" fontId="24" fillId="20" borderId="102" applyNumberFormat="0" applyAlignment="0" applyProtection="0"/>
    <xf numFmtId="0" fontId="38" fillId="20" borderId="104" applyNumberFormat="0" applyAlignment="0" applyProtection="0"/>
    <xf numFmtId="0" fontId="40" fillId="0" borderId="105" applyNumberFormat="0" applyFill="0" applyAlignment="0" applyProtection="0"/>
    <xf numFmtId="0" fontId="38" fillId="20" borderId="104" applyNumberFormat="0" applyAlignment="0" applyProtection="0"/>
    <xf numFmtId="0" fontId="20" fillId="23" borderId="103" applyNumberFormat="0" applyFont="0" applyAlignment="0" applyProtection="0"/>
    <xf numFmtId="0" fontId="32" fillId="7" borderId="102" applyNumberFormat="0" applyAlignment="0" applyProtection="0"/>
    <xf numFmtId="0" fontId="24" fillId="20" borderId="102" applyNumberFormat="0" applyAlignment="0" applyProtection="0"/>
    <xf numFmtId="0" fontId="20" fillId="23" borderId="103" applyNumberFormat="0" applyFont="0" applyAlignment="0" applyProtection="0"/>
    <xf numFmtId="0" fontId="20" fillId="23" borderId="103" applyNumberFormat="0" applyFont="0" applyAlignment="0" applyProtection="0"/>
    <xf numFmtId="0" fontId="32" fillId="7" borderId="102" applyNumberFormat="0" applyAlignment="0" applyProtection="0"/>
    <xf numFmtId="0" fontId="32" fillId="7" borderId="102" applyNumberFormat="0" applyAlignment="0" applyProtection="0"/>
    <xf numFmtId="0" fontId="24" fillId="20" borderId="102" applyNumberFormat="0" applyAlignment="0" applyProtection="0"/>
    <xf numFmtId="0" fontId="40" fillId="0" borderId="105" applyNumberFormat="0" applyFill="0" applyAlignment="0" applyProtection="0"/>
    <xf numFmtId="0" fontId="24" fillId="20" borderId="102" applyNumberFormat="0" applyAlignment="0" applyProtection="0"/>
    <xf numFmtId="0" fontId="38" fillId="20" borderId="104" applyNumberFormat="0" applyAlignment="0" applyProtection="0"/>
    <xf numFmtId="0" fontId="32" fillId="7" borderId="102" applyNumberFormat="0" applyAlignment="0" applyProtection="0"/>
    <xf numFmtId="0" fontId="38" fillId="20" borderId="104" applyNumberFormat="0" applyAlignment="0" applyProtection="0"/>
    <xf numFmtId="0" fontId="20" fillId="23" borderId="103" applyNumberFormat="0" applyFont="0" applyAlignment="0" applyProtection="0"/>
    <xf numFmtId="0" fontId="20" fillId="23" borderId="103" applyNumberFormat="0" applyFont="0" applyAlignment="0" applyProtection="0"/>
    <xf numFmtId="0" fontId="32" fillId="7" borderId="102" applyNumberFormat="0" applyAlignment="0" applyProtection="0"/>
    <xf numFmtId="0" fontId="32" fillId="7" borderId="102" applyNumberFormat="0" applyAlignment="0" applyProtection="0"/>
    <xf numFmtId="0" fontId="40" fillId="0" borderId="105" applyNumberFormat="0" applyFill="0" applyAlignment="0" applyProtection="0"/>
    <xf numFmtId="0" fontId="20" fillId="23" borderId="103" applyNumberFormat="0" applyFont="0" applyAlignment="0" applyProtection="0"/>
    <xf numFmtId="0" fontId="40" fillId="0" borderId="105" applyNumberFormat="0" applyFill="0" applyAlignment="0" applyProtection="0"/>
    <xf numFmtId="0" fontId="40" fillId="0" borderId="105" applyNumberFormat="0" applyFill="0" applyAlignment="0" applyProtection="0"/>
    <xf numFmtId="0" fontId="20" fillId="23" borderId="103" applyNumberFormat="0" applyFont="0" applyAlignment="0" applyProtection="0"/>
    <xf numFmtId="0" fontId="24" fillId="20" borderId="102" applyNumberFormat="0" applyAlignment="0" applyProtection="0"/>
    <xf numFmtId="0" fontId="24" fillId="20" borderId="102" applyNumberFormat="0" applyAlignment="0" applyProtection="0"/>
    <xf numFmtId="0" fontId="38" fillId="20" borderId="104" applyNumberFormat="0" applyAlignment="0" applyProtection="0"/>
    <xf numFmtId="0" fontId="10" fillId="0" borderId="0"/>
    <xf numFmtId="0" fontId="10" fillId="0" borderId="0"/>
    <xf numFmtId="9" fontId="10" fillId="0" borderId="0" applyFont="0" applyFill="0" applyBorder="0" applyAlignment="0" applyProtection="0"/>
    <xf numFmtId="0" fontId="24" fillId="20" borderId="102" applyNumberFormat="0" applyAlignment="0" applyProtection="0"/>
    <xf numFmtId="0" fontId="32" fillId="7" borderId="102" applyNumberFormat="0" applyAlignment="0" applyProtection="0"/>
    <xf numFmtId="0" fontId="20" fillId="23" borderId="103" applyNumberFormat="0" applyFont="0" applyAlignment="0" applyProtection="0"/>
    <xf numFmtId="0" fontId="38" fillId="20" borderId="104" applyNumberFormat="0" applyAlignment="0" applyProtection="0"/>
    <xf numFmtId="0" fontId="40" fillId="0" borderId="105" applyNumberFormat="0" applyFill="0" applyAlignment="0" applyProtection="0"/>
    <xf numFmtId="0" fontId="10" fillId="0" borderId="0"/>
    <xf numFmtId="0" fontId="38" fillId="20" borderId="104" applyNumberFormat="0" applyAlignment="0" applyProtection="0"/>
    <xf numFmtId="0" fontId="24" fillId="20" borderId="102" applyNumberFormat="0" applyAlignment="0" applyProtection="0"/>
    <xf numFmtId="0" fontId="32" fillId="7" borderId="102" applyNumberFormat="0" applyAlignment="0" applyProtection="0"/>
    <xf numFmtId="0" fontId="40" fillId="0" borderId="105" applyNumberFormat="0" applyFill="0" applyAlignment="0" applyProtection="0"/>
    <xf numFmtId="0" fontId="24" fillId="20" borderId="102" applyNumberFormat="0" applyAlignment="0" applyProtection="0"/>
    <xf numFmtId="0" fontId="32" fillId="7" borderId="102" applyNumberFormat="0" applyAlignment="0" applyProtection="0"/>
    <xf numFmtId="0" fontId="38" fillId="20" borderId="104" applyNumberFormat="0" applyAlignment="0" applyProtection="0"/>
    <xf numFmtId="0" fontId="20" fillId="23" borderId="103" applyNumberFormat="0" applyFont="0" applyAlignment="0" applyProtection="0"/>
    <xf numFmtId="0" fontId="24" fillId="20" borderId="102" applyNumberFormat="0" applyAlignment="0" applyProtection="0"/>
    <xf numFmtId="0" fontId="20" fillId="23" borderId="103" applyNumberFormat="0" applyFont="0" applyAlignment="0" applyProtection="0"/>
    <xf numFmtId="0" fontId="32" fillId="7" borderId="102" applyNumberFormat="0" applyAlignment="0" applyProtection="0"/>
    <xf numFmtId="0" fontId="20" fillId="23" borderId="103" applyNumberFormat="0" applyFont="0" applyAlignment="0" applyProtection="0"/>
    <xf numFmtId="0" fontId="20" fillId="23" borderId="103" applyNumberFormat="0" applyFont="0" applyAlignment="0" applyProtection="0"/>
    <xf numFmtId="0" fontId="38" fillId="20" borderId="104" applyNumberFormat="0" applyAlignment="0" applyProtection="0"/>
    <xf numFmtId="0" fontId="40" fillId="0" borderId="105" applyNumberFormat="0" applyFill="0" applyAlignment="0" applyProtection="0"/>
    <xf numFmtId="0" fontId="32" fillId="7" borderId="102" applyNumberFormat="0" applyAlignment="0" applyProtection="0"/>
    <xf numFmtId="0" fontId="40" fillId="0" borderId="105" applyNumberFormat="0" applyFill="0" applyAlignment="0" applyProtection="0"/>
    <xf numFmtId="0" fontId="10" fillId="0" borderId="0"/>
    <xf numFmtId="0" fontId="10" fillId="0" borderId="0"/>
    <xf numFmtId="9" fontId="10" fillId="0" borderId="0" applyFont="0" applyFill="0" applyBorder="0" applyAlignment="0" applyProtection="0"/>
    <xf numFmtId="0" fontId="24" fillId="20" borderId="102" applyNumberFormat="0" applyAlignment="0" applyProtection="0"/>
    <xf numFmtId="0" fontId="32" fillId="7" borderId="102" applyNumberFormat="0" applyAlignment="0" applyProtection="0"/>
    <xf numFmtId="0" fontId="40" fillId="0" borderId="105" applyNumberFormat="0" applyFill="0" applyAlignment="0" applyProtection="0"/>
    <xf numFmtId="0" fontId="40" fillId="0" borderId="105" applyNumberFormat="0" applyFill="0" applyAlignment="0" applyProtection="0"/>
    <xf numFmtId="0" fontId="24" fillId="20" borderId="102" applyNumberFormat="0" applyAlignment="0" applyProtection="0"/>
    <xf numFmtId="0" fontId="38" fillId="20" borderId="104" applyNumberFormat="0" applyAlignment="0" applyProtection="0"/>
    <xf numFmtId="0" fontId="20" fillId="23" borderId="103" applyNumberFormat="0" applyFont="0" applyAlignment="0" applyProtection="0"/>
    <xf numFmtId="0" fontId="38" fillId="20" borderId="104" applyNumberFormat="0" applyAlignment="0" applyProtection="0"/>
    <xf numFmtId="0" fontId="40" fillId="0" borderId="105" applyNumberFormat="0" applyFill="0" applyAlignment="0" applyProtection="0"/>
    <xf numFmtId="0" fontId="40" fillId="0" borderId="105" applyNumberFormat="0" applyFill="0" applyAlignment="0" applyProtection="0"/>
    <xf numFmtId="0" fontId="38" fillId="20" borderId="104" applyNumberFormat="0" applyAlignment="0" applyProtection="0"/>
    <xf numFmtId="0" fontId="20" fillId="23" borderId="103" applyNumberFormat="0" applyFont="0" applyAlignment="0" applyProtection="0"/>
    <xf numFmtId="0" fontId="32" fillId="7" borderId="102" applyNumberFormat="0" applyAlignment="0" applyProtection="0"/>
    <xf numFmtId="0" fontId="20" fillId="23" borderId="103" applyNumberFormat="0" applyFont="0" applyAlignment="0" applyProtection="0"/>
    <xf numFmtId="0" fontId="38" fillId="20" borderId="104" applyNumberFormat="0" applyAlignment="0" applyProtection="0"/>
    <xf numFmtId="0" fontId="40" fillId="0" borderId="105" applyNumberFormat="0" applyFill="0" applyAlignment="0" applyProtection="0"/>
    <xf numFmtId="0" fontId="32" fillId="7" borderId="102" applyNumberFormat="0" applyAlignment="0" applyProtection="0"/>
    <xf numFmtId="0" fontId="24" fillId="20" borderId="102" applyNumberFormat="0" applyAlignment="0" applyProtection="0"/>
    <xf numFmtId="0" fontId="24" fillId="20" borderId="102" applyNumberFormat="0" applyAlignment="0" applyProtection="0"/>
    <xf numFmtId="0" fontId="20" fillId="23" borderId="103" applyNumberFormat="0" applyFont="0" applyAlignment="0" applyProtection="0"/>
    <xf numFmtId="0" fontId="10" fillId="0" borderId="0"/>
    <xf numFmtId="0" fontId="10" fillId="0" borderId="0"/>
    <xf numFmtId="9" fontId="10" fillId="0" borderId="0" applyFont="0" applyFill="0" applyBorder="0" applyAlignment="0" applyProtection="0"/>
    <xf numFmtId="0" fontId="20" fillId="23" borderId="103" applyNumberFormat="0" applyFont="0" applyAlignment="0" applyProtection="0"/>
    <xf numFmtId="0" fontId="24" fillId="20" borderId="102" applyNumberFormat="0" applyAlignment="0" applyProtection="0"/>
    <xf numFmtId="0" fontId="24" fillId="20" borderId="102" applyNumberFormat="0" applyAlignment="0" applyProtection="0"/>
    <xf numFmtId="0" fontId="32" fillId="7" borderId="102" applyNumberFormat="0" applyAlignment="0" applyProtection="0"/>
    <xf numFmtId="0" fontId="38" fillId="20" borderId="104" applyNumberFormat="0" applyAlignment="0" applyProtection="0"/>
    <xf numFmtId="0" fontId="32" fillId="7" borderId="102" applyNumberFormat="0" applyAlignment="0" applyProtection="0"/>
    <xf numFmtId="0" fontId="40" fillId="0" borderId="105" applyNumberFormat="0" applyFill="0" applyAlignment="0" applyProtection="0"/>
    <xf numFmtId="0" fontId="38" fillId="20" borderId="104" applyNumberFormat="0" applyAlignment="0" applyProtection="0"/>
    <xf numFmtId="0" fontId="9" fillId="0" borderId="0"/>
    <xf numFmtId="0" fontId="38" fillId="20" borderId="108" applyNumberFormat="0" applyAlignment="0" applyProtection="0"/>
    <xf numFmtId="0" fontId="24" fillId="20" borderId="106" applyNumberFormat="0" applyAlignment="0" applyProtection="0"/>
    <xf numFmtId="0" fontId="32" fillId="7" borderId="106" applyNumberFormat="0" applyAlignment="0" applyProtection="0"/>
    <xf numFmtId="0" fontId="40" fillId="0" borderId="109" applyNumberFormat="0" applyFill="0" applyAlignment="0" applyProtection="0"/>
    <xf numFmtId="0" fontId="24" fillId="20" borderId="106" applyNumberFormat="0" applyAlignment="0" applyProtection="0"/>
    <xf numFmtId="0" fontId="32" fillId="7" borderId="106" applyNumberFormat="0" applyAlignment="0" applyProtection="0"/>
    <xf numFmtId="0" fontId="38" fillId="20" borderId="108" applyNumberFormat="0" applyAlignment="0" applyProtection="0"/>
    <xf numFmtId="0" fontId="20" fillId="23" borderId="107" applyNumberFormat="0" applyFont="0" applyAlignment="0" applyProtection="0"/>
    <xf numFmtId="0" fontId="24" fillId="20" borderId="106" applyNumberFormat="0" applyAlignment="0" applyProtection="0"/>
    <xf numFmtId="0" fontId="20" fillId="23" borderId="107" applyNumberFormat="0" applyFont="0" applyAlignment="0" applyProtection="0"/>
    <xf numFmtId="0" fontId="32" fillId="7" borderId="106" applyNumberFormat="0" applyAlignment="0" applyProtection="0"/>
    <xf numFmtId="0" fontId="20" fillId="23" borderId="107" applyNumberFormat="0" applyFont="0" applyAlignment="0" applyProtection="0"/>
    <xf numFmtId="0" fontId="20" fillId="23" borderId="107" applyNumberFormat="0" applyFont="0" applyAlignment="0" applyProtection="0"/>
    <xf numFmtId="0" fontId="38" fillId="20" borderId="108" applyNumberFormat="0" applyAlignment="0" applyProtection="0"/>
    <xf numFmtId="0" fontId="40" fillId="0" borderId="109" applyNumberFormat="0" applyFill="0" applyAlignment="0" applyProtection="0"/>
    <xf numFmtId="0" fontId="32" fillId="7" borderId="106" applyNumberFormat="0" applyAlignment="0" applyProtection="0"/>
    <xf numFmtId="0" fontId="40" fillId="0" borderId="109" applyNumberFormat="0" applyFill="0" applyAlignment="0" applyProtection="0"/>
    <xf numFmtId="0" fontId="9" fillId="0" borderId="0"/>
    <xf numFmtId="0" fontId="9" fillId="0" borderId="0"/>
    <xf numFmtId="9" fontId="9" fillId="0" borderId="0" applyFont="0" applyFill="0" applyBorder="0" applyAlignment="0" applyProtection="0"/>
    <xf numFmtId="0" fontId="24" fillId="20" borderId="106" applyNumberFormat="0" applyAlignment="0" applyProtection="0"/>
    <xf numFmtId="0" fontId="32" fillId="7" borderId="106" applyNumberFormat="0" applyAlignment="0" applyProtection="0"/>
    <xf numFmtId="0" fontId="40" fillId="0" borderId="109" applyNumberFormat="0" applyFill="0" applyAlignment="0" applyProtection="0"/>
    <xf numFmtId="0" fontId="40" fillId="0" borderId="109" applyNumberFormat="0" applyFill="0" applyAlignment="0" applyProtection="0"/>
    <xf numFmtId="0" fontId="24" fillId="20" borderId="106" applyNumberFormat="0" applyAlignment="0" applyProtection="0"/>
    <xf numFmtId="0" fontId="38" fillId="20" borderId="108" applyNumberFormat="0" applyAlignment="0" applyProtection="0"/>
    <xf numFmtId="0" fontId="20" fillId="23" borderId="107" applyNumberFormat="0" applyFont="0" applyAlignment="0" applyProtection="0"/>
    <xf numFmtId="0" fontId="38" fillId="20" borderId="108" applyNumberFormat="0" applyAlignment="0" applyProtection="0"/>
    <xf numFmtId="0" fontId="40" fillId="0" borderId="109" applyNumberFormat="0" applyFill="0" applyAlignment="0" applyProtection="0"/>
    <xf numFmtId="0" fontId="40" fillId="0" borderId="109" applyNumberFormat="0" applyFill="0" applyAlignment="0" applyProtection="0"/>
    <xf numFmtId="0" fontId="38" fillId="20" borderId="108" applyNumberFormat="0" applyAlignment="0" applyProtection="0"/>
    <xf numFmtId="0" fontId="20" fillId="23" borderId="107" applyNumberFormat="0" applyFont="0" applyAlignment="0" applyProtection="0"/>
    <xf numFmtId="0" fontId="32" fillId="7" borderId="106" applyNumberFormat="0" applyAlignment="0" applyProtection="0"/>
    <xf numFmtId="0" fontId="20" fillId="23" borderId="107" applyNumberFormat="0" applyFont="0" applyAlignment="0" applyProtection="0"/>
    <xf numFmtId="0" fontId="38" fillId="20" borderId="108" applyNumberFormat="0" applyAlignment="0" applyProtection="0"/>
    <xf numFmtId="0" fontId="40" fillId="0" borderId="109" applyNumberFormat="0" applyFill="0" applyAlignment="0" applyProtection="0"/>
    <xf numFmtId="0" fontId="32" fillId="7" borderId="106" applyNumberFormat="0" applyAlignment="0" applyProtection="0"/>
    <xf numFmtId="0" fontId="24" fillId="20" borderId="106" applyNumberFormat="0" applyAlignment="0" applyProtection="0"/>
    <xf numFmtId="0" fontId="24" fillId="20" borderId="106" applyNumberFormat="0" applyAlignment="0" applyProtection="0"/>
    <xf numFmtId="0" fontId="38" fillId="20" borderId="108" applyNumberFormat="0" applyAlignment="0" applyProtection="0"/>
    <xf numFmtId="0" fontId="24" fillId="20" borderId="106" applyNumberFormat="0" applyAlignment="0" applyProtection="0"/>
    <xf numFmtId="0" fontId="20" fillId="23" borderId="107" applyNumberFormat="0" applyFont="0" applyAlignment="0" applyProtection="0"/>
    <xf numFmtId="0" fontId="40" fillId="0" borderId="109" applyNumberFormat="0" applyFill="0" applyAlignment="0" applyProtection="0"/>
    <xf numFmtId="0" fontId="24" fillId="20" borderId="106" applyNumberFormat="0" applyAlignment="0" applyProtection="0"/>
    <xf numFmtId="0" fontId="40" fillId="0" borderId="109" applyNumberFormat="0" applyFill="0" applyAlignment="0" applyProtection="0"/>
    <xf numFmtId="0" fontId="20" fillId="23" borderId="107" applyNumberFormat="0" applyFont="0" applyAlignment="0" applyProtection="0"/>
    <xf numFmtId="0" fontId="9" fillId="0" borderId="0"/>
    <xf numFmtId="0" fontId="32" fillId="7" borderId="106" applyNumberFormat="0" applyAlignment="0" applyProtection="0"/>
    <xf numFmtId="0" fontId="9" fillId="0" borderId="0"/>
    <xf numFmtId="9" fontId="9" fillId="0" borderId="0" applyFont="0" applyFill="0" applyBorder="0" applyAlignment="0" applyProtection="0"/>
    <xf numFmtId="0" fontId="38" fillId="20" borderId="108" applyNumberFormat="0" applyAlignment="0" applyProtection="0"/>
    <xf numFmtId="0" fontId="20" fillId="23" borderId="107" applyNumberFormat="0" applyFont="0" applyAlignment="0" applyProtection="0"/>
    <xf numFmtId="0" fontId="38" fillId="20" borderId="108" applyNumberFormat="0" applyAlignment="0" applyProtection="0"/>
    <xf numFmtId="0" fontId="32" fillId="7" borderId="106" applyNumberFormat="0" applyAlignment="0" applyProtection="0"/>
    <xf numFmtId="0" fontId="38" fillId="20" borderId="108" applyNumberFormat="0" applyAlignment="0" applyProtection="0"/>
    <xf numFmtId="0" fontId="24" fillId="20" borderId="106" applyNumberFormat="0" applyAlignment="0" applyProtection="0"/>
    <xf numFmtId="0" fontId="24" fillId="20" borderId="106" applyNumberFormat="0" applyAlignment="0" applyProtection="0"/>
    <xf numFmtId="0" fontId="24" fillId="20" borderId="106" applyNumberFormat="0" applyAlignment="0" applyProtection="0"/>
    <xf numFmtId="0" fontId="40" fillId="0" borderId="109" applyNumberFormat="0" applyFill="0" applyAlignment="0" applyProtection="0"/>
    <xf numFmtId="0" fontId="40" fillId="0" borderId="109" applyNumberFormat="0" applyFill="0" applyAlignment="0" applyProtection="0"/>
    <xf numFmtId="0" fontId="20" fillId="23" borderId="107" applyNumberFormat="0" applyFont="0" applyAlignment="0" applyProtection="0"/>
    <xf numFmtId="0" fontId="32" fillId="7" borderId="106" applyNumberFormat="0" applyAlignment="0" applyProtection="0"/>
    <xf numFmtId="0" fontId="38" fillId="20" borderId="108" applyNumberFormat="0" applyAlignment="0" applyProtection="0"/>
    <xf numFmtId="0" fontId="20" fillId="23" borderId="107" applyNumberFormat="0" applyFont="0" applyAlignment="0" applyProtection="0"/>
    <xf numFmtId="0" fontId="40" fillId="0" borderId="109" applyNumberFormat="0" applyFill="0" applyAlignment="0" applyProtection="0"/>
    <xf numFmtId="0" fontId="40" fillId="0" borderId="109" applyNumberFormat="0" applyFill="0" applyAlignment="0" applyProtection="0"/>
    <xf numFmtId="0" fontId="32" fillId="7" borderId="106" applyNumberFormat="0" applyAlignment="0" applyProtection="0"/>
    <xf numFmtId="0" fontId="32" fillId="7" borderId="106" applyNumberFormat="0" applyAlignment="0" applyProtection="0"/>
    <xf numFmtId="0" fontId="24" fillId="20" borderId="106" applyNumberFormat="0" applyAlignment="0" applyProtection="0"/>
    <xf numFmtId="0" fontId="32" fillId="7" borderId="106" applyNumberFormat="0" applyAlignment="0" applyProtection="0"/>
    <xf numFmtId="0" fontId="40" fillId="0" borderId="109" applyNumberFormat="0" applyFill="0" applyAlignment="0" applyProtection="0"/>
    <xf numFmtId="0" fontId="40" fillId="0" borderId="109" applyNumberFormat="0" applyFill="0" applyAlignment="0" applyProtection="0"/>
    <xf numFmtId="0" fontId="38" fillId="20" borderId="108" applyNumberFormat="0" applyAlignment="0" applyProtection="0"/>
    <xf numFmtId="0" fontId="20" fillId="23" borderId="107" applyNumberFormat="0" applyFont="0" applyAlignment="0" applyProtection="0"/>
    <xf numFmtId="0" fontId="38" fillId="20" borderId="108" applyNumberFormat="0" applyAlignment="0" applyProtection="0"/>
    <xf numFmtId="0" fontId="40" fillId="0" borderId="109" applyNumberFormat="0" applyFill="0" applyAlignment="0" applyProtection="0"/>
    <xf numFmtId="0" fontId="38" fillId="20" borderId="108" applyNumberFormat="0" applyAlignment="0" applyProtection="0"/>
    <xf numFmtId="0" fontId="32" fillId="7" borderId="106" applyNumberFormat="0" applyAlignment="0" applyProtection="0"/>
    <xf numFmtId="0" fontId="38" fillId="20" borderId="108" applyNumberFormat="0" applyAlignment="0" applyProtection="0"/>
    <xf numFmtId="0" fontId="40" fillId="0" borderId="109" applyNumberFormat="0" applyFill="0" applyAlignment="0" applyProtection="0"/>
    <xf numFmtId="0" fontId="40" fillId="0" borderId="109" applyNumberFormat="0" applyFill="0" applyAlignment="0" applyProtection="0"/>
    <xf numFmtId="0" fontId="40" fillId="0" borderId="109" applyNumberFormat="0" applyFill="0" applyAlignment="0" applyProtection="0"/>
    <xf numFmtId="0" fontId="38" fillId="20" borderId="108" applyNumberFormat="0" applyAlignment="0" applyProtection="0"/>
    <xf numFmtId="0" fontId="24" fillId="20" borderId="106" applyNumberFormat="0" applyAlignment="0" applyProtection="0"/>
    <xf numFmtId="0" fontId="24" fillId="20" borderId="106" applyNumberFormat="0" applyAlignment="0" applyProtection="0"/>
    <xf numFmtId="0" fontId="20" fillId="23" borderId="107" applyNumberFormat="0" applyFont="0" applyAlignment="0" applyProtection="0"/>
    <xf numFmtId="0" fontId="32" fillId="7" borderId="106" applyNumberFormat="0" applyAlignment="0" applyProtection="0"/>
    <xf numFmtId="0" fontId="40" fillId="0" borderId="109" applyNumberFormat="0" applyFill="0" applyAlignment="0" applyProtection="0"/>
    <xf numFmtId="0" fontId="40" fillId="0" borderId="109" applyNumberFormat="0" applyFill="0" applyAlignment="0" applyProtection="0"/>
    <xf numFmtId="0" fontId="24" fillId="20" borderId="106" applyNumberFormat="0" applyAlignment="0" applyProtection="0"/>
    <xf numFmtId="0" fontId="32" fillId="7" borderId="106" applyNumberFormat="0" applyAlignment="0" applyProtection="0"/>
    <xf numFmtId="0" fontId="20" fillId="23" borderId="107" applyNumberFormat="0" applyFont="0" applyAlignment="0" applyProtection="0"/>
    <xf numFmtId="0" fontId="38" fillId="20" borderId="108" applyNumberFormat="0" applyAlignment="0" applyProtection="0"/>
    <xf numFmtId="0" fontId="40" fillId="0" borderId="109" applyNumberFormat="0" applyFill="0" applyAlignment="0" applyProtection="0"/>
    <xf numFmtId="0" fontId="9" fillId="0" borderId="0"/>
    <xf numFmtId="0" fontId="38" fillId="20" borderId="108" applyNumberFormat="0" applyAlignment="0" applyProtection="0"/>
    <xf numFmtId="0" fontId="24" fillId="20" borderId="106" applyNumberFormat="0" applyAlignment="0" applyProtection="0"/>
    <xf numFmtId="0" fontId="32" fillId="7" borderId="106" applyNumberFormat="0" applyAlignment="0" applyProtection="0"/>
    <xf numFmtId="0" fontId="40" fillId="0" borderId="109" applyNumberFormat="0" applyFill="0" applyAlignment="0" applyProtection="0"/>
    <xf numFmtId="0" fontId="24" fillId="20" borderId="106" applyNumberFormat="0" applyAlignment="0" applyProtection="0"/>
    <xf numFmtId="0" fontId="32" fillId="7" borderId="106" applyNumberFormat="0" applyAlignment="0" applyProtection="0"/>
    <xf numFmtId="0" fontId="38" fillId="20" borderId="108" applyNumberFormat="0" applyAlignment="0" applyProtection="0"/>
    <xf numFmtId="0" fontId="20" fillId="23" borderId="107" applyNumberFormat="0" applyFont="0" applyAlignment="0" applyProtection="0"/>
    <xf numFmtId="0" fontId="24" fillId="20" borderId="106" applyNumberFormat="0" applyAlignment="0" applyProtection="0"/>
    <xf numFmtId="0" fontId="20" fillId="23" borderId="107" applyNumberFormat="0" applyFont="0" applyAlignment="0" applyProtection="0"/>
    <xf numFmtId="0" fontId="32" fillId="7" borderId="106" applyNumberFormat="0" applyAlignment="0" applyProtection="0"/>
    <xf numFmtId="0" fontId="20" fillId="23" borderId="107" applyNumberFormat="0" applyFont="0" applyAlignment="0" applyProtection="0"/>
    <xf numFmtId="0" fontId="20" fillId="23" borderId="107" applyNumberFormat="0" applyFont="0" applyAlignment="0" applyProtection="0"/>
    <xf numFmtId="0" fontId="38" fillId="20" borderId="108" applyNumberFormat="0" applyAlignment="0" applyProtection="0"/>
    <xf numFmtId="0" fontId="40" fillId="0" borderId="109" applyNumberFormat="0" applyFill="0" applyAlignment="0" applyProtection="0"/>
    <xf numFmtId="0" fontId="32" fillId="7" borderId="106" applyNumberFormat="0" applyAlignment="0" applyProtection="0"/>
    <xf numFmtId="0" fontId="40" fillId="0" borderId="109" applyNumberFormat="0" applyFill="0" applyAlignment="0" applyProtection="0"/>
    <xf numFmtId="0" fontId="9" fillId="0" borderId="0"/>
    <xf numFmtId="0" fontId="9" fillId="0" borderId="0"/>
    <xf numFmtId="9" fontId="9" fillId="0" borderId="0" applyFont="0" applyFill="0" applyBorder="0" applyAlignment="0" applyProtection="0"/>
    <xf numFmtId="0" fontId="24" fillId="20" borderId="106" applyNumberFormat="0" applyAlignment="0" applyProtection="0"/>
    <xf numFmtId="0" fontId="32" fillId="7" borderId="106" applyNumberFormat="0" applyAlignment="0" applyProtection="0"/>
    <xf numFmtId="0" fontId="40" fillId="0" borderId="109" applyNumberFormat="0" applyFill="0" applyAlignment="0" applyProtection="0"/>
    <xf numFmtId="0" fontId="40" fillId="0" borderId="109" applyNumberFormat="0" applyFill="0" applyAlignment="0" applyProtection="0"/>
    <xf numFmtId="0" fontId="24" fillId="20" borderId="106" applyNumberFormat="0" applyAlignment="0" applyProtection="0"/>
    <xf numFmtId="0" fontId="38" fillId="20" borderId="108" applyNumberFormat="0" applyAlignment="0" applyProtection="0"/>
    <xf numFmtId="0" fontId="20" fillId="23" borderId="107" applyNumberFormat="0" applyFont="0" applyAlignment="0" applyProtection="0"/>
    <xf numFmtId="0" fontId="38" fillId="20" borderId="108" applyNumberFormat="0" applyAlignment="0" applyProtection="0"/>
    <xf numFmtId="0" fontId="40" fillId="0" borderId="109" applyNumberFormat="0" applyFill="0" applyAlignment="0" applyProtection="0"/>
    <xf numFmtId="0" fontId="40" fillId="0" borderId="109" applyNumberFormat="0" applyFill="0" applyAlignment="0" applyProtection="0"/>
    <xf numFmtId="0" fontId="38" fillId="20" borderId="108" applyNumberFormat="0" applyAlignment="0" applyProtection="0"/>
    <xf numFmtId="0" fontId="20" fillId="23" borderId="107" applyNumberFormat="0" applyFont="0" applyAlignment="0" applyProtection="0"/>
    <xf numFmtId="0" fontId="32" fillId="7" borderId="106" applyNumberFormat="0" applyAlignment="0" applyProtection="0"/>
    <xf numFmtId="0" fontId="20" fillId="23" borderId="107" applyNumberFormat="0" applyFont="0" applyAlignment="0" applyProtection="0"/>
    <xf numFmtId="0" fontId="38" fillId="20" borderId="108" applyNumberFormat="0" applyAlignment="0" applyProtection="0"/>
    <xf numFmtId="0" fontId="40" fillId="0" borderId="109" applyNumberFormat="0" applyFill="0" applyAlignment="0" applyProtection="0"/>
    <xf numFmtId="0" fontId="32" fillId="7" borderId="106" applyNumberFormat="0" applyAlignment="0" applyProtection="0"/>
    <xf numFmtId="0" fontId="24" fillId="20" borderId="106" applyNumberFormat="0" applyAlignment="0" applyProtection="0"/>
    <xf numFmtId="0" fontId="24" fillId="20" borderId="106" applyNumberFormat="0" applyAlignment="0" applyProtection="0"/>
    <xf numFmtId="0" fontId="20" fillId="23" borderId="107" applyNumberFormat="0" applyFont="0" applyAlignment="0" applyProtection="0"/>
    <xf numFmtId="0" fontId="20" fillId="23" borderId="107" applyNumberFormat="0" applyFont="0" applyAlignment="0" applyProtection="0"/>
    <xf numFmtId="0" fontId="24" fillId="20" borderId="106" applyNumberFormat="0" applyAlignment="0" applyProtection="0"/>
    <xf numFmtId="0" fontId="24" fillId="20" borderId="106" applyNumberFormat="0" applyAlignment="0" applyProtection="0"/>
    <xf numFmtId="0" fontId="32" fillId="7" borderId="106" applyNumberFormat="0" applyAlignment="0" applyProtection="0"/>
    <xf numFmtId="0" fontId="38" fillId="20" borderId="108" applyNumberFormat="0" applyAlignment="0" applyProtection="0"/>
    <xf numFmtId="0" fontId="32" fillId="7" borderId="106" applyNumberFormat="0" applyAlignment="0" applyProtection="0"/>
    <xf numFmtId="0" fontId="40" fillId="0" borderId="109" applyNumberFormat="0" applyFill="0" applyAlignment="0" applyProtection="0"/>
    <xf numFmtId="0" fontId="38" fillId="20" borderId="108" applyNumberFormat="0" applyAlignment="0" applyProtection="0"/>
    <xf numFmtId="0" fontId="20" fillId="23" borderId="107" applyNumberFormat="0" applyFont="0" applyAlignment="0" applyProtection="0"/>
    <xf numFmtId="0" fontId="24" fillId="20" borderId="106" applyNumberFormat="0" applyAlignment="0" applyProtection="0"/>
    <xf numFmtId="0" fontId="20" fillId="23" borderId="107" applyNumberFormat="0" applyFont="0" applyAlignment="0" applyProtection="0"/>
    <xf numFmtId="0" fontId="20" fillId="23" borderId="107" applyNumberFormat="0" applyFont="0" applyAlignment="0" applyProtection="0"/>
    <xf numFmtId="0" fontId="24" fillId="20" borderId="106" applyNumberFormat="0" applyAlignment="0" applyProtection="0"/>
    <xf numFmtId="0" fontId="24" fillId="20" borderId="106" applyNumberFormat="0" applyAlignment="0" applyProtection="0"/>
    <xf numFmtId="0" fontId="40" fillId="0" borderId="109" applyNumberFormat="0" applyFill="0" applyAlignment="0" applyProtection="0"/>
    <xf numFmtId="0" fontId="32" fillId="7" borderId="106" applyNumberFormat="0" applyAlignment="0" applyProtection="0"/>
    <xf numFmtId="0" fontId="40" fillId="0" borderId="109" applyNumberFormat="0" applyFill="0" applyAlignment="0" applyProtection="0"/>
    <xf numFmtId="0" fontId="38" fillId="20" borderId="108" applyNumberFormat="0" applyAlignment="0" applyProtection="0"/>
    <xf numFmtId="0" fontId="20" fillId="23" borderId="107" applyNumberFormat="0" applyFont="0" applyAlignment="0" applyProtection="0"/>
    <xf numFmtId="0" fontId="40" fillId="0" borderId="109" applyNumberFormat="0" applyFill="0" applyAlignment="0" applyProtection="0"/>
    <xf numFmtId="0" fontId="24" fillId="20" borderId="106" applyNumberFormat="0" applyAlignment="0" applyProtection="0"/>
    <xf numFmtId="0" fontId="38" fillId="20" borderId="108" applyNumberFormat="0" applyAlignment="0" applyProtection="0"/>
    <xf numFmtId="0" fontId="32" fillId="7" borderId="106" applyNumberFormat="0" applyAlignment="0" applyProtection="0"/>
    <xf numFmtId="0" fontId="38" fillId="20" borderId="108" applyNumberFormat="0" applyAlignment="0" applyProtection="0"/>
    <xf numFmtId="0" fontId="20" fillId="23" borderId="107" applyNumberFormat="0" applyFont="0" applyAlignment="0" applyProtection="0"/>
    <xf numFmtId="0" fontId="24" fillId="20" borderId="106" applyNumberFormat="0" applyAlignment="0" applyProtection="0"/>
    <xf numFmtId="0" fontId="24" fillId="20" borderId="106" applyNumberFormat="0" applyAlignment="0" applyProtection="0"/>
    <xf numFmtId="0" fontId="24" fillId="20" borderId="106" applyNumberFormat="0" applyAlignment="0" applyProtection="0"/>
    <xf numFmtId="0" fontId="38" fillId="20" borderId="108" applyNumberFormat="0" applyAlignment="0" applyProtection="0"/>
    <xf numFmtId="0" fontId="24" fillId="20" borderId="106" applyNumberFormat="0" applyAlignment="0" applyProtection="0"/>
    <xf numFmtId="0" fontId="40" fillId="0" borderId="109" applyNumberFormat="0" applyFill="0" applyAlignment="0" applyProtection="0"/>
    <xf numFmtId="0" fontId="20" fillId="23" borderId="107" applyNumberFormat="0" applyFont="0" applyAlignment="0" applyProtection="0"/>
    <xf numFmtId="0" fontId="20" fillId="23" borderId="107" applyNumberFormat="0" applyFont="0" applyAlignment="0" applyProtection="0"/>
    <xf numFmtId="0" fontId="40" fillId="0" borderId="109" applyNumberFormat="0" applyFill="0" applyAlignment="0" applyProtection="0"/>
    <xf numFmtId="0" fontId="32" fillId="7" borderId="106" applyNumberFormat="0" applyAlignment="0" applyProtection="0"/>
    <xf numFmtId="0" fontId="32" fillId="7" borderId="106" applyNumberFormat="0" applyAlignment="0" applyProtection="0"/>
    <xf numFmtId="0" fontId="32" fillId="7" borderId="106" applyNumberFormat="0" applyAlignment="0" applyProtection="0"/>
    <xf numFmtId="0" fontId="20" fillId="23" borderId="107" applyNumberFormat="0" applyFont="0" applyAlignment="0" applyProtection="0"/>
    <xf numFmtId="0" fontId="20" fillId="23" borderId="107" applyNumberFormat="0" applyFont="0" applyAlignment="0" applyProtection="0"/>
    <xf numFmtId="0" fontId="38" fillId="20" borderId="108" applyNumberFormat="0" applyAlignment="0" applyProtection="0"/>
    <xf numFmtId="0" fontId="32" fillId="7" borderId="106" applyNumberFormat="0" applyAlignment="0" applyProtection="0"/>
    <xf numFmtId="0" fontId="32" fillId="7" borderId="106" applyNumberFormat="0" applyAlignment="0" applyProtection="0"/>
    <xf numFmtId="0" fontId="20" fillId="23" borderId="107" applyNumberFormat="0" applyFont="0" applyAlignment="0" applyProtection="0"/>
    <xf numFmtId="0" fontId="32" fillId="7" borderId="106" applyNumberFormat="0" applyAlignment="0" applyProtection="0"/>
    <xf numFmtId="0" fontId="24" fillId="20" borderId="106" applyNumberFormat="0" applyAlignment="0" applyProtection="0"/>
    <xf numFmtId="0" fontId="24" fillId="20" borderId="106" applyNumberFormat="0" applyAlignment="0" applyProtection="0"/>
    <xf numFmtId="0" fontId="38" fillId="20" borderId="108" applyNumberFormat="0" applyAlignment="0" applyProtection="0"/>
    <xf numFmtId="0" fontId="38" fillId="20" borderId="108" applyNumberFormat="0" applyAlignment="0" applyProtection="0"/>
    <xf numFmtId="0" fontId="32" fillId="7" borderId="106" applyNumberFormat="0" applyAlignment="0" applyProtection="0"/>
    <xf numFmtId="0" fontId="38" fillId="20" borderId="108" applyNumberFormat="0" applyAlignment="0" applyProtection="0"/>
    <xf numFmtId="0" fontId="24" fillId="20" borderId="106" applyNumberFormat="0" applyAlignment="0" applyProtection="0"/>
    <xf numFmtId="0" fontId="32" fillId="7" borderId="106" applyNumberFormat="0" applyAlignment="0" applyProtection="0"/>
    <xf numFmtId="0" fontId="40" fillId="0" borderId="109" applyNumberFormat="0" applyFill="0" applyAlignment="0" applyProtection="0"/>
    <xf numFmtId="0" fontId="24" fillId="20" borderId="106" applyNumberFormat="0" applyAlignment="0" applyProtection="0"/>
    <xf numFmtId="0" fontId="32" fillId="7" borderId="106" applyNumberFormat="0" applyAlignment="0" applyProtection="0"/>
    <xf numFmtId="0" fontId="38" fillId="20" borderId="108" applyNumberFormat="0" applyAlignment="0" applyProtection="0"/>
    <xf numFmtId="0" fontId="20" fillId="23" borderId="107" applyNumberFormat="0" applyFont="0" applyAlignment="0" applyProtection="0"/>
    <xf numFmtId="0" fontId="24" fillId="20" borderId="106" applyNumberFormat="0" applyAlignment="0" applyProtection="0"/>
    <xf numFmtId="0" fontId="20" fillId="23" borderId="107" applyNumberFormat="0" applyFont="0" applyAlignment="0" applyProtection="0"/>
    <xf numFmtId="0" fontId="32" fillId="7" borderId="106" applyNumberFormat="0" applyAlignment="0" applyProtection="0"/>
    <xf numFmtId="0" fontId="20" fillId="23" borderId="107" applyNumberFormat="0" applyFont="0" applyAlignment="0" applyProtection="0"/>
    <xf numFmtId="0" fontId="20" fillId="23" borderId="107" applyNumberFormat="0" applyFont="0" applyAlignment="0" applyProtection="0"/>
    <xf numFmtId="0" fontId="38" fillId="20" borderId="108" applyNumberFormat="0" applyAlignment="0" applyProtection="0"/>
    <xf numFmtId="0" fontId="40" fillId="0" borderId="109" applyNumberFormat="0" applyFill="0" applyAlignment="0" applyProtection="0"/>
    <xf numFmtId="0" fontId="32" fillId="7" borderId="106" applyNumberFormat="0" applyAlignment="0" applyProtection="0"/>
    <xf numFmtId="0" fontId="40" fillId="0" borderId="109" applyNumberFormat="0" applyFill="0" applyAlignment="0" applyProtection="0"/>
    <xf numFmtId="0" fontId="24" fillId="20" borderId="106" applyNumberFormat="0" applyAlignment="0" applyProtection="0"/>
    <xf numFmtId="0" fontId="32" fillId="7" borderId="106" applyNumberFormat="0" applyAlignment="0" applyProtection="0"/>
    <xf numFmtId="0" fontId="40" fillId="0" borderId="109" applyNumberFormat="0" applyFill="0" applyAlignment="0" applyProtection="0"/>
    <xf numFmtId="0" fontId="40" fillId="0" borderId="109" applyNumberFormat="0" applyFill="0" applyAlignment="0" applyProtection="0"/>
    <xf numFmtId="0" fontId="24" fillId="20" borderId="106" applyNumberFormat="0" applyAlignment="0" applyProtection="0"/>
    <xf numFmtId="0" fontId="38" fillId="20" borderId="108" applyNumberFormat="0" applyAlignment="0" applyProtection="0"/>
    <xf numFmtId="0" fontId="20" fillId="23" borderId="107" applyNumberFormat="0" applyFont="0" applyAlignment="0" applyProtection="0"/>
    <xf numFmtId="0" fontId="38" fillId="20" borderId="108" applyNumberFormat="0" applyAlignment="0" applyProtection="0"/>
    <xf numFmtId="0" fontId="40" fillId="0" borderId="109" applyNumberFormat="0" applyFill="0" applyAlignment="0" applyProtection="0"/>
    <xf numFmtId="0" fontId="40" fillId="0" borderId="109" applyNumberFormat="0" applyFill="0" applyAlignment="0" applyProtection="0"/>
    <xf numFmtId="0" fontId="38" fillId="20" borderId="108" applyNumberFormat="0" applyAlignment="0" applyProtection="0"/>
    <xf numFmtId="0" fontId="20" fillId="23" borderId="107" applyNumberFormat="0" applyFont="0" applyAlignment="0" applyProtection="0"/>
    <xf numFmtId="0" fontId="32" fillId="7" borderId="106" applyNumberFormat="0" applyAlignment="0" applyProtection="0"/>
    <xf numFmtId="0" fontId="20" fillId="23" borderId="107" applyNumberFormat="0" applyFont="0" applyAlignment="0" applyProtection="0"/>
    <xf numFmtId="0" fontId="38" fillId="20" borderId="108" applyNumberFormat="0" applyAlignment="0" applyProtection="0"/>
    <xf numFmtId="0" fontId="40" fillId="0" borderId="109" applyNumberFormat="0" applyFill="0" applyAlignment="0" applyProtection="0"/>
    <xf numFmtId="0" fontId="32" fillId="7" borderId="106" applyNumberFormat="0" applyAlignment="0" applyProtection="0"/>
    <xf numFmtId="0" fontId="24" fillId="20" borderId="106" applyNumberFormat="0" applyAlignment="0" applyProtection="0"/>
    <xf numFmtId="0" fontId="24" fillId="20" borderId="106" applyNumberFormat="0" applyAlignment="0" applyProtection="0"/>
    <xf numFmtId="0" fontId="20" fillId="23" borderId="107" applyNumberFormat="0" applyFont="0" applyAlignment="0" applyProtection="0"/>
    <xf numFmtId="0" fontId="40" fillId="0" borderId="109" applyNumberFormat="0" applyFill="0" applyAlignment="0" applyProtection="0"/>
    <xf numFmtId="0" fontId="20" fillId="23" borderId="107" applyNumberFormat="0" applyFont="0" applyAlignment="0" applyProtection="0"/>
    <xf numFmtId="0" fontId="24" fillId="20" borderId="106" applyNumberFormat="0" applyAlignment="0" applyProtection="0"/>
    <xf numFmtId="0" fontId="24" fillId="20" borderId="106" applyNumberFormat="0" applyAlignment="0" applyProtection="0"/>
    <xf numFmtId="0" fontId="32" fillId="7" borderId="106" applyNumberFormat="0" applyAlignment="0" applyProtection="0"/>
    <xf numFmtId="0" fontId="38" fillId="20" borderId="108" applyNumberFormat="0" applyAlignment="0" applyProtection="0"/>
    <xf numFmtId="0" fontId="32" fillId="7" borderId="106" applyNumberFormat="0" applyAlignment="0" applyProtection="0"/>
    <xf numFmtId="0" fontId="40" fillId="0" borderId="109" applyNumberFormat="0" applyFill="0" applyAlignment="0" applyProtection="0"/>
    <xf numFmtId="0" fontId="38" fillId="20" borderId="108" applyNumberFormat="0" applyAlignment="0" applyProtection="0"/>
    <xf numFmtId="0" fontId="32" fillId="7" borderId="106" applyNumberFormat="0" applyAlignment="0" applyProtection="0"/>
    <xf numFmtId="0" fontId="40" fillId="0" borderId="109" applyNumberFormat="0" applyFill="0" applyAlignment="0" applyProtection="0"/>
    <xf numFmtId="0" fontId="38" fillId="20" borderId="108" applyNumberFormat="0" applyAlignment="0" applyProtection="0"/>
    <xf numFmtId="0" fontId="20" fillId="23" borderId="107" applyNumberFormat="0" applyFont="0" applyAlignment="0" applyProtection="0"/>
    <xf numFmtId="0" fontId="24" fillId="20" borderId="106" applyNumberFormat="0" applyAlignment="0" applyProtection="0"/>
    <xf numFmtId="0" fontId="38" fillId="20" borderId="108" applyNumberFormat="0" applyAlignment="0" applyProtection="0"/>
    <xf numFmtId="0" fontId="32" fillId="7" borderId="106" applyNumberFormat="0" applyAlignment="0" applyProtection="0"/>
    <xf numFmtId="0" fontId="38" fillId="20" borderId="108" applyNumberFormat="0" applyAlignment="0" applyProtection="0"/>
    <xf numFmtId="0" fontId="20" fillId="23" borderId="107" applyNumberFormat="0" applyFont="0" applyAlignment="0" applyProtection="0"/>
    <xf numFmtId="0" fontId="24" fillId="20" borderId="106" applyNumberFormat="0" applyAlignment="0" applyProtection="0"/>
    <xf numFmtId="0" fontId="24" fillId="20" borderId="106" applyNumberFormat="0" applyAlignment="0" applyProtection="0"/>
    <xf numFmtId="0" fontId="24" fillId="20" borderId="106" applyNumberFormat="0" applyAlignment="0" applyProtection="0"/>
    <xf numFmtId="0" fontId="38" fillId="20" borderId="108" applyNumberFormat="0" applyAlignment="0" applyProtection="0"/>
    <xf numFmtId="0" fontId="24" fillId="20" borderId="106" applyNumberFormat="0" applyAlignment="0" applyProtection="0"/>
    <xf numFmtId="0" fontId="40" fillId="0" borderId="109" applyNumberFormat="0" applyFill="0" applyAlignment="0" applyProtection="0"/>
    <xf numFmtId="0" fontId="20" fillId="23" borderId="107" applyNumberFormat="0" applyFont="0" applyAlignment="0" applyProtection="0"/>
    <xf numFmtId="0" fontId="20" fillId="23" borderId="107" applyNumberFormat="0" applyFont="0" applyAlignment="0" applyProtection="0"/>
    <xf numFmtId="0" fontId="40" fillId="0" borderId="109" applyNumberFormat="0" applyFill="0" applyAlignment="0" applyProtection="0"/>
    <xf numFmtId="0" fontId="32" fillId="7" borderId="106" applyNumberFormat="0" applyAlignment="0" applyProtection="0"/>
    <xf numFmtId="0" fontId="32" fillId="7" borderId="106" applyNumberFormat="0" applyAlignment="0" applyProtection="0"/>
    <xf numFmtId="0" fontId="32" fillId="7" borderId="106" applyNumberFormat="0" applyAlignment="0" applyProtection="0"/>
    <xf numFmtId="0" fontId="20" fillId="23" borderId="107" applyNumberFormat="0" applyFont="0" applyAlignment="0" applyProtection="0"/>
    <xf numFmtId="0" fontId="20" fillId="23" borderId="107" applyNumberFormat="0" applyFont="0" applyAlignment="0" applyProtection="0"/>
    <xf numFmtId="0" fontId="38" fillId="20" borderId="108" applyNumberFormat="0" applyAlignment="0" applyProtection="0"/>
    <xf numFmtId="0" fontId="20" fillId="23" borderId="107" applyNumberFormat="0" applyFont="0" applyAlignment="0" applyProtection="0"/>
    <xf numFmtId="0" fontId="32" fillId="7" borderId="106" applyNumberFormat="0" applyAlignment="0" applyProtection="0"/>
    <xf numFmtId="0" fontId="24" fillId="20" borderId="106" applyNumberFormat="0" applyAlignment="0" applyProtection="0"/>
    <xf numFmtId="0" fontId="38" fillId="20" borderId="108" applyNumberFormat="0" applyAlignment="0" applyProtection="0"/>
    <xf numFmtId="0" fontId="32" fillId="7" borderId="106" applyNumberFormat="0" applyAlignment="0" applyProtection="0"/>
    <xf numFmtId="0" fontId="38" fillId="20" borderId="108" applyNumberFormat="0" applyAlignment="0" applyProtection="0"/>
    <xf numFmtId="0" fontId="20" fillId="23" borderId="107" applyNumberFormat="0" applyFont="0" applyAlignment="0" applyProtection="0"/>
    <xf numFmtId="0" fontId="40" fillId="0" borderId="109" applyNumberFormat="0" applyFill="0" applyAlignment="0" applyProtection="0"/>
    <xf numFmtId="0" fontId="32" fillId="7" borderId="106" applyNumberFormat="0" applyAlignment="0" applyProtection="0"/>
    <xf numFmtId="0" fontId="40" fillId="0" borderId="109" applyNumberFormat="0" applyFill="0" applyAlignment="0" applyProtection="0"/>
    <xf numFmtId="0" fontId="40" fillId="0" borderId="109" applyNumberFormat="0" applyFill="0" applyAlignment="0" applyProtection="0"/>
    <xf numFmtId="0" fontId="20" fillId="23" borderId="107" applyNumberFormat="0" applyFont="0" applyAlignment="0" applyProtection="0"/>
    <xf numFmtId="0" fontId="38" fillId="20" borderId="108" applyNumberFormat="0" applyAlignment="0" applyProtection="0"/>
    <xf numFmtId="0" fontId="38" fillId="20" borderId="108" applyNumberFormat="0" applyAlignment="0" applyProtection="0"/>
    <xf numFmtId="0" fontId="32" fillId="7" borderId="106" applyNumberFormat="0" applyAlignment="0" applyProtection="0"/>
    <xf numFmtId="0" fontId="40" fillId="0" borderId="109" applyNumberFormat="0" applyFill="0" applyAlignment="0" applyProtection="0"/>
    <xf numFmtId="0" fontId="24" fillId="20" borderId="106" applyNumberFormat="0" applyAlignment="0" applyProtection="0"/>
    <xf numFmtId="0" fontId="32" fillId="7" borderId="106" applyNumberFormat="0" applyAlignment="0" applyProtection="0"/>
    <xf numFmtId="0" fontId="38" fillId="20" borderId="108" applyNumberFormat="0" applyAlignment="0" applyProtection="0"/>
    <xf numFmtId="0" fontId="20" fillId="23" borderId="107" applyNumberFormat="0" applyFont="0" applyAlignment="0" applyProtection="0"/>
    <xf numFmtId="0" fontId="24" fillId="20" borderId="106" applyNumberFormat="0" applyAlignment="0" applyProtection="0"/>
    <xf numFmtId="0" fontId="20" fillId="23" borderId="107" applyNumberFormat="0" applyFont="0" applyAlignment="0" applyProtection="0"/>
    <xf numFmtId="0" fontId="32" fillId="7" borderId="106" applyNumberFormat="0" applyAlignment="0" applyProtection="0"/>
    <xf numFmtId="0" fontId="20" fillId="23" borderId="107" applyNumberFormat="0" applyFont="0" applyAlignment="0" applyProtection="0"/>
    <xf numFmtId="0" fontId="40" fillId="0" borderId="109" applyNumberFormat="0" applyFill="0" applyAlignment="0" applyProtection="0"/>
    <xf numFmtId="0" fontId="24" fillId="20" borderId="106" applyNumberFormat="0" applyAlignment="0" applyProtection="0"/>
    <xf numFmtId="0" fontId="38" fillId="20" borderId="108" applyNumberFormat="0" applyAlignment="0" applyProtection="0"/>
    <xf numFmtId="0" fontId="20" fillId="23" borderId="107" applyNumberFormat="0" applyFont="0" applyAlignment="0" applyProtection="0"/>
    <xf numFmtId="0" fontId="38" fillId="20" borderId="108" applyNumberFormat="0" applyAlignment="0" applyProtection="0"/>
    <xf numFmtId="0" fontId="40" fillId="0" borderId="109" applyNumberFormat="0" applyFill="0" applyAlignment="0" applyProtection="0"/>
    <xf numFmtId="0" fontId="38" fillId="20" borderId="108" applyNumberFormat="0" applyAlignment="0" applyProtection="0"/>
    <xf numFmtId="0" fontId="20" fillId="23" borderId="107" applyNumberFormat="0" applyFont="0" applyAlignment="0" applyProtection="0"/>
    <xf numFmtId="0" fontId="32" fillId="7" borderId="106" applyNumberFormat="0" applyAlignment="0" applyProtection="0"/>
    <xf numFmtId="0" fontId="20" fillId="23" borderId="107" applyNumberFormat="0" applyFont="0" applyAlignment="0" applyProtection="0"/>
    <xf numFmtId="0" fontId="38" fillId="20" borderId="108" applyNumberFormat="0" applyAlignment="0" applyProtection="0"/>
    <xf numFmtId="0" fontId="40" fillId="0" borderId="109" applyNumberFormat="0" applyFill="0" applyAlignment="0" applyProtection="0"/>
    <xf numFmtId="0" fontId="32" fillId="7" borderId="106" applyNumberFormat="0" applyAlignment="0" applyProtection="0"/>
    <xf numFmtId="0" fontId="24" fillId="20" borderId="106" applyNumberFormat="0" applyAlignment="0" applyProtection="0"/>
    <xf numFmtId="0" fontId="24" fillId="20" borderId="106" applyNumberFormat="0" applyAlignment="0" applyProtection="0"/>
    <xf numFmtId="0" fontId="38" fillId="20" borderId="108" applyNumberFormat="0" applyAlignment="0" applyProtection="0"/>
    <xf numFmtId="0" fontId="32" fillId="7" borderId="106" applyNumberFormat="0" applyAlignment="0" applyProtection="0"/>
    <xf numFmtId="0" fontId="32" fillId="7" borderId="106" applyNumberFormat="0" applyAlignment="0" applyProtection="0"/>
    <xf numFmtId="0" fontId="20" fillId="23" borderId="107" applyNumberFormat="0" applyFont="0" applyAlignment="0" applyProtection="0"/>
    <xf numFmtId="0" fontId="24" fillId="20" borderId="106" applyNumberFormat="0" applyAlignment="0" applyProtection="0"/>
    <xf numFmtId="0" fontId="40" fillId="0" borderId="109" applyNumberFormat="0" applyFill="0" applyAlignment="0" applyProtection="0"/>
    <xf numFmtId="0" fontId="20" fillId="23" borderId="107" applyNumberFormat="0" applyFont="0" applyAlignment="0" applyProtection="0"/>
    <xf numFmtId="0" fontId="24" fillId="20" borderId="106" applyNumberFormat="0" applyAlignment="0" applyProtection="0"/>
    <xf numFmtId="0" fontId="9" fillId="0" borderId="0"/>
    <xf numFmtId="0" fontId="20" fillId="23" borderId="107" applyNumberFormat="0" applyFont="0" applyAlignment="0" applyProtection="0"/>
    <xf numFmtId="0" fontId="9" fillId="0" borderId="0"/>
    <xf numFmtId="9" fontId="9" fillId="0" borderId="0" applyFont="0" applyFill="0" applyBorder="0" applyAlignment="0" applyProtection="0"/>
    <xf numFmtId="0" fontId="24" fillId="20" borderId="106" applyNumberFormat="0" applyAlignment="0" applyProtection="0"/>
    <xf numFmtId="0" fontId="32" fillId="7" borderId="106" applyNumberFormat="0" applyAlignment="0" applyProtection="0"/>
    <xf numFmtId="0" fontId="20" fillId="23" borderId="107" applyNumberFormat="0" applyFont="0" applyAlignment="0" applyProtection="0"/>
    <xf numFmtId="0" fontId="38" fillId="20" borderId="108" applyNumberFormat="0" applyAlignment="0" applyProtection="0"/>
    <xf numFmtId="0" fontId="40" fillId="0" borderId="109" applyNumberFormat="0" applyFill="0" applyAlignment="0" applyProtection="0"/>
    <xf numFmtId="0" fontId="9" fillId="0" borderId="0"/>
    <xf numFmtId="0" fontId="38" fillId="20" borderId="108" applyNumberFormat="0" applyAlignment="0" applyProtection="0"/>
    <xf numFmtId="0" fontId="24" fillId="20" borderId="106" applyNumberFormat="0" applyAlignment="0" applyProtection="0"/>
    <xf numFmtId="0" fontId="32" fillId="7" borderId="106" applyNumberFormat="0" applyAlignment="0" applyProtection="0"/>
    <xf numFmtId="0" fontId="40" fillId="0" borderId="109" applyNumberFormat="0" applyFill="0" applyAlignment="0" applyProtection="0"/>
    <xf numFmtId="0" fontId="24" fillId="20" borderId="106" applyNumberFormat="0" applyAlignment="0" applyProtection="0"/>
    <xf numFmtId="0" fontId="32" fillId="7" borderId="106" applyNumberFormat="0" applyAlignment="0" applyProtection="0"/>
    <xf numFmtId="0" fontId="38" fillId="20" borderId="108" applyNumberFormat="0" applyAlignment="0" applyProtection="0"/>
    <xf numFmtId="0" fontId="20" fillId="23" borderId="107" applyNumberFormat="0" applyFont="0" applyAlignment="0" applyProtection="0"/>
    <xf numFmtId="0" fontId="24" fillId="20" borderId="106" applyNumberFormat="0" applyAlignment="0" applyProtection="0"/>
    <xf numFmtId="0" fontId="20" fillId="23" borderId="107" applyNumberFormat="0" applyFont="0" applyAlignment="0" applyProtection="0"/>
    <xf numFmtId="0" fontId="32" fillId="7" borderId="106" applyNumberFormat="0" applyAlignment="0" applyProtection="0"/>
    <xf numFmtId="0" fontId="20" fillId="23" borderId="107" applyNumberFormat="0" applyFont="0" applyAlignment="0" applyProtection="0"/>
    <xf numFmtId="0" fontId="20" fillId="23" borderId="107" applyNumberFormat="0" applyFont="0" applyAlignment="0" applyProtection="0"/>
    <xf numFmtId="0" fontId="38" fillId="20" borderId="108" applyNumberFormat="0" applyAlignment="0" applyProtection="0"/>
    <xf numFmtId="0" fontId="40" fillId="0" borderId="109" applyNumberFormat="0" applyFill="0" applyAlignment="0" applyProtection="0"/>
    <xf numFmtId="0" fontId="32" fillId="7" borderId="106" applyNumberFormat="0" applyAlignment="0" applyProtection="0"/>
    <xf numFmtId="0" fontId="40" fillId="0" borderId="109" applyNumberFormat="0" applyFill="0" applyAlignment="0" applyProtection="0"/>
    <xf numFmtId="0" fontId="9" fillId="0" borderId="0"/>
    <xf numFmtId="0" fontId="9" fillId="0" borderId="0"/>
    <xf numFmtId="9" fontId="9" fillId="0" borderId="0" applyFont="0" applyFill="0" applyBorder="0" applyAlignment="0" applyProtection="0"/>
    <xf numFmtId="0" fontId="24" fillId="20" borderId="106" applyNumberFormat="0" applyAlignment="0" applyProtection="0"/>
    <xf numFmtId="0" fontId="32" fillId="7" borderId="106" applyNumberFormat="0" applyAlignment="0" applyProtection="0"/>
    <xf numFmtId="0" fontId="40" fillId="0" borderId="109" applyNumberFormat="0" applyFill="0" applyAlignment="0" applyProtection="0"/>
    <xf numFmtId="0" fontId="40" fillId="0" borderId="109" applyNumberFormat="0" applyFill="0" applyAlignment="0" applyProtection="0"/>
    <xf numFmtId="0" fontId="24" fillId="20" borderId="106" applyNumberFormat="0" applyAlignment="0" applyProtection="0"/>
    <xf numFmtId="0" fontId="38" fillId="20" borderId="108" applyNumberFormat="0" applyAlignment="0" applyProtection="0"/>
    <xf numFmtId="0" fontId="20" fillId="23" borderId="107" applyNumberFormat="0" applyFont="0" applyAlignment="0" applyProtection="0"/>
    <xf numFmtId="0" fontId="38" fillId="20" borderId="108" applyNumberFormat="0" applyAlignment="0" applyProtection="0"/>
    <xf numFmtId="0" fontId="40" fillId="0" borderId="109" applyNumberFormat="0" applyFill="0" applyAlignment="0" applyProtection="0"/>
    <xf numFmtId="0" fontId="40" fillId="0" borderId="109" applyNumberFormat="0" applyFill="0" applyAlignment="0" applyProtection="0"/>
    <xf numFmtId="0" fontId="38" fillId="20" borderId="108" applyNumberFormat="0" applyAlignment="0" applyProtection="0"/>
    <xf numFmtId="0" fontId="20" fillId="23" borderId="107" applyNumberFormat="0" applyFont="0" applyAlignment="0" applyProtection="0"/>
    <xf numFmtId="0" fontId="32" fillId="7" borderId="106" applyNumberFormat="0" applyAlignment="0" applyProtection="0"/>
    <xf numFmtId="0" fontId="20" fillId="23" borderId="107" applyNumberFormat="0" applyFont="0" applyAlignment="0" applyProtection="0"/>
    <xf numFmtId="0" fontId="38" fillId="20" borderId="108" applyNumberFormat="0" applyAlignment="0" applyProtection="0"/>
    <xf numFmtId="0" fontId="40" fillId="0" borderId="109" applyNumberFormat="0" applyFill="0" applyAlignment="0" applyProtection="0"/>
    <xf numFmtId="0" fontId="32" fillId="7" borderId="106" applyNumberFormat="0" applyAlignment="0" applyProtection="0"/>
    <xf numFmtId="0" fontId="24" fillId="20" borderId="106" applyNumberFormat="0" applyAlignment="0" applyProtection="0"/>
    <xf numFmtId="0" fontId="24" fillId="20" borderId="106" applyNumberFormat="0" applyAlignment="0" applyProtection="0"/>
    <xf numFmtId="0" fontId="20" fillId="23" borderId="107" applyNumberFormat="0" applyFont="0" applyAlignment="0" applyProtection="0"/>
    <xf numFmtId="0" fontId="9" fillId="0" borderId="0"/>
    <xf numFmtId="0" fontId="9" fillId="0" borderId="0"/>
    <xf numFmtId="9" fontId="9" fillId="0" borderId="0" applyFont="0" applyFill="0" applyBorder="0" applyAlignment="0" applyProtection="0"/>
    <xf numFmtId="0" fontId="20" fillId="23" borderId="107" applyNumberFormat="0" applyFont="0" applyAlignment="0" applyProtection="0"/>
    <xf numFmtId="0" fontId="24" fillId="20" borderId="106" applyNumberFormat="0" applyAlignment="0" applyProtection="0"/>
    <xf numFmtId="0" fontId="24" fillId="20" borderId="106" applyNumberFormat="0" applyAlignment="0" applyProtection="0"/>
    <xf numFmtId="0" fontId="32" fillId="7" borderId="106" applyNumberFormat="0" applyAlignment="0" applyProtection="0"/>
    <xf numFmtId="0" fontId="38" fillId="20" borderId="108" applyNumberFormat="0" applyAlignment="0" applyProtection="0"/>
    <xf numFmtId="0" fontId="32" fillId="7" borderId="106" applyNumberFormat="0" applyAlignment="0" applyProtection="0"/>
    <xf numFmtId="0" fontId="40" fillId="0" borderId="109" applyNumberFormat="0" applyFill="0" applyAlignment="0" applyProtection="0"/>
    <xf numFmtId="0" fontId="38" fillId="20" borderId="108" applyNumberFormat="0" applyAlignment="0" applyProtection="0"/>
    <xf numFmtId="0" fontId="24" fillId="20" borderId="106" applyNumberFormat="0" applyAlignment="0" applyProtection="0"/>
    <xf numFmtId="0" fontId="32" fillId="7" borderId="106" applyNumberFormat="0" applyAlignment="0" applyProtection="0"/>
    <xf numFmtId="0" fontId="20" fillId="23" borderId="107" applyNumberFormat="0" applyFont="0" applyAlignment="0" applyProtection="0"/>
    <xf numFmtId="0" fontId="20" fillId="23" borderId="107" applyNumberFormat="0" applyFont="0" applyAlignment="0" applyProtection="0"/>
    <xf numFmtId="0" fontId="24" fillId="20" borderId="106" applyNumberFormat="0" applyAlignment="0" applyProtection="0"/>
    <xf numFmtId="0" fontId="38" fillId="20" borderId="108" applyNumberFormat="0" applyAlignment="0" applyProtection="0"/>
    <xf numFmtId="0" fontId="20" fillId="23" borderId="107" applyNumberFormat="0" applyFont="0" applyAlignment="0" applyProtection="0"/>
    <xf numFmtId="0" fontId="32" fillId="7" borderId="106" applyNumberFormat="0" applyAlignment="0" applyProtection="0"/>
    <xf numFmtId="0" fontId="32" fillId="7" borderId="106" applyNumberFormat="0" applyAlignment="0" applyProtection="0"/>
    <xf numFmtId="0" fontId="38" fillId="20" borderId="108" applyNumberFormat="0" applyAlignment="0" applyProtection="0"/>
    <xf numFmtId="0" fontId="20" fillId="23" borderId="107" applyNumberFormat="0" applyFont="0" applyAlignment="0" applyProtection="0"/>
    <xf numFmtId="0" fontId="32" fillId="7" borderId="106" applyNumberFormat="0" applyAlignment="0" applyProtection="0"/>
    <xf numFmtId="0" fontId="40" fillId="0" borderId="109" applyNumberFormat="0" applyFill="0" applyAlignment="0" applyProtection="0"/>
    <xf numFmtId="0" fontId="24" fillId="20" borderId="106" applyNumberFormat="0" applyAlignment="0" applyProtection="0"/>
    <xf numFmtId="0" fontId="40" fillId="0" borderId="109" applyNumberFormat="0" applyFill="0" applyAlignment="0" applyProtection="0"/>
    <xf numFmtId="0" fontId="20" fillId="23" borderId="107" applyNumberFormat="0" applyFont="0" applyAlignment="0" applyProtection="0"/>
    <xf numFmtId="0" fontId="24" fillId="20" borderId="106" applyNumberFormat="0" applyAlignment="0" applyProtection="0"/>
    <xf numFmtId="0" fontId="24" fillId="20" borderId="106" applyNumberFormat="0" applyAlignment="0" applyProtection="0"/>
    <xf numFmtId="0" fontId="20" fillId="23" borderId="107" applyNumberFormat="0" applyFont="0" applyAlignment="0" applyProtection="0"/>
    <xf numFmtId="0" fontId="32" fillId="7" borderId="106" applyNumberFormat="0" applyAlignment="0" applyProtection="0"/>
    <xf numFmtId="0" fontId="24" fillId="20" borderId="106" applyNumberFormat="0" applyAlignment="0" applyProtection="0"/>
    <xf numFmtId="0" fontId="40" fillId="0" borderId="109" applyNumberFormat="0" applyFill="0" applyAlignment="0" applyProtection="0"/>
    <xf numFmtId="0" fontId="20" fillId="23" borderId="107" applyNumberFormat="0" applyFont="0" applyAlignment="0" applyProtection="0"/>
    <xf numFmtId="0" fontId="38" fillId="20" borderId="108" applyNumberFormat="0" applyAlignment="0" applyProtection="0"/>
    <xf numFmtId="0" fontId="24" fillId="20" borderId="106" applyNumberFormat="0" applyAlignment="0" applyProtection="0"/>
    <xf numFmtId="0" fontId="38" fillId="20" borderId="108" applyNumberFormat="0" applyAlignment="0" applyProtection="0"/>
    <xf numFmtId="0" fontId="20" fillId="23" borderId="107" applyNumberFormat="0" applyFont="0" applyAlignment="0" applyProtection="0"/>
    <xf numFmtId="0" fontId="38" fillId="20" borderId="108" applyNumberFormat="0" applyAlignment="0" applyProtection="0"/>
    <xf numFmtId="0" fontId="32" fillId="7" borderId="106" applyNumberFormat="0" applyAlignment="0" applyProtection="0"/>
    <xf numFmtId="0" fontId="40" fillId="0" borderId="109" applyNumberFormat="0" applyFill="0" applyAlignment="0" applyProtection="0"/>
    <xf numFmtId="0" fontId="38" fillId="20" borderId="108" applyNumberFormat="0" applyAlignment="0" applyProtection="0"/>
    <xf numFmtId="0" fontId="40" fillId="0" borderId="109" applyNumberFormat="0" applyFill="0" applyAlignment="0" applyProtection="0"/>
    <xf numFmtId="0" fontId="24" fillId="20" borderId="106" applyNumberFormat="0" applyAlignment="0" applyProtection="0"/>
    <xf numFmtId="0" fontId="40" fillId="0" borderId="109" applyNumberFormat="0" applyFill="0" applyAlignment="0" applyProtection="0"/>
    <xf numFmtId="0" fontId="24" fillId="20" borderId="106" applyNumberFormat="0" applyAlignment="0" applyProtection="0"/>
    <xf numFmtId="0" fontId="32" fillId="7" borderId="106" applyNumberFormat="0" applyAlignment="0" applyProtection="0"/>
    <xf numFmtId="0" fontId="24" fillId="20" borderId="106" applyNumberFormat="0" applyAlignment="0" applyProtection="0"/>
    <xf numFmtId="0" fontId="40" fillId="0" borderId="109" applyNumberFormat="0" applyFill="0" applyAlignment="0" applyProtection="0"/>
    <xf numFmtId="0" fontId="32" fillId="7" borderId="106" applyNumberFormat="0" applyAlignment="0" applyProtection="0"/>
    <xf numFmtId="0" fontId="20" fillId="23" borderId="107" applyNumberFormat="0" applyFont="0" applyAlignment="0" applyProtection="0"/>
    <xf numFmtId="0" fontId="20" fillId="23" borderId="107" applyNumberFormat="0" applyFont="0" applyAlignment="0" applyProtection="0"/>
    <xf numFmtId="0" fontId="24" fillId="20" borderId="106" applyNumberFormat="0" applyAlignment="0" applyProtection="0"/>
    <xf numFmtId="0" fontId="40" fillId="0" borderId="109" applyNumberFormat="0" applyFill="0" applyAlignment="0" applyProtection="0"/>
    <xf numFmtId="0" fontId="38" fillId="20" borderId="108" applyNumberFormat="0" applyAlignment="0" applyProtection="0"/>
    <xf numFmtId="0" fontId="24" fillId="20" borderId="106" applyNumberFormat="0" applyAlignment="0" applyProtection="0"/>
    <xf numFmtId="0" fontId="38" fillId="20" borderId="108" applyNumberFormat="0" applyAlignment="0" applyProtection="0"/>
    <xf numFmtId="0" fontId="40" fillId="0" borderId="109" applyNumberFormat="0" applyFill="0" applyAlignment="0" applyProtection="0"/>
    <xf numFmtId="0" fontId="40" fillId="0" borderId="109" applyNumberFormat="0" applyFill="0" applyAlignment="0" applyProtection="0"/>
    <xf numFmtId="0" fontId="38" fillId="20" borderId="108" applyNumberFormat="0" applyAlignment="0" applyProtection="0"/>
    <xf numFmtId="0" fontId="20" fillId="23" borderId="107" applyNumberFormat="0" applyFont="0" applyAlignment="0" applyProtection="0"/>
    <xf numFmtId="0" fontId="38" fillId="20" borderId="108" applyNumberFormat="0" applyAlignment="0" applyProtection="0"/>
    <xf numFmtId="0" fontId="24" fillId="20" borderId="106" applyNumberFormat="0" applyAlignment="0" applyProtection="0"/>
    <xf numFmtId="0" fontId="32" fillId="7" borderId="106" applyNumberFormat="0" applyAlignment="0" applyProtection="0"/>
    <xf numFmtId="0" fontId="40" fillId="0" borderId="109" applyNumberFormat="0" applyFill="0" applyAlignment="0" applyProtection="0"/>
    <xf numFmtId="0" fontId="24" fillId="20" borderId="106" applyNumberFormat="0" applyAlignment="0" applyProtection="0"/>
    <xf numFmtId="0" fontId="32" fillId="7" borderId="106" applyNumberFormat="0" applyAlignment="0" applyProtection="0"/>
    <xf numFmtId="0" fontId="38" fillId="20" borderId="108" applyNumberFormat="0" applyAlignment="0" applyProtection="0"/>
    <xf numFmtId="0" fontId="20" fillId="23" borderId="107" applyNumberFormat="0" applyFont="0" applyAlignment="0" applyProtection="0"/>
    <xf numFmtId="0" fontId="24" fillId="20" borderId="106" applyNumberFormat="0" applyAlignment="0" applyProtection="0"/>
    <xf numFmtId="0" fontId="20" fillId="23" borderId="107" applyNumberFormat="0" applyFont="0" applyAlignment="0" applyProtection="0"/>
    <xf numFmtId="0" fontId="32" fillId="7" borderId="106" applyNumberFormat="0" applyAlignment="0" applyProtection="0"/>
    <xf numFmtId="0" fontId="20" fillId="23" borderId="107" applyNumberFormat="0" applyFont="0" applyAlignment="0" applyProtection="0"/>
    <xf numFmtId="0" fontId="20" fillId="23" borderId="107" applyNumberFormat="0" applyFont="0" applyAlignment="0" applyProtection="0"/>
    <xf numFmtId="0" fontId="38" fillId="20" borderId="108" applyNumberFormat="0" applyAlignment="0" applyProtection="0"/>
    <xf numFmtId="0" fontId="40" fillId="0" borderId="109" applyNumberFormat="0" applyFill="0" applyAlignment="0" applyProtection="0"/>
    <xf numFmtId="0" fontId="32" fillId="7" borderId="106" applyNumberFormat="0" applyAlignment="0" applyProtection="0"/>
    <xf numFmtId="0" fontId="40" fillId="0" borderId="109" applyNumberFormat="0" applyFill="0" applyAlignment="0" applyProtection="0"/>
    <xf numFmtId="0" fontId="20" fillId="23" borderId="107" applyNumberFormat="0" applyFont="0" applyAlignment="0" applyProtection="0"/>
    <xf numFmtId="0" fontId="32" fillId="7" borderId="106" applyNumberFormat="0" applyAlignment="0" applyProtection="0"/>
    <xf numFmtId="0" fontId="24" fillId="20" borderId="106" applyNumberFormat="0" applyAlignment="0" applyProtection="0"/>
    <xf numFmtId="0" fontId="32" fillId="7" borderId="106" applyNumberFormat="0" applyAlignment="0" applyProtection="0"/>
    <xf numFmtId="0" fontId="40" fillId="0" borderId="109" applyNumberFormat="0" applyFill="0" applyAlignment="0" applyProtection="0"/>
    <xf numFmtId="0" fontId="40" fillId="0" borderId="109" applyNumberFormat="0" applyFill="0" applyAlignment="0" applyProtection="0"/>
    <xf numFmtId="0" fontId="24" fillId="20" borderId="106" applyNumberFormat="0" applyAlignment="0" applyProtection="0"/>
    <xf numFmtId="0" fontId="38" fillId="20" borderId="108" applyNumberFormat="0" applyAlignment="0" applyProtection="0"/>
    <xf numFmtId="0" fontId="20" fillId="23" borderId="107" applyNumberFormat="0" applyFont="0" applyAlignment="0" applyProtection="0"/>
    <xf numFmtId="0" fontId="38" fillId="20" borderId="108" applyNumberFormat="0" applyAlignment="0" applyProtection="0"/>
    <xf numFmtId="0" fontId="40" fillId="0" borderId="109" applyNumberFormat="0" applyFill="0" applyAlignment="0" applyProtection="0"/>
    <xf numFmtId="0" fontId="40" fillId="0" borderId="109" applyNumberFormat="0" applyFill="0" applyAlignment="0" applyProtection="0"/>
    <xf numFmtId="0" fontId="38" fillId="20" borderId="108" applyNumberFormat="0" applyAlignment="0" applyProtection="0"/>
    <xf numFmtId="0" fontId="20" fillId="23" borderId="107" applyNumberFormat="0" applyFont="0" applyAlignment="0" applyProtection="0"/>
    <xf numFmtId="0" fontId="32" fillId="7" borderId="106" applyNumberFormat="0" applyAlignment="0" applyProtection="0"/>
    <xf numFmtId="0" fontId="20" fillId="23" borderId="107" applyNumberFormat="0" applyFont="0" applyAlignment="0" applyProtection="0"/>
    <xf numFmtId="0" fontId="38" fillId="20" borderId="108" applyNumberFormat="0" applyAlignment="0" applyProtection="0"/>
    <xf numFmtId="0" fontId="40" fillId="0" borderId="109" applyNumberFormat="0" applyFill="0" applyAlignment="0" applyProtection="0"/>
    <xf numFmtId="0" fontId="32" fillId="7" borderId="106" applyNumberFormat="0" applyAlignment="0" applyProtection="0"/>
    <xf numFmtId="0" fontId="24" fillId="20" borderId="106" applyNumberFormat="0" applyAlignment="0" applyProtection="0"/>
    <xf numFmtId="0" fontId="24" fillId="20" borderId="106" applyNumberFormat="0" applyAlignment="0" applyProtection="0"/>
    <xf numFmtId="0" fontId="20" fillId="23" borderId="107" applyNumberFormat="0" applyFont="0" applyAlignment="0" applyProtection="0"/>
    <xf numFmtId="0" fontId="32" fillId="7" borderId="106" applyNumberFormat="0" applyAlignment="0" applyProtection="0"/>
    <xf numFmtId="0" fontId="24" fillId="20" borderId="106" applyNumberFormat="0" applyAlignment="0" applyProtection="0"/>
    <xf numFmtId="0" fontId="20" fillId="23" borderId="107" applyNumberFormat="0" applyFont="0" applyAlignment="0" applyProtection="0"/>
    <xf numFmtId="0" fontId="24" fillId="20" borderId="106" applyNumberFormat="0" applyAlignment="0" applyProtection="0"/>
    <xf numFmtId="0" fontId="24" fillId="20" borderId="106" applyNumberFormat="0" applyAlignment="0" applyProtection="0"/>
    <xf numFmtId="0" fontId="32" fillId="7" borderId="106" applyNumberFormat="0" applyAlignment="0" applyProtection="0"/>
    <xf numFmtId="0" fontId="38" fillId="20" borderId="108" applyNumberFormat="0" applyAlignment="0" applyProtection="0"/>
    <xf numFmtId="0" fontId="32" fillId="7" borderId="106" applyNumberFormat="0" applyAlignment="0" applyProtection="0"/>
    <xf numFmtId="0" fontId="40" fillId="0" borderId="109" applyNumberFormat="0" applyFill="0" applyAlignment="0" applyProtection="0"/>
    <xf numFmtId="0" fontId="38" fillId="20" borderId="108" applyNumberFormat="0" applyAlignment="0" applyProtection="0"/>
    <xf numFmtId="0" fontId="32" fillId="7" borderId="106" applyNumberFormat="0" applyAlignment="0" applyProtection="0"/>
    <xf numFmtId="0" fontId="38" fillId="20" borderId="108" applyNumberFormat="0" applyAlignment="0" applyProtection="0"/>
    <xf numFmtId="0" fontId="40" fillId="0" borderId="109" applyNumberFormat="0" applyFill="0" applyAlignment="0" applyProtection="0"/>
    <xf numFmtId="0" fontId="24" fillId="20" borderId="106" applyNumberFormat="0" applyAlignment="0" applyProtection="0"/>
    <xf numFmtId="0" fontId="38" fillId="20" borderId="108" applyNumberFormat="0" applyAlignment="0" applyProtection="0"/>
    <xf numFmtId="0" fontId="40" fillId="0" borderId="109" applyNumberFormat="0" applyFill="0" applyAlignment="0" applyProtection="0"/>
    <xf numFmtId="0" fontId="38" fillId="20" borderId="108" applyNumberFormat="0" applyAlignment="0" applyProtection="0"/>
    <xf numFmtId="0" fontId="20" fillId="23" borderId="107" applyNumberFormat="0" applyFont="0" applyAlignment="0" applyProtection="0"/>
    <xf numFmtId="0" fontId="38" fillId="20" borderId="108" applyNumberFormat="0" applyAlignment="0" applyProtection="0"/>
    <xf numFmtId="0" fontId="32" fillId="7" borderId="106" applyNumberFormat="0" applyAlignment="0" applyProtection="0"/>
    <xf numFmtId="0" fontId="24" fillId="20" borderId="106" applyNumberFormat="0" applyAlignment="0" applyProtection="0"/>
    <xf numFmtId="0" fontId="20" fillId="23" borderId="107" applyNumberFormat="0" applyFont="0" applyAlignment="0" applyProtection="0"/>
    <xf numFmtId="0" fontId="24" fillId="20" borderId="106" applyNumberFormat="0" applyAlignment="0" applyProtection="0"/>
    <xf numFmtId="0" fontId="20" fillId="23" borderId="107" applyNumberFormat="0" applyFont="0" applyAlignment="0" applyProtection="0"/>
    <xf numFmtId="0" fontId="38" fillId="20" borderId="108" applyNumberFormat="0" applyAlignment="0" applyProtection="0"/>
    <xf numFmtId="0" fontId="32" fillId="7" borderId="106" applyNumberFormat="0" applyAlignment="0" applyProtection="0"/>
    <xf numFmtId="0" fontId="32" fillId="7" borderId="106" applyNumberFormat="0" applyAlignment="0" applyProtection="0"/>
    <xf numFmtId="0" fontId="40" fillId="0" borderId="109" applyNumberFormat="0" applyFill="0" applyAlignment="0" applyProtection="0"/>
    <xf numFmtId="0" fontId="32" fillId="7" borderId="106" applyNumberFormat="0" applyAlignment="0" applyProtection="0"/>
    <xf numFmtId="0" fontId="24" fillId="20" borderId="106" applyNumberFormat="0" applyAlignment="0" applyProtection="0"/>
    <xf numFmtId="0" fontId="40" fillId="0" borderId="109" applyNumberFormat="0" applyFill="0" applyAlignment="0" applyProtection="0"/>
    <xf numFmtId="0" fontId="40" fillId="0" borderId="109" applyNumberFormat="0" applyFill="0" applyAlignment="0" applyProtection="0"/>
    <xf numFmtId="0" fontId="24" fillId="20" borderId="106" applyNumberFormat="0" applyAlignment="0" applyProtection="0"/>
    <xf numFmtId="0" fontId="38" fillId="20" borderId="108" applyNumberFormat="0" applyAlignment="0" applyProtection="0"/>
    <xf numFmtId="0" fontId="32" fillId="7" borderId="106" applyNumberFormat="0" applyAlignment="0" applyProtection="0"/>
    <xf numFmtId="0" fontId="38" fillId="20" borderId="108" applyNumberFormat="0" applyAlignment="0" applyProtection="0"/>
    <xf numFmtId="0" fontId="20" fillId="23" borderId="107" applyNumberFormat="0" applyFont="0" applyAlignment="0" applyProtection="0"/>
    <xf numFmtId="0" fontId="20" fillId="23" borderId="107" applyNumberFormat="0" applyFont="0" applyAlignment="0" applyProtection="0"/>
    <xf numFmtId="0" fontId="32" fillId="7" borderId="106" applyNumberFormat="0" applyAlignment="0" applyProtection="0"/>
    <xf numFmtId="0" fontId="32" fillId="7" borderId="106" applyNumberFormat="0" applyAlignment="0" applyProtection="0"/>
    <xf numFmtId="0" fontId="40" fillId="0" borderId="109" applyNumberFormat="0" applyFill="0" applyAlignment="0" applyProtection="0"/>
    <xf numFmtId="0" fontId="38" fillId="20" borderId="108" applyNumberFormat="0" applyAlignment="0" applyProtection="0"/>
    <xf numFmtId="0" fontId="38" fillId="20" borderId="108" applyNumberFormat="0" applyAlignment="0" applyProtection="0"/>
    <xf numFmtId="0" fontId="20" fillId="23" borderId="107" applyNumberFormat="0" applyFont="0" applyAlignment="0" applyProtection="0"/>
    <xf numFmtId="0" fontId="24" fillId="20" borderId="106" applyNumberFormat="0" applyAlignment="0" applyProtection="0"/>
    <xf numFmtId="0" fontId="32" fillId="7" borderId="106" applyNumberFormat="0" applyAlignment="0" applyProtection="0"/>
    <xf numFmtId="0" fontId="40" fillId="0" borderId="109" applyNumberFormat="0" applyFill="0" applyAlignment="0" applyProtection="0"/>
    <xf numFmtId="0" fontId="24" fillId="20" borderId="106" applyNumberFormat="0" applyAlignment="0" applyProtection="0"/>
    <xf numFmtId="0" fontId="40" fillId="0" borderId="109" applyNumberFormat="0" applyFill="0" applyAlignment="0" applyProtection="0"/>
    <xf numFmtId="0" fontId="40" fillId="0" borderId="109" applyNumberFormat="0" applyFill="0" applyAlignment="0" applyProtection="0"/>
    <xf numFmtId="0" fontId="20" fillId="23" borderId="107" applyNumberFormat="0" applyFont="0" applyAlignment="0" applyProtection="0"/>
    <xf numFmtId="0" fontId="24" fillId="20" borderId="106" applyNumberFormat="0" applyAlignment="0" applyProtection="0"/>
    <xf numFmtId="0" fontId="38" fillId="20" borderId="108" applyNumberFormat="0" applyAlignment="0" applyProtection="0"/>
    <xf numFmtId="0" fontId="24" fillId="20" borderId="106" applyNumberFormat="0" applyAlignment="0" applyProtection="0"/>
    <xf numFmtId="0" fontId="38" fillId="20" borderId="108" applyNumberFormat="0" applyAlignment="0" applyProtection="0"/>
    <xf numFmtId="0" fontId="24" fillId="20" borderId="106" applyNumberFormat="0" applyAlignment="0" applyProtection="0"/>
    <xf numFmtId="0" fontId="32" fillId="7" borderId="106" applyNumberFormat="0" applyAlignment="0" applyProtection="0"/>
    <xf numFmtId="0" fontId="38" fillId="20" borderId="108" applyNumberFormat="0" applyAlignment="0" applyProtection="0"/>
    <xf numFmtId="0" fontId="40" fillId="0" borderId="109" applyNumberFormat="0" applyFill="0" applyAlignment="0" applyProtection="0"/>
    <xf numFmtId="0" fontId="38" fillId="20" borderId="108" applyNumberFormat="0" applyAlignment="0" applyProtection="0"/>
    <xf numFmtId="0" fontId="20" fillId="23" borderId="107" applyNumberFormat="0" applyFont="0" applyAlignment="0" applyProtection="0"/>
    <xf numFmtId="0" fontId="32" fillId="7" borderId="106" applyNumberFormat="0" applyAlignment="0" applyProtection="0"/>
    <xf numFmtId="0" fontId="32" fillId="7" borderId="106" applyNumberFormat="0" applyAlignment="0" applyProtection="0"/>
    <xf numFmtId="0" fontId="40" fillId="0" borderId="109" applyNumberFormat="0" applyFill="0" applyAlignment="0" applyProtection="0"/>
    <xf numFmtId="0" fontId="40" fillId="0" borderId="109" applyNumberFormat="0" applyFill="0" applyAlignment="0" applyProtection="0"/>
    <xf numFmtId="0" fontId="40" fillId="0" borderId="109" applyNumberFormat="0" applyFill="0" applyAlignment="0" applyProtection="0"/>
    <xf numFmtId="0" fontId="32" fillId="7" borderId="106" applyNumberFormat="0" applyAlignment="0" applyProtection="0"/>
    <xf numFmtId="0" fontId="24" fillId="20" borderId="106" applyNumberFormat="0" applyAlignment="0" applyProtection="0"/>
    <xf numFmtId="0" fontId="38" fillId="20" borderId="108" applyNumberFormat="0" applyAlignment="0" applyProtection="0"/>
    <xf numFmtId="0" fontId="9" fillId="0" borderId="0"/>
    <xf numFmtId="0" fontId="38" fillId="20" borderId="108" applyNumberFormat="0" applyAlignment="0" applyProtection="0"/>
    <xf numFmtId="0" fontId="24" fillId="20" borderId="106" applyNumberFormat="0" applyAlignment="0" applyProtection="0"/>
    <xf numFmtId="0" fontId="32" fillId="7" borderId="106" applyNumberFormat="0" applyAlignment="0" applyProtection="0"/>
    <xf numFmtId="0" fontId="40" fillId="0" borderId="109" applyNumberFormat="0" applyFill="0" applyAlignment="0" applyProtection="0"/>
    <xf numFmtId="0" fontId="24" fillId="20" borderId="106" applyNumberFormat="0" applyAlignment="0" applyProtection="0"/>
    <xf numFmtId="0" fontId="32" fillId="7" borderId="106" applyNumberFormat="0" applyAlignment="0" applyProtection="0"/>
    <xf numFmtId="0" fontId="38" fillId="20" borderId="108" applyNumberFormat="0" applyAlignment="0" applyProtection="0"/>
    <xf numFmtId="0" fontId="20" fillId="23" borderId="107" applyNumberFormat="0" applyFont="0" applyAlignment="0" applyProtection="0"/>
    <xf numFmtId="0" fontId="24" fillId="20" borderId="106" applyNumberFormat="0" applyAlignment="0" applyProtection="0"/>
    <xf numFmtId="0" fontId="20" fillId="23" borderId="107" applyNumberFormat="0" applyFont="0" applyAlignment="0" applyProtection="0"/>
    <xf numFmtId="0" fontId="32" fillId="7" borderId="106" applyNumberFormat="0" applyAlignment="0" applyProtection="0"/>
    <xf numFmtId="0" fontId="20" fillId="23" borderId="107" applyNumberFormat="0" applyFont="0" applyAlignment="0" applyProtection="0"/>
    <xf numFmtId="0" fontId="20" fillId="23" borderId="107" applyNumberFormat="0" applyFont="0" applyAlignment="0" applyProtection="0"/>
    <xf numFmtId="0" fontId="38" fillId="20" borderId="108" applyNumberFormat="0" applyAlignment="0" applyProtection="0"/>
    <xf numFmtId="0" fontId="40" fillId="0" borderId="109" applyNumberFormat="0" applyFill="0" applyAlignment="0" applyProtection="0"/>
    <xf numFmtId="0" fontId="32" fillId="7" borderId="106" applyNumberFormat="0" applyAlignment="0" applyProtection="0"/>
    <xf numFmtId="0" fontId="40" fillId="0" borderId="109" applyNumberFormat="0" applyFill="0" applyAlignment="0" applyProtection="0"/>
    <xf numFmtId="0" fontId="9" fillId="0" borderId="0"/>
    <xf numFmtId="0" fontId="9" fillId="0" borderId="0"/>
    <xf numFmtId="9" fontId="9" fillId="0" borderId="0" applyFont="0" applyFill="0" applyBorder="0" applyAlignment="0" applyProtection="0"/>
    <xf numFmtId="0" fontId="24" fillId="20" borderId="106" applyNumberFormat="0" applyAlignment="0" applyProtection="0"/>
    <xf numFmtId="0" fontId="32" fillId="7" borderId="106" applyNumberFormat="0" applyAlignment="0" applyProtection="0"/>
    <xf numFmtId="0" fontId="40" fillId="0" borderId="109" applyNumberFormat="0" applyFill="0" applyAlignment="0" applyProtection="0"/>
    <xf numFmtId="0" fontId="40" fillId="0" borderId="109" applyNumberFormat="0" applyFill="0" applyAlignment="0" applyProtection="0"/>
    <xf numFmtId="0" fontId="24" fillId="20" borderId="106" applyNumberFormat="0" applyAlignment="0" applyProtection="0"/>
    <xf numFmtId="0" fontId="38" fillId="20" borderId="108" applyNumberFormat="0" applyAlignment="0" applyProtection="0"/>
    <xf numFmtId="0" fontId="20" fillId="23" borderId="107" applyNumberFormat="0" applyFont="0" applyAlignment="0" applyProtection="0"/>
    <xf numFmtId="0" fontId="38" fillId="20" borderId="108" applyNumberFormat="0" applyAlignment="0" applyProtection="0"/>
    <xf numFmtId="0" fontId="40" fillId="0" borderId="109" applyNumberFormat="0" applyFill="0" applyAlignment="0" applyProtection="0"/>
    <xf numFmtId="0" fontId="40" fillId="0" borderId="109" applyNumberFormat="0" applyFill="0" applyAlignment="0" applyProtection="0"/>
    <xf numFmtId="0" fontId="38" fillId="20" borderId="108" applyNumberFormat="0" applyAlignment="0" applyProtection="0"/>
    <xf numFmtId="0" fontId="20" fillId="23" borderId="107" applyNumberFormat="0" applyFont="0" applyAlignment="0" applyProtection="0"/>
    <xf numFmtId="0" fontId="32" fillId="7" borderId="106" applyNumberFormat="0" applyAlignment="0" applyProtection="0"/>
    <xf numFmtId="0" fontId="20" fillId="23" borderId="107" applyNumberFormat="0" applyFont="0" applyAlignment="0" applyProtection="0"/>
    <xf numFmtId="0" fontId="38" fillId="20" borderId="108" applyNumberFormat="0" applyAlignment="0" applyProtection="0"/>
    <xf numFmtId="0" fontId="40" fillId="0" borderId="109" applyNumberFormat="0" applyFill="0" applyAlignment="0" applyProtection="0"/>
    <xf numFmtId="0" fontId="32" fillId="7" borderId="106" applyNumberFormat="0" applyAlignment="0" applyProtection="0"/>
    <xf numFmtId="0" fontId="24" fillId="20" borderId="106" applyNumberFormat="0" applyAlignment="0" applyProtection="0"/>
    <xf numFmtId="0" fontId="24" fillId="20" borderId="106" applyNumberFormat="0" applyAlignment="0" applyProtection="0"/>
    <xf numFmtId="0" fontId="38" fillId="20" borderId="108" applyNumberFormat="0" applyAlignment="0" applyProtection="0"/>
    <xf numFmtId="0" fontId="24" fillId="20" borderId="106" applyNumberFormat="0" applyAlignment="0" applyProtection="0"/>
    <xf numFmtId="0" fontId="20" fillId="23" borderId="107" applyNumberFormat="0" applyFont="0" applyAlignment="0" applyProtection="0"/>
    <xf numFmtId="0" fontId="40" fillId="0" borderId="109" applyNumberFormat="0" applyFill="0" applyAlignment="0" applyProtection="0"/>
    <xf numFmtId="0" fontId="24" fillId="20" borderId="106" applyNumberFormat="0" applyAlignment="0" applyProtection="0"/>
    <xf numFmtId="0" fontId="40" fillId="0" borderId="109" applyNumberFormat="0" applyFill="0" applyAlignment="0" applyProtection="0"/>
    <xf numFmtId="0" fontId="20" fillId="23" borderId="107" applyNumberFormat="0" applyFont="0" applyAlignment="0" applyProtection="0"/>
    <xf numFmtId="0" fontId="9" fillId="0" borderId="0"/>
    <xf numFmtId="0" fontId="32" fillId="7" borderId="106" applyNumberFormat="0" applyAlignment="0" applyProtection="0"/>
    <xf numFmtId="0" fontId="9" fillId="0" borderId="0"/>
    <xf numFmtId="9" fontId="9" fillId="0" borderId="0" applyFont="0" applyFill="0" applyBorder="0" applyAlignment="0" applyProtection="0"/>
    <xf numFmtId="0" fontId="38" fillId="20" borderId="108" applyNumberFormat="0" applyAlignment="0" applyProtection="0"/>
    <xf numFmtId="0" fontId="20" fillId="23" borderId="107" applyNumberFormat="0" applyFont="0" applyAlignment="0" applyProtection="0"/>
    <xf numFmtId="0" fontId="38" fillId="20" borderId="108" applyNumberFormat="0" applyAlignment="0" applyProtection="0"/>
    <xf numFmtId="0" fontId="32" fillId="7" borderId="106" applyNumberFormat="0" applyAlignment="0" applyProtection="0"/>
    <xf numFmtId="0" fontId="38" fillId="20" borderId="108" applyNumberFormat="0" applyAlignment="0" applyProtection="0"/>
    <xf numFmtId="0" fontId="24" fillId="20" borderId="106" applyNumberFormat="0" applyAlignment="0" applyProtection="0"/>
    <xf numFmtId="0" fontId="24" fillId="20" borderId="106" applyNumberFormat="0" applyAlignment="0" applyProtection="0"/>
    <xf numFmtId="0" fontId="24" fillId="20" borderId="106" applyNumberFormat="0" applyAlignment="0" applyProtection="0"/>
    <xf numFmtId="0" fontId="40" fillId="0" borderId="109" applyNumberFormat="0" applyFill="0" applyAlignment="0" applyProtection="0"/>
    <xf numFmtId="0" fontId="40" fillId="0" borderId="109" applyNumberFormat="0" applyFill="0" applyAlignment="0" applyProtection="0"/>
    <xf numFmtId="0" fontId="20" fillId="23" borderId="107" applyNumberFormat="0" applyFont="0" applyAlignment="0" applyProtection="0"/>
    <xf numFmtId="0" fontId="32" fillId="7" borderId="106" applyNumberFormat="0" applyAlignment="0" applyProtection="0"/>
    <xf numFmtId="0" fontId="38" fillId="20" borderId="108" applyNumberFormat="0" applyAlignment="0" applyProtection="0"/>
    <xf numFmtId="0" fontId="20" fillId="23" borderId="107" applyNumberFormat="0" applyFont="0" applyAlignment="0" applyProtection="0"/>
    <xf numFmtId="0" fontId="40" fillId="0" borderId="109" applyNumberFormat="0" applyFill="0" applyAlignment="0" applyProtection="0"/>
    <xf numFmtId="0" fontId="40" fillId="0" borderId="109" applyNumberFormat="0" applyFill="0" applyAlignment="0" applyProtection="0"/>
    <xf numFmtId="0" fontId="32" fillId="7" borderId="106" applyNumberFormat="0" applyAlignment="0" applyProtection="0"/>
    <xf numFmtId="0" fontId="32" fillId="7" borderId="106" applyNumberFormat="0" applyAlignment="0" applyProtection="0"/>
    <xf numFmtId="0" fontId="24" fillId="20" borderId="106" applyNumberFormat="0" applyAlignment="0" applyProtection="0"/>
    <xf numFmtId="0" fontId="32" fillId="7" borderId="106" applyNumberFormat="0" applyAlignment="0" applyProtection="0"/>
    <xf numFmtId="0" fontId="40" fillId="0" borderId="109" applyNumberFormat="0" applyFill="0" applyAlignment="0" applyProtection="0"/>
    <xf numFmtId="0" fontId="40" fillId="0" borderId="109" applyNumberFormat="0" applyFill="0" applyAlignment="0" applyProtection="0"/>
    <xf numFmtId="0" fontId="38" fillId="20" borderId="108" applyNumberFormat="0" applyAlignment="0" applyProtection="0"/>
    <xf numFmtId="0" fontId="20" fillId="23" borderId="107" applyNumberFormat="0" applyFont="0" applyAlignment="0" applyProtection="0"/>
    <xf numFmtId="0" fontId="38" fillId="20" borderId="108" applyNumberFormat="0" applyAlignment="0" applyProtection="0"/>
    <xf numFmtId="0" fontId="40" fillId="0" borderId="109" applyNumberFormat="0" applyFill="0" applyAlignment="0" applyProtection="0"/>
    <xf numFmtId="0" fontId="38" fillId="20" borderId="108" applyNumberFormat="0" applyAlignment="0" applyProtection="0"/>
    <xf numFmtId="0" fontId="32" fillId="7" borderId="106" applyNumberFormat="0" applyAlignment="0" applyProtection="0"/>
    <xf numFmtId="0" fontId="38" fillId="20" borderId="108" applyNumberFormat="0" applyAlignment="0" applyProtection="0"/>
    <xf numFmtId="0" fontId="40" fillId="0" borderId="109" applyNumberFormat="0" applyFill="0" applyAlignment="0" applyProtection="0"/>
    <xf numFmtId="0" fontId="40" fillId="0" borderId="109" applyNumberFormat="0" applyFill="0" applyAlignment="0" applyProtection="0"/>
    <xf numFmtId="0" fontId="40" fillId="0" borderId="109" applyNumberFormat="0" applyFill="0" applyAlignment="0" applyProtection="0"/>
    <xf numFmtId="0" fontId="38" fillId="20" borderId="108" applyNumberFormat="0" applyAlignment="0" applyProtection="0"/>
    <xf numFmtId="0" fontId="24" fillId="20" borderId="106" applyNumberFormat="0" applyAlignment="0" applyProtection="0"/>
    <xf numFmtId="0" fontId="24" fillId="20" borderId="106" applyNumberFormat="0" applyAlignment="0" applyProtection="0"/>
    <xf numFmtId="0" fontId="20" fillId="23" borderId="107" applyNumberFormat="0" applyFont="0" applyAlignment="0" applyProtection="0"/>
    <xf numFmtId="0" fontId="32" fillId="7" borderId="106" applyNumberFormat="0" applyAlignment="0" applyProtection="0"/>
    <xf numFmtId="0" fontId="40" fillId="0" borderId="109" applyNumberFormat="0" applyFill="0" applyAlignment="0" applyProtection="0"/>
    <xf numFmtId="0" fontId="40" fillId="0" borderId="109" applyNumberFormat="0" applyFill="0" applyAlignment="0" applyProtection="0"/>
    <xf numFmtId="0" fontId="24" fillId="20" borderId="106" applyNumberFormat="0" applyAlignment="0" applyProtection="0"/>
    <xf numFmtId="0" fontId="32" fillId="7" borderId="106" applyNumberFormat="0" applyAlignment="0" applyProtection="0"/>
    <xf numFmtId="0" fontId="20" fillId="23" borderId="107" applyNumberFormat="0" applyFont="0" applyAlignment="0" applyProtection="0"/>
    <xf numFmtId="0" fontId="38" fillId="20" borderId="108" applyNumberFormat="0" applyAlignment="0" applyProtection="0"/>
    <xf numFmtId="0" fontId="40" fillId="0" borderId="109" applyNumberFormat="0" applyFill="0" applyAlignment="0" applyProtection="0"/>
    <xf numFmtId="0" fontId="9" fillId="0" borderId="0"/>
    <xf numFmtId="0" fontId="38" fillId="20" borderId="108" applyNumberFormat="0" applyAlignment="0" applyProtection="0"/>
    <xf numFmtId="0" fontId="24" fillId="20" borderId="106" applyNumberFormat="0" applyAlignment="0" applyProtection="0"/>
    <xf numFmtId="0" fontId="32" fillId="7" borderId="106" applyNumberFormat="0" applyAlignment="0" applyProtection="0"/>
    <xf numFmtId="0" fontId="40" fillId="0" borderId="109" applyNumberFormat="0" applyFill="0" applyAlignment="0" applyProtection="0"/>
    <xf numFmtId="0" fontId="24" fillId="20" borderId="106" applyNumberFormat="0" applyAlignment="0" applyProtection="0"/>
    <xf numFmtId="0" fontId="32" fillId="7" borderId="106" applyNumberFormat="0" applyAlignment="0" applyProtection="0"/>
    <xf numFmtId="0" fontId="38" fillId="20" borderId="108" applyNumberFormat="0" applyAlignment="0" applyProtection="0"/>
    <xf numFmtId="0" fontId="20" fillId="23" borderId="107" applyNumberFormat="0" applyFont="0" applyAlignment="0" applyProtection="0"/>
    <xf numFmtId="0" fontId="24" fillId="20" borderId="106" applyNumberFormat="0" applyAlignment="0" applyProtection="0"/>
    <xf numFmtId="0" fontId="20" fillId="23" borderId="107" applyNumberFormat="0" applyFont="0" applyAlignment="0" applyProtection="0"/>
    <xf numFmtId="0" fontId="32" fillId="7" borderId="106" applyNumberFormat="0" applyAlignment="0" applyProtection="0"/>
    <xf numFmtId="0" fontId="20" fillId="23" borderId="107" applyNumberFormat="0" applyFont="0" applyAlignment="0" applyProtection="0"/>
    <xf numFmtId="0" fontId="20" fillId="23" borderId="107" applyNumberFormat="0" applyFont="0" applyAlignment="0" applyProtection="0"/>
    <xf numFmtId="0" fontId="38" fillId="20" borderId="108" applyNumberFormat="0" applyAlignment="0" applyProtection="0"/>
    <xf numFmtId="0" fontId="40" fillId="0" borderId="109" applyNumberFormat="0" applyFill="0" applyAlignment="0" applyProtection="0"/>
    <xf numFmtId="0" fontId="32" fillId="7" borderId="106" applyNumberFormat="0" applyAlignment="0" applyProtection="0"/>
    <xf numFmtId="0" fontId="40" fillId="0" borderId="109" applyNumberFormat="0" applyFill="0" applyAlignment="0" applyProtection="0"/>
    <xf numFmtId="0" fontId="9" fillId="0" borderId="0"/>
    <xf numFmtId="0" fontId="9" fillId="0" borderId="0"/>
    <xf numFmtId="9" fontId="9" fillId="0" borderId="0" applyFont="0" applyFill="0" applyBorder="0" applyAlignment="0" applyProtection="0"/>
    <xf numFmtId="0" fontId="24" fillId="20" borderId="106" applyNumberFormat="0" applyAlignment="0" applyProtection="0"/>
    <xf numFmtId="0" fontId="32" fillId="7" borderId="106" applyNumberFormat="0" applyAlignment="0" applyProtection="0"/>
    <xf numFmtId="0" fontId="40" fillId="0" borderId="109" applyNumberFormat="0" applyFill="0" applyAlignment="0" applyProtection="0"/>
    <xf numFmtId="0" fontId="40" fillId="0" borderId="109" applyNumberFormat="0" applyFill="0" applyAlignment="0" applyProtection="0"/>
    <xf numFmtId="0" fontId="24" fillId="20" borderId="106" applyNumberFormat="0" applyAlignment="0" applyProtection="0"/>
    <xf numFmtId="0" fontId="38" fillId="20" borderId="108" applyNumberFormat="0" applyAlignment="0" applyProtection="0"/>
    <xf numFmtId="0" fontId="20" fillId="23" borderId="107" applyNumberFormat="0" applyFont="0" applyAlignment="0" applyProtection="0"/>
    <xf numFmtId="0" fontId="38" fillId="20" borderId="108" applyNumberFormat="0" applyAlignment="0" applyProtection="0"/>
    <xf numFmtId="0" fontId="40" fillId="0" borderId="109" applyNumberFormat="0" applyFill="0" applyAlignment="0" applyProtection="0"/>
    <xf numFmtId="0" fontId="40" fillId="0" borderId="109" applyNumberFormat="0" applyFill="0" applyAlignment="0" applyProtection="0"/>
    <xf numFmtId="0" fontId="38" fillId="20" borderId="108" applyNumberFormat="0" applyAlignment="0" applyProtection="0"/>
    <xf numFmtId="0" fontId="20" fillId="23" borderId="107" applyNumberFormat="0" applyFont="0" applyAlignment="0" applyProtection="0"/>
    <xf numFmtId="0" fontId="32" fillId="7" borderId="106" applyNumberFormat="0" applyAlignment="0" applyProtection="0"/>
    <xf numFmtId="0" fontId="20" fillId="23" borderId="107" applyNumberFormat="0" applyFont="0" applyAlignment="0" applyProtection="0"/>
    <xf numFmtId="0" fontId="38" fillId="20" borderId="108" applyNumberFormat="0" applyAlignment="0" applyProtection="0"/>
    <xf numFmtId="0" fontId="40" fillId="0" borderId="109" applyNumberFormat="0" applyFill="0" applyAlignment="0" applyProtection="0"/>
    <xf numFmtId="0" fontId="32" fillId="7" borderId="106" applyNumberFormat="0" applyAlignment="0" applyProtection="0"/>
    <xf numFmtId="0" fontId="24" fillId="20" borderId="106" applyNumberFormat="0" applyAlignment="0" applyProtection="0"/>
    <xf numFmtId="0" fontId="24" fillId="20" borderId="106" applyNumberFormat="0" applyAlignment="0" applyProtection="0"/>
    <xf numFmtId="0" fontId="20" fillId="23" borderId="107" applyNumberFormat="0" applyFont="0" applyAlignment="0" applyProtection="0"/>
    <xf numFmtId="0" fontId="20" fillId="23" borderId="107" applyNumberFormat="0" applyFont="0" applyAlignment="0" applyProtection="0"/>
    <xf numFmtId="0" fontId="24" fillId="20" borderId="106" applyNumberFormat="0" applyAlignment="0" applyProtection="0"/>
    <xf numFmtId="0" fontId="24" fillId="20" borderId="106" applyNumberFormat="0" applyAlignment="0" applyProtection="0"/>
    <xf numFmtId="0" fontId="32" fillId="7" borderId="106" applyNumberFormat="0" applyAlignment="0" applyProtection="0"/>
    <xf numFmtId="0" fontId="38" fillId="20" borderId="108" applyNumberFormat="0" applyAlignment="0" applyProtection="0"/>
    <xf numFmtId="0" fontId="32" fillId="7" borderId="106" applyNumberFormat="0" applyAlignment="0" applyProtection="0"/>
    <xf numFmtId="0" fontId="40" fillId="0" borderId="109" applyNumberFormat="0" applyFill="0" applyAlignment="0" applyProtection="0"/>
    <xf numFmtId="0" fontId="38" fillId="20" borderId="108" applyNumberFormat="0" applyAlignment="0" applyProtection="0"/>
    <xf numFmtId="0" fontId="20" fillId="23" borderId="107" applyNumberFormat="0" applyFont="0" applyAlignment="0" applyProtection="0"/>
    <xf numFmtId="0" fontId="24" fillId="20" borderId="106" applyNumberFormat="0" applyAlignment="0" applyProtection="0"/>
    <xf numFmtId="0" fontId="20" fillId="23" borderId="107" applyNumberFormat="0" applyFont="0" applyAlignment="0" applyProtection="0"/>
    <xf numFmtId="0" fontId="20" fillId="23" borderId="107" applyNumberFormat="0" applyFont="0" applyAlignment="0" applyProtection="0"/>
    <xf numFmtId="0" fontId="24" fillId="20" borderId="106" applyNumberFormat="0" applyAlignment="0" applyProtection="0"/>
    <xf numFmtId="0" fontId="24" fillId="20" borderId="106" applyNumberFormat="0" applyAlignment="0" applyProtection="0"/>
    <xf numFmtId="0" fontId="40" fillId="0" borderId="109" applyNumberFormat="0" applyFill="0" applyAlignment="0" applyProtection="0"/>
    <xf numFmtId="0" fontId="32" fillId="7" borderId="106" applyNumberFormat="0" applyAlignment="0" applyProtection="0"/>
    <xf numFmtId="0" fontId="40" fillId="0" borderId="109" applyNumberFormat="0" applyFill="0" applyAlignment="0" applyProtection="0"/>
    <xf numFmtId="0" fontId="38" fillId="20" borderId="108" applyNumberFormat="0" applyAlignment="0" applyProtection="0"/>
    <xf numFmtId="0" fontId="20" fillId="23" borderId="107" applyNumberFormat="0" applyFont="0" applyAlignment="0" applyProtection="0"/>
    <xf numFmtId="0" fontId="40" fillId="0" borderId="109" applyNumberFormat="0" applyFill="0" applyAlignment="0" applyProtection="0"/>
    <xf numFmtId="0" fontId="24" fillId="20" borderId="106" applyNumberFormat="0" applyAlignment="0" applyProtection="0"/>
    <xf numFmtId="0" fontId="38" fillId="20" borderId="108" applyNumberFormat="0" applyAlignment="0" applyProtection="0"/>
    <xf numFmtId="0" fontId="32" fillId="7" borderId="106" applyNumberFormat="0" applyAlignment="0" applyProtection="0"/>
    <xf numFmtId="0" fontId="38" fillId="20" borderId="108" applyNumberFormat="0" applyAlignment="0" applyProtection="0"/>
    <xf numFmtId="0" fontId="20" fillId="23" borderId="107" applyNumberFormat="0" applyFont="0" applyAlignment="0" applyProtection="0"/>
    <xf numFmtId="0" fontId="24" fillId="20" borderId="106" applyNumberFormat="0" applyAlignment="0" applyProtection="0"/>
    <xf numFmtId="0" fontId="24" fillId="20" borderId="106" applyNumberFormat="0" applyAlignment="0" applyProtection="0"/>
    <xf numFmtId="0" fontId="24" fillId="20" borderId="106" applyNumberFormat="0" applyAlignment="0" applyProtection="0"/>
    <xf numFmtId="0" fontId="38" fillId="20" borderId="108" applyNumberFormat="0" applyAlignment="0" applyProtection="0"/>
    <xf numFmtId="0" fontId="24" fillId="20" borderId="106" applyNumberFormat="0" applyAlignment="0" applyProtection="0"/>
    <xf numFmtId="0" fontId="40" fillId="0" borderId="109" applyNumberFormat="0" applyFill="0" applyAlignment="0" applyProtection="0"/>
    <xf numFmtId="0" fontId="20" fillId="23" borderId="107" applyNumberFormat="0" applyFont="0" applyAlignment="0" applyProtection="0"/>
    <xf numFmtId="0" fontId="20" fillId="23" borderId="107" applyNumberFormat="0" applyFont="0" applyAlignment="0" applyProtection="0"/>
    <xf numFmtId="0" fontId="40" fillId="0" borderId="109" applyNumberFormat="0" applyFill="0" applyAlignment="0" applyProtection="0"/>
    <xf numFmtId="0" fontId="32" fillId="7" borderId="106" applyNumberFormat="0" applyAlignment="0" applyProtection="0"/>
    <xf numFmtId="0" fontId="32" fillId="7" borderId="106" applyNumberFormat="0" applyAlignment="0" applyProtection="0"/>
    <xf numFmtId="0" fontId="32" fillId="7" borderId="106" applyNumberFormat="0" applyAlignment="0" applyProtection="0"/>
    <xf numFmtId="0" fontId="20" fillId="23" borderId="107" applyNumberFormat="0" applyFont="0" applyAlignment="0" applyProtection="0"/>
    <xf numFmtId="0" fontId="20" fillId="23" borderId="107" applyNumberFormat="0" applyFont="0" applyAlignment="0" applyProtection="0"/>
    <xf numFmtId="0" fontId="38" fillId="20" borderId="108" applyNumberFormat="0" applyAlignment="0" applyProtection="0"/>
    <xf numFmtId="0" fontId="32" fillId="7" borderId="106" applyNumberFormat="0" applyAlignment="0" applyProtection="0"/>
    <xf numFmtId="0" fontId="32" fillId="7" borderId="106" applyNumberFormat="0" applyAlignment="0" applyProtection="0"/>
    <xf numFmtId="0" fontId="20" fillId="23" borderId="107" applyNumberFormat="0" applyFont="0" applyAlignment="0" applyProtection="0"/>
    <xf numFmtId="0" fontId="32" fillId="7" borderId="106" applyNumberFormat="0" applyAlignment="0" applyProtection="0"/>
    <xf numFmtId="0" fontId="24" fillId="20" borderId="106" applyNumberFormat="0" applyAlignment="0" applyProtection="0"/>
    <xf numFmtId="0" fontId="24" fillId="20" borderId="106" applyNumberFormat="0" applyAlignment="0" applyProtection="0"/>
    <xf numFmtId="0" fontId="38" fillId="20" borderId="108" applyNumberFormat="0" applyAlignment="0" applyProtection="0"/>
    <xf numFmtId="0" fontId="38" fillId="20" borderId="108" applyNumberFormat="0" applyAlignment="0" applyProtection="0"/>
    <xf numFmtId="0" fontId="32" fillId="7" borderId="106" applyNumberFormat="0" applyAlignment="0" applyProtection="0"/>
    <xf numFmtId="0" fontId="38" fillId="20" borderId="108" applyNumberFormat="0" applyAlignment="0" applyProtection="0"/>
    <xf numFmtId="0" fontId="24" fillId="20" borderId="106" applyNumberFormat="0" applyAlignment="0" applyProtection="0"/>
    <xf numFmtId="0" fontId="32" fillId="7" borderId="106" applyNumberFormat="0" applyAlignment="0" applyProtection="0"/>
    <xf numFmtId="0" fontId="40" fillId="0" borderId="109" applyNumberFormat="0" applyFill="0" applyAlignment="0" applyProtection="0"/>
    <xf numFmtId="0" fontId="24" fillId="20" borderId="106" applyNumberFormat="0" applyAlignment="0" applyProtection="0"/>
    <xf numFmtId="0" fontId="32" fillId="7" borderId="106" applyNumberFormat="0" applyAlignment="0" applyProtection="0"/>
    <xf numFmtId="0" fontId="38" fillId="20" borderId="108" applyNumberFormat="0" applyAlignment="0" applyProtection="0"/>
    <xf numFmtId="0" fontId="20" fillId="23" borderId="107" applyNumberFormat="0" applyFont="0" applyAlignment="0" applyProtection="0"/>
    <xf numFmtId="0" fontId="24" fillId="20" borderId="106" applyNumberFormat="0" applyAlignment="0" applyProtection="0"/>
    <xf numFmtId="0" fontId="20" fillId="23" borderId="107" applyNumberFormat="0" applyFont="0" applyAlignment="0" applyProtection="0"/>
    <xf numFmtId="0" fontId="32" fillId="7" borderId="106" applyNumberFormat="0" applyAlignment="0" applyProtection="0"/>
    <xf numFmtId="0" fontId="20" fillId="23" borderId="107" applyNumberFormat="0" applyFont="0" applyAlignment="0" applyProtection="0"/>
    <xf numFmtId="0" fontId="20" fillId="23" borderId="107" applyNumberFormat="0" applyFont="0" applyAlignment="0" applyProtection="0"/>
    <xf numFmtId="0" fontId="38" fillId="20" borderId="108" applyNumberFormat="0" applyAlignment="0" applyProtection="0"/>
    <xf numFmtId="0" fontId="40" fillId="0" borderId="109" applyNumberFormat="0" applyFill="0" applyAlignment="0" applyProtection="0"/>
    <xf numFmtId="0" fontId="32" fillId="7" borderId="106" applyNumberFormat="0" applyAlignment="0" applyProtection="0"/>
    <xf numFmtId="0" fontId="40" fillId="0" borderId="109" applyNumberFormat="0" applyFill="0" applyAlignment="0" applyProtection="0"/>
    <xf numFmtId="0" fontId="24" fillId="20" borderId="106" applyNumberFormat="0" applyAlignment="0" applyProtection="0"/>
    <xf numFmtId="0" fontId="32" fillId="7" borderId="106" applyNumberFormat="0" applyAlignment="0" applyProtection="0"/>
    <xf numFmtId="0" fontId="40" fillId="0" borderId="109" applyNumberFormat="0" applyFill="0" applyAlignment="0" applyProtection="0"/>
    <xf numFmtId="0" fontId="40" fillId="0" borderId="109" applyNumberFormat="0" applyFill="0" applyAlignment="0" applyProtection="0"/>
    <xf numFmtId="0" fontId="24" fillId="20" borderId="106" applyNumberFormat="0" applyAlignment="0" applyProtection="0"/>
    <xf numFmtId="0" fontId="38" fillId="20" borderId="108" applyNumberFormat="0" applyAlignment="0" applyProtection="0"/>
    <xf numFmtId="0" fontId="20" fillId="23" borderId="107" applyNumberFormat="0" applyFont="0" applyAlignment="0" applyProtection="0"/>
    <xf numFmtId="0" fontId="38" fillId="20" borderId="108" applyNumberFormat="0" applyAlignment="0" applyProtection="0"/>
    <xf numFmtId="0" fontId="40" fillId="0" borderId="109" applyNumberFormat="0" applyFill="0" applyAlignment="0" applyProtection="0"/>
    <xf numFmtId="0" fontId="40" fillId="0" borderId="109" applyNumberFormat="0" applyFill="0" applyAlignment="0" applyProtection="0"/>
    <xf numFmtId="0" fontId="38" fillId="20" borderId="108" applyNumberFormat="0" applyAlignment="0" applyProtection="0"/>
    <xf numFmtId="0" fontId="20" fillId="23" borderId="107" applyNumberFormat="0" applyFont="0" applyAlignment="0" applyProtection="0"/>
    <xf numFmtId="0" fontId="32" fillId="7" borderId="106" applyNumberFormat="0" applyAlignment="0" applyProtection="0"/>
    <xf numFmtId="0" fontId="20" fillId="23" borderId="107" applyNumberFormat="0" applyFont="0" applyAlignment="0" applyProtection="0"/>
    <xf numFmtId="0" fontId="38" fillId="20" borderId="108" applyNumberFormat="0" applyAlignment="0" applyProtection="0"/>
    <xf numFmtId="0" fontId="40" fillId="0" borderId="109" applyNumberFormat="0" applyFill="0" applyAlignment="0" applyProtection="0"/>
    <xf numFmtId="0" fontId="32" fillId="7" borderId="106" applyNumberFormat="0" applyAlignment="0" applyProtection="0"/>
    <xf numFmtId="0" fontId="24" fillId="20" borderId="106" applyNumberFormat="0" applyAlignment="0" applyProtection="0"/>
    <xf numFmtId="0" fontId="24" fillId="20" borderId="106" applyNumberFormat="0" applyAlignment="0" applyProtection="0"/>
    <xf numFmtId="0" fontId="20" fillId="23" borderId="107" applyNumberFormat="0" applyFont="0" applyAlignment="0" applyProtection="0"/>
    <xf numFmtId="0" fontId="40" fillId="0" borderId="109" applyNumberFormat="0" applyFill="0" applyAlignment="0" applyProtection="0"/>
    <xf numFmtId="0" fontId="20" fillId="23" borderId="107" applyNumberFormat="0" applyFont="0" applyAlignment="0" applyProtection="0"/>
    <xf numFmtId="0" fontId="24" fillId="20" borderId="106" applyNumberFormat="0" applyAlignment="0" applyProtection="0"/>
    <xf numFmtId="0" fontId="24" fillId="20" borderId="106" applyNumberFormat="0" applyAlignment="0" applyProtection="0"/>
    <xf numFmtId="0" fontId="32" fillId="7" borderId="106" applyNumberFormat="0" applyAlignment="0" applyProtection="0"/>
    <xf numFmtId="0" fontId="38" fillId="20" borderId="108" applyNumberFormat="0" applyAlignment="0" applyProtection="0"/>
    <xf numFmtId="0" fontId="32" fillId="7" borderId="106" applyNumberFormat="0" applyAlignment="0" applyProtection="0"/>
    <xf numFmtId="0" fontId="40" fillId="0" borderId="109" applyNumberFormat="0" applyFill="0" applyAlignment="0" applyProtection="0"/>
    <xf numFmtId="0" fontId="38" fillId="20" borderId="108" applyNumberFormat="0" applyAlignment="0" applyProtection="0"/>
    <xf numFmtId="0" fontId="32" fillId="7" borderId="106" applyNumberFormat="0" applyAlignment="0" applyProtection="0"/>
    <xf numFmtId="0" fontId="40" fillId="0" borderId="109" applyNumberFormat="0" applyFill="0" applyAlignment="0" applyProtection="0"/>
    <xf numFmtId="0" fontId="38" fillId="20" borderId="108" applyNumberFormat="0" applyAlignment="0" applyProtection="0"/>
    <xf numFmtId="0" fontId="20" fillId="23" borderId="107" applyNumberFormat="0" applyFont="0" applyAlignment="0" applyProtection="0"/>
    <xf numFmtId="0" fontId="24" fillId="20" borderId="106" applyNumberFormat="0" applyAlignment="0" applyProtection="0"/>
    <xf numFmtId="0" fontId="38" fillId="20" borderId="108" applyNumberFormat="0" applyAlignment="0" applyProtection="0"/>
    <xf numFmtId="0" fontId="32" fillId="7" borderId="106" applyNumberFormat="0" applyAlignment="0" applyProtection="0"/>
    <xf numFmtId="0" fontId="38" fillId="20" borderId="108" applyNumberFormat="0" applyAlignment="0" applyProtection="0"/>
    <xf numFmtId="0" fontId="20" fillId="23" borderId="107" applyNumberFormat="0" applyFont="0" applyAlignment="0" applyProtection="0"/>
    <xf numFmtId="0" fontId="24" fillId="20" borderId="106" applyNumberFormat="0" applyAlignment="0" applyProtection="0"/>
    <xf numFmtId="0" fontId="24" fillId="20" borderId="106" applyNumberFormat="0" applyAlignment="0" applyProtection="0"/>
    <xf numFmtId="0" fontId="24" fillId="20" borderId="106" applyNumberFormat="0" applyAlignment="0" applyProtection="0"/>
    <xf numFmtId="0" fontId="38" fillId="20" borderId="108" applyNumberFormat="0" applyAlignment="0" applyProtection="0"/>
    <xf numFmtId="0" fontId="24" fillId="20" borderId="106" applyNumberFormat="0" applyAlignment="0" applyProtection="0"/>
    <xf numFmtId="0" fontId="40" fillId="0" borderId="109" applyNumberFormat="0" applyFill="0" applyAlignment="0" applyProtection="0"/>
    <xf numFmtId="0" fontId="20" fillId="23" borderId="107" applyNumberFormat="0" applyFont="0" applyAlignment="0" applyProtection="0"/>
    <xf numFmtId="0" fontId="20" fillId="23" borderId="107" applyNumberFormat="0" applyFont="0" applyAlignment="0" applyProtection="0"/>
    <xf numFmtId="0" fontId="40" fillId="0" borderId="109" applyNumberFormat="0" applyFill="0" applyAlignment="0" applyProtection="0"/>
    <xf numFmtId="0" fontId="32" fillId="7" borderId="106" applyNumberFormat="0" applyAlignment="0" applyProtection="0"/>
    <xf numFmtId="0" fontId="32" fillId="7" borderId="106" applyNumberFormat="0" applyAlignment="0" applyProtection="0"/>
    <xf numFmtId="0" fontId="32" fillId="7" borderId="106" applyNumberFormat="0" applyAlignment="0" applyProtection="0"/>
    <xf numFmtId="0" fontId="20" fillId="23" borderId="107" applyNumberFormat="0" applyFont="0" applyAlignment="0" applyProtection="0"/>
    <xf numFmtId="0" fontId="20" fillId="23" borderId="107" applyNumberFormat="0" applyFont="0" applyAlignment="0" applyProtection="0"/>
    <xf numFmtId="0" fontId="38" fillId="20" borderId="108" applyNumberFormat="0" applyAlignment="0" applyProtection="0"/>
    <xf numFmtId="0" fontId="20" fillId="23" borderId="107" applyNumberFormat="0" applyFont="0" applyAlignment="0" applyProtection="0"/>
    <xf numFmtId="0" fontId="32" fillId="7" borderId="106" applyNumberFormat="0" applyAlignment="0" applyProtection="0"/>
    <xf numFmtId="0" fontId="24" fillId="20" borderId="106" applyNumberFormat="0" applyAlignment="0" applyProtection="0"/>
    <xf numFmtId="0" fontId="38" fillId="20" borderId="108" applyNumberFormat="0" applyAlignment="0" applyProtection="0"/>
    <xf numFmtId="0" fontId="32" fillId="7" borderId="106" applyNumberFormat="0" applyAlignment="0" applyProtection="0"/>
    <xf numFmtId="0" fontId="38" fillId="20" borderId="108" applyNumberFormat="0" applyAlignment="0" applyProtection="0"/>
    <xf numFmtId="0" fontId="20" fillId="23" borderId="107" applyNumberFormat="0" applyFont="0" applyAlignment="0" applyProtection="0"/>
    <xf numFmtId="0" fontId="40" fillId="0" borderId="109" applyNumberFormat="0" applyFill="0" applyAlignment="0" applyProtection="0"/>
    <xf numFmtId="0" fontId="40" fillId="0" borderId="109" applyNumberFormat="0" applyFill="0" applyAlignment="0" applyProtection="0"/>
    <xf numFmtId="0" fontId="38" fillId="20" borderId="108" applyNumberFormat="0" applyAlignment="0" applyProtection="0"/>
    <xf numFmtId="0" fontId="32" fillId="7" borderId="106" applyNumberFormat="0" applyAlignment="0" applyProtection="0"/>
    <xf numFmtId="0" fontId="40" fillId="0" borderId="109" applyNumberFormat="0" applyFill="0" applyAlignment="0" applyProtection="0"/>
    <xf numFmtId="0" fontId="24" fillId="20" borderId="106" applyNumberFormat="0" applyAlignment="0" applyProtection="0"/>
    <xf numFmtId="0" fontId="32" fillId="7" borderId="106" applyNumberFormat="0" applyAlignment="0" applyProtection="0"/>
    <xf numFmtId="0" fontId="38" fillId="20" borderId="108" applyNumberFormat="0" applyAlignment="0" applyProtection="0"/>
    <xf numFmtId="0" fontId="20" fillId="23" borderId="107" applyNumberFormat="0" applyFont="0" applyAlignment="0" applyProtection="0"/>
    <xf numFmtId="0" fontId="24" fillId="20" borderId="106" applyNumberFormat="0" applyAlignment="0" applyProtection="0"/>
    <xf numFmtId="0" fontId="20" fillId="23" borderId="107" applyNumberFormat="0" applyFont="0" applyAlignment="0" applyProtection="0"/>
    <xf numFmtId="0" fontId="32" fillId="7" borderId="106" applyNumberFormat="0" applyAlignment="0" applyProtection="0"/>
    <xf numFmtId="0" fontId="20" fillId="23" borderId="107" applyNumberFormat="0" applyFont="0" applyAlignment="0" applyProtection="0"/>
    <xf numFmtId="0" fontId="40" fillId="0" borderId="109" applyNumberFormat="0" applyFill="0" applyAlignment="0" applyProtection="0"/>
    <xf numFmtId="0" fontId="24" fillId="20" borderId="106" applyNumberFormat="0" applyAlignment="0" applyProtection="0"/>
    <xf numFmtId="0" fontId="38" fillId="20" borderId="108" applyNumberFormat="0" applyAlignment="0" applyProtection="0"/>
    <xf numFmtId="0" fontId="20" fillId="23" borderId="107" applyNumberFormat="0" applyFont="0" applyAlignment="0" applyProtection="0"/>
    <xf numFmtId="0" fontId="38" fillId="20" borderId="108" applyNumberFormat="0" applyAlignment="0" applyProtection="0"/>
    <xf numFmtId="0" fontId="40" fillId="0" borderId="109" applyNumberFormat="0" applyFill="0" applyAlignment="0" applyProtection="0"/>
    <xf numFmtId="0" fontId="38" fillId="20" borderId="108" applyNumberFormat="0" applyAlignment="0" applyProtection="0"/>
    <xf numFmtId="0" fontId="20" fillId="23" borderId="107" applyNumberFormat="0" applyFont="0" applyAlignment="0" applyProtection="0"/>
    <xf numFmtId="0" fontId="32" fillId="7" borderId="106" applyNumberFormat="0" applyAlignment="0" applyProtection="0"/>
    <xf numFmtId="0" fontId="20" fillId="23" borderId="107" applyNumberFormat="0" applyFont="0" applyAlignment="0" applyProtection="0"/>
    <xf numFmtId="0" fontId="38" fillId="20" borderId="108" applyNumberFormat="0" applyAlignment="0" applyProtection="0"/>
    <xf numFmtId="0" fontId="40" fillId="0" borderId="109" applyNumberFormat="0" applyFill="0" applyAlignment="0" applyProtection="0"/>
    <xf numFmtId="0" fontId="32" fillId="7" borderId="106" applyNumberFormat="0" applyAlignment="0" applyProtection="0"/>
    <xf numFmtId="0" fontId="24" fillId="20" borderId="106" applyNumberFormat="0" applyAlignment="0" applyProtection="0"/>
    <xf numFmtId="0" fontId="24" fillId="20" borderId="106" applyNumberFormat="0" applyAlignment="0" applyProtection="0"/>
    <xf numFmtId="0" fontId="38" fillId="20" borderId="108" applyNumberFormat="0" applyAlignment="0" applyProtection="0"/>
    <xf numFmtId="0" fontId="32" fillId="7" borderId="106" applyNumberFormat="0" applyAlignment="0" applyProtection="0"/>
    <xf numFmtId="0" fontId="32" fillId="7" borderId="106" applyNumberFormat="0" applyAlignment="0" applyProtection="0"/>
    <xf numFmtId="0" fontId="24" fillId="20" borderId="106" applyNumberFormat="0" applyAlignment="0" applyProtection="0"/>
    <xf numFmtId="0" fontId="40" fillId="0" borderId="109" applyNumberFormat="0" applyFill="0" applyAlignment="0" applyProtection="0"/>
    <xf numFmtId="0" fontId="20" fillId="23" borderId="107" applyNumberFormat="0" applyFont="0" applyAlignment="0" applyProtection="0"/>
    <xf numFmtId="0" fontId="24" fillId="20" borderId="106" applyNumberFormat="0" applyAlignment="0" applyProtection="0"/>
    <xf numFmtId="0" fontId="24" fillId="20" borderId="106" applyNumberFormat="0" applyAlignment="0" applyProtection="0"/>
    <xf numFmtId="0" fontId="32" fillId="7" borderId="106" applyNumberFormat="0" applyAlignment="0" applyProtection="0"/>
    <xf numFmtId="0" fontId="20" fillId="23" borderId="107" applyNumberFormat="0" applyFont="0" applyAlignment="0" applyProtection="0"/>
    <xf numFmtId="0" fontId="38" fillId="20" borderId="108" applyNumberFormat="0" applyAlignment="0" applyProtection="0"/>
    <xf numFmtId="0" fontId="40" fillId="0" borderId="109" applyNumberFormat="0" applyFill="0" applyAlignment="0" applyProtection="0"/>
    <xf numFmtId="0" fontId="38" fillId="20" borderId="108" applyNumberFormat="0" applyAlignment="0" applyProtection="0"/>
    <xf numFmtId="0" fontId="24" fillId="20" borderId="106" applyNumberFormat="0" applyAlignment="0" applyProtection="0"/>
    <xf numFmtId="0" fontId="32" fillId="7" borderId="106" applyNumberFormat="0" applyAlignment="0" applyProtection="0"/>
    <xf numFmtId="0" fontId="40" fillId="0" borderId="109" applyNumberFormat="0" applyFill="0" applyAlignment="0" applyProtection="0"/>
    <xf numFmtId="0" fontId="24" fillId="20" borderId="106" applyNumberFormat="0" applyAlignment="0" applyProtection="0"/>
    <xf numFmtId="0" fontId="32" fillId="7" borderId="106" applyNumberFormat="0" applyAlignment="0" applyProtection="0"/>
    <xf numFmtId="0" fontId="38" fillId="20" borderId="108" applyNumberFormat="0" applyAlignment="0" applyProtection="0"/>
    <xf numFmtId="0" fontId="20" fillId="23" borderId="107" applyNumberFormat="0" applyFont="0" applyAlignment="0" applyProtection="0"/>
    <xf numFmtId="0" fontId="24" fillId="20" borderId="106" applyNumberFormat="0" applyAlignment="0" applyProtection="0"/>
    <xf numFmtId="0" fontId="20" fillId="23" borderId="107" applyNumberFormat="0" applyFont="0" applyAlignment="0" applyProtection="0"/>
    <xf numFmtId="0" fontId="32" fillId="7" borderId="106" applyNumberFormat="0" applyAlignment="0" applyProtection="0"/>
    <xf numFmtId="0" fontId="20" fillId="23" borderId="107" applyNumberFormat="0" applyFont="0" applyAlignment="0" applyProtection="0"/>
    <xf numFmtId="0" fontId="20" fillId="23" borderId="107" applyNumberFormat="0" applyFont="0" applyAlignment="0" applyProtection="0"/>
    <xf numFmtId="0" fontId="38" fillId="20" borderId="108" applyNumberFormat="0" applyAlignment="0" applyProtection="0"/>
    <xf numFmtId="0" fontId="40" fillId="0" borderId="109" applyNumberFormat="0" applyFill="0" applyAlignment="0" applyProtection="0"/>
    <xf numFmtId="0" fontId="32" fillId="7" borderId="106" applyNumberFormat="0" applyAlignment="0" applyProtection="0"/>
    <xf numFmtId="0" fontId="40" fillId="0" borderId="109" applyNumberFormat="0" applyFill="0" applyAlignment="0" applyProtection="0"/>
    <xf numFmtId="0" fontId="24" fillId="20" borderId="106" applyNumberFormat="0" applyAlignment="0" applyProtection="0"/>
    <xf numFmtId="0" fontId="32" fillId="7" borderId="106" applyNumberFormat="0" applyAlignment="0" applyProtection="0"/>
    <xf numFmtId="0" fontId="40" fillId="0" borderId="109" applyNumberFormat="0" applyFill="0" applyAlignment="0" applyProtection="0"/>
    <xf numFmtId="0" fontId="40" fillId="0" borderId="109" applyNumberFormat="0" applyFill="0" applyAlignment="0" applyProtection="0"/>
    <xf numFmtId="0" fontId="24" fillId="20" borderId="106" applyNumberFormat="0" applyAlignment="0" applyProtection="0"/>
    <xf numFmtId="0" fontId="38" fillId="20" borderId="108" applyNumberFormat="0" applyAlignment="0" applyProtection="0"/>
    <xf numFmtId="0" fontId="20" fillId="23" borderId="107" applyNumberFormat="0" applyFont="0" applyAlignment="0" applyProtection="0"/>
    <xf numFmtId="0" fontId="38" fillId="20" borderId="108" applyNumberFormat="0" applyAlignment="0" applyProtection="0"/>
    <xf numFmtId="0" fontId="40" fillId="0" borderId="109" applyNumberFormat="0" applyFill="0" applyAlignment="0" applyProtection="0"/>
    <xf numFmtId="0" fontId="40" fillId="0" borderId="109" applyNumberFormat="0" applyFill="0" applyAlignment="0" applyProtection="0"/>
    <xf numFmtId="0" fontId="38" fillId="20" borderId="108" applyNumberFormat="0" applyAlignment="0" applyProtection="0"/>
    <xf numFmtId="0" fontId="20" fillId="23" borderId="107" applyNumberFormat="0" applyFont="0" applyAlignment="0" applyProtection="0"/>
    <xf numFmtId="0" fontId="32" fillId="7" borderId="106" applyNumberFormat="0" applyAlignment="0" applyProtection="0"/>
    <xf numFmtId="0" fontId="20" fillId="23" borderId="107" applyNumberFormat="0" applyFont="0" applyAlignment="0" applyProtection="0"/>
    <xf numFmtId="0" fontId="38" fillId="20" borderId="108" applyNumberFormat="0" applyAlignment="0" applyProtection="0"/>
    <xf numFmtId="0" fontId="40" fillId="0" borderId="109" applyNumberFormat="0" applyFill="0" applyAlignment="0" applyProtection="0"/>
    <xf numFmtId="0" fontId="32" fillId="7" borderId="106" applyNumberFormat="0" applyAlignment="0" applyProtection="0"/>
    <xf numFmtId="0" fontId="24" fillId="20" borderId="106" applyNumberFormat="0" applyAlignment="0" applyProtection="0"/>
    <xf numFmtId="0" fontId="24" fillId="20" borderId="106" applyNumberFormat="0" applyAlignment="0" applyProtection="0"/>
    <xf numFmtId="0" fontId="20" fillId="23" borderId="107" applyNumberFormat="0" applyFont="0" applyAlignment="0" applyProtection="0"/>
    <xf numFmtId="0" fontId="20" fillId="23" borderId="107" applyNumberFormat="0" applyFont="0" applyAlignment="0" applyProtection="0"/>
    <xf numFmtId="0" fontId="24" fillId="20" borderId="106" applyNumberFormat="0" applyAlignment="0" applyProtection="0"/>
    <xf numFmtId="0" fontId="24" fillId="20" borderId="106" applyNumberFormat="0" applyAlignment="0" applyProtection="0"/>
    <xf numFmtId="0" fontId="32" fillId="7" borderId="106" applyNumberFormat="0" applyAlignment="0" applyProtection="0"/>
    <xf numFmtId="0" fontId="38" fillId="20" borderId="108" applyNumberFormat="0" applyAlignment="0" applyProtection="0"/>
    <xf numFmtId="0" fontId="32" fillId="7" borderId="106" applyNumberFormat="0" applyAlignment="0" applyProtection="0"/>
    <xf numFmtId="0" fontId="40" fillId="0" borderId="109" applyNumberFormat="0" applyFill="0" applyAlignment="0" applyProtection="0"/>
    <xf numFmtId="0" fontId="38" fillId="20" borderId="108" applyNumberFormat="0" applyAlignment="0" applyProtection="0"/>
    <xf numFmtId="0" fontId="24" fillId="20" borderId="106" applyNumberFormat="0" applyAlignment="0" applyProtection="0"/>
    <xf numFmtId="0" fontId="20" fillId="23" borderId="107" applyNumberFormat="0" applyFont="0" applyAlignment="0" applyProtection="0"/>
    <xf numFmtId="0" fontId="20" fillId="23" borderId="107" applyNumberFormat="0" applyFont="0" applyAlignment="0" applyProtection="0"/>
    <xf numFmtId="0" fontId="38" fillId="20" borderId="108" applyNumberFormat="0" applyAlignment="0" applyProtection="0"/>
    <xf numFmtId="0" fontId="32" fillId="7" borderId="106" applyNumberFormat="0" applyAlignment="0" applyProtection="0"/>
    <xf numFmtId="0" fontId="38" fillId="20" borderId="108" applyNumberFormat="0" applyAlignment="0" applyProtection="0"/>
    <xf numFmtId="0" fontId="32" fillId="7" borderId="106" applyNumberFormat="0" applyAlignment="0" applyProtection="0"/>
    <xf numFmtId="0" fontId="40" fillId="0" borderId="109" applyNumberFormat="0" applyFill="0" applyAlignment="0" applyProtection="0"/>
    <xf numFmtId="0" fontId="40" fillId="0" borderId="109" applyNumberFormat="0" applyFill="0" applyAlignment="0" applyProtection="0"/>
    <xf numFmtId="0" fontId="20" fillId="23" borderId="107" applyNumberFormat="0" applyFont="0" applyAlignment="0" applyProtection="0"/>
    <xf numFmtId="0" fontId="24" fillId="20" borderId="106" applyNumberFormat="0" applyAlignment="0" applyProtection="0"/>
    <xf numFmtId="0" fontId="32" fillId="7" borderId="106" applyNumberFormat="0" applyAlignment="0" applyProtection="0"/>
    <xf numFmtId="0" fontId="24" fillId="20" borderId="106" applyNumberFormat="0" applyAlignment="0" applyProtection="0"/>
    <xf numFmtId="0" fontId="38" fillId="20" borderId="108" applyNumberFormat="0" applyAlignment="0" applyProtection="0"/>
    <xf numFmtId="0" fontId="24" fillId="20" borderId="106" applyNumberFormat="0" applyAlignment="0" applyProtection="0"/>
    <xf numFmtId="0" fontId="20" fillId="23" borderId="107" applyNumberFormat="0" applyFont="0" applyAlignment="0" applyProtection="0"/>
    <xf numFmtId="0" fontId="38" fillId="20" borderId="108" applyNumberFormat="0" applyAlignment="0" applyProtection="0"/>
    <xf numFmtId="0" fontId="32" fillId="7" borderId="106" applyNumberFormat="0" applyAlignment="0" applyProtection="0"/>
    <xf numFmtId="0" fontId="40" fillId="0" borderId="109" applyNumberFormat="0" applyFill="0" applyAlignment="0" applyProtection="0"/>
    <xf numFmtId="0" fontId="38" fillId="20" borderId="108" applyNumberFormat="0" applyAlignment="0" applyProtection="0"/>
    <xf numFmtId="0" fontId="40" fillId="0" borderId="109" applyNumberFormat="0" applyFill="0" applyAlignment="0" applyProtection="0"/>
    <xf numFmtId="0" fontId="40" fillId="0" borderId="109" applyNumberFormat="0" applyFill="0" applyAlignment="0" applyProtection="0"/>
    <xf numFmtId="0" fontId="32" fillId="7" borderId="106" applyNumberFormat="0" applyAlignment="0" applyProtection="0"/>
    <xf numFmtId="0" fontId="24" fillId="20" borderId="106" applyNumberFormat="0" applyAlignment="0" applyProtection="0"/>
    <xf numFmtId="0" fontId="40" fillId="0" borderId="109" applyNumberFormat="0" applyFill="0" applyAlignment="0" applyProtection="0"/>
    <xf numFmtId="0" fontId="32" fillId="7" borderId="106" applyNumberFormat="0" applyAlignment="0" applyProtection="0"/>
    <xf numFmtId="0" fontId="20" fillId="23" borderId="107" applyNumberFormat="0" applyFont="0" applyAlignment="0" applyProtection="0"/>
    <xf numFmtId="0" fontId="24" fillId="20" borderId="106" applyNumberFormat="0" applyAlignment="0" applyProtection="0"/>
    <xf numFmtId="0" fontId="40" fillId="0" borderId="109" applyNumberFormat="0" applyFill="0" applyAlignment="0" applyProtection="0"/>
    <xf numFmtId="0" fontId="38" fillId="20" borderId="108" applyNumberFormat="0" applyAlignment="0" applyProtection="0"/>
    <xf numFmtId="0" fontId="24" fillId="20" borderId="106" applyNumberFormat="0" applyAlignment="0" applyProtection="0"/>
    <xf numFmtId="0" fontId="38" fillId="20" borderId="108" applyNumberFormat="0" applyAlignment="0" applyProtection="0"/>
    <xf numFmtId="0" fontId="40" fillId="0" borderId="109" applyNumberFormat="0" applyFill="0" applyAlignment="0" applyProtection="0"/>
    <xf numFmtId="0" fontId="40" fillId="0" borderId="109" applyNumberFormat="0" applyFill="0" applyAlignment="0" applyProtection="0"/>
    <xf numFmtId="0" fontId="38" fillId="20" borderId="108" applyNumberFormat="0" applyAlignment="0" applyProtection="0"/>
    <xf numFmtId="0" fontId="38" fillId="20" borderId="108" applyNumberFormat="0" applyAlignment="0" applyProtection="0"/>
    <xf numFmtId="0" fontId="24" fillId="20" borderId="106" applyNumberFormat="0" applyAlignment="0" applyProtection="0"/>
    <xf numFmtId="0" fontId="32" fillId="7" borderId="106" applyNumberFormat="0" applyAlignment="0" applyProtection="0"/>
    <xf numFmtId="0" fontId="40" fillId="0" borderId="109" applyNumberFormat="0" applyFill="0" applyAlignment="0" applyProtection="0"/>
    <xf numFmtId="0" fontId="24" fillId="20" borderId="106" applyNumberFormat="0" applyAlignment="0" applyProtection="0"/>
    <xf numFmtId="0" fontId="32" fillId="7" borderId="106" applyNumberFormat="0" applyAlignment="0" applyProtection="0"/>
    <xf numFmtId="0" fontId="38" fillId="20" borderId="108" applyNumberFormat="0" applyAlignment="0" applyProtection="0"/>
    <xf numFmtId="0" fontId="20" fillId="23" borderId="107" applyNumberFormat="0" applyFont="0" applyAlignment="0" applyProtection="0"/>
    <xf numFmtId="0" fontId="24" fillId="20" borderId="106" applyNumberFormat="0" applyAlignment="0" applyProtection="0"/>
    <xf numFmtId="0" fontId="20" fillId="23" borderId="107" applyNumberFormat="0" applyFont="0" applyAlignment="0" applyProtection="0"/>
    <xf numFmtId="0" fontId="32" fillId="7" borderId="106" applyNumberFormat="0" applyAlignment="0" applyProtection="0"/>
    <xf numFmtId="0" fontId="20" fillId="23" borderId="107" applyNumberFormat="0" applyFont="0" applyAlignment="0" applyProtection="0"/>
    <xf numFmtId="0" fontId="20" fillId="23" borderId="107" applyNumberFormat="0" applyFont="0" applyAlignment="0" applyProtection="0"/>
    <xf numFmtId="0" fontId="38" fillId="20" borderId="108" applyNumberFormat="0" applyAlignment="0" applyProtection="0"/>
    <xf numFmtId="0" fontId="40" fillId="0" borderId="109" applyNumberFormat="0" applyFill="0" applyAlignment="0" applyProtection="0"/>
    <xf numFmtId="0" fontId="32" fillId="7" borderId="106" applyNumberFormat="0" applyAlignment="0" applyProtection="0"/>
    <xf numFmtId="0" fontId="40" fillId="0" borderId="109" applyNumberFormat="0" applyFill="0" applyAlignment="0" applyProtection="0"/>
    <xf numFmtId="0" fontId="20" fillId="23" borderId="107" applyNumberFormat="0" applyFont="0" applyAlignment="0" applyProtection="0"/>
    <xf numFmtId="0" fontId="32" fillId="7" borderId="106" applyNumberFormat="0" applyAlignment="0" applyProtection="0"/>
    <xf numFmtId="0" fontId="24" fillId="20" borderId="106" applyNumberFormat="0" applyAlignment="0" applyProtection="0"/>
    <xf numFmtId="0" fontId="32" fillId="7" borderId="106" applyNumberFormat="0" applyAlignment="0" applyProtection="0"/>
    <xf numFmtId="0" fontId="40" fillId="0" borderId="109" applyNumberFormat="0" applyFill="0" applyAlignment="0" applyProtection="0"/>
    <xf numFmtId="0" fontId="40" fillId="0" borderId="109" applyNumberFormat="0" applyFill="0" applyAlignment="0" applyProtection="0"/>
    <xf numFmtId="0" fontId="24" fillId="20" borderId="106" applyNumberFormat="0" applyAlignment="0" applyProtection="0"/>
    <xf numFmtId="0" fontId="38" fillId="20" borderId="108" applyNumberFormat="0" applyAlignment="0" applyProtection="0"/>
    <xf numFmtId="0" fontId="20" fillId="23" borderId="107" applyNumberFormat="0" applyFont="0" applyAlignment="0" applyProtection="0"/>
    <xf numFmtId="0" fontId="38" fillId="20" borderId="108" applyNumberFormat="0" applyAlignment="0" applyProtection="0"/>
    <xf numFmtId="0" fontId="40" fillId="0" borderId="109" applyNumberFormat="0" applyFill="0" applyAlignment="0" applyProtection="0"/>
    <xf numFmtId="0" fontId="40" fillId="0" borderId="109" applyNumberFormat="0" applyFill="0" applyAlignment="0" applyProtection="0"/>
    <xf numFmtId="0" fontId="38" fillId="20" borderId="108" applyNumberFormat="0" applyAlignment="0" applyProtection="0"/>
    <xf numFmtId="0" fontId="20" fillId="23" borderId="107" applyNumberFormat="0" applyFont="0" applyAlignment="0" applyProtection="0"/>
    <xf numFmtId="0" fontId="32" fillId="7" borderId="106" applyNumberFormat="0" applyAlignment="0" applyProtection="0"/>
    <xf numFmtId="0" fontId="20" fillId="23" borderId="107" applyNumberFormat="0" applyFont="0" applyAlignment="0" applyProtection="0"/>
    <xf numFmtId="0" fontId="38" fillId="20" borderId="108" applyNumberFormat="0" applyAlignment="0" applyProtection="0"/>
    <xf numFmtId="0" fontId="40" fillId="0" borderId="109" applyNumberFormat="0" applyFill="0" applyAlignment="0" applyProtection="0"/>
    <xf numFmtId="0" fontId="32" fillId="7" borderId="106" applyNumberFormat="0" applyAlignment="0" applyProtection="0"/>
    <xf numFmtId="0" fontId="24" fillId="20" borderId="106" applyNumberFormat="0" applyAlignment="0" applyProtection="0"/>
    <xf numFmtId="0" fontId="24" fillId="20" borderId="106" applyNumberFormat="0" applyAlignment="0" applyProtection="0"/>
    <xf numFmtId="0" fontId="20" fillId="23" borderId="107" applyNumberFormat="0" applyFont="0" applyAlignment="0" applyProtection="0"/>
    <xf numFmtId="0" fontId="32" fillId="7" borderId="106" applyNumberFormat="0" applyAlignment="0" applyProtection="0"/>
    <xf numFmtId="0" fontId="24" fillId="20" borderId="106" applyNumberFormat="0" applyAlignment="0" applyProtection="0"/>
    <xf numFmtId="0" fontId="20" fillId="23" borderId="107" applyNumberFormat="0" applyFont="0" applyAlignment="0" applyProtection="0"/>
    <xf numFmtId="0" fontId="24" fillId="20" borderId="106" applyNumberFormat="0" applyAlignment="0" applyProtection="0"/>
    <xf numFmtId="0" fontId="24" fillId="20" borderId="106" applyNumberFormat="0" applyAlignment="0" applyProtection="0"/>
    <xf numFmtId="0" fontId="32" fillId="7" borderId="106" applyNumberFormat="0" applyAlignment="0" applyProtection="0"/>
    <xf numFmtId="0" fontId="38" fillId="20" borderId="108" applyNumberFormat="0" applyAlignment="0" applyProtection="0"/>
    <xf numFmtId="0" fontId="32" fillId="7" borderId="106" applyNumberFormat="0" applyAlignment="0" applyProtection="0"/>
    <xf numFmtId="0" fontId="40" fillId="0" borderId="109" applyNumberFormat="0" applyFill="0" applyAlignment="0" applyProtection="0"/>
    <xf numFmtId="0" fontId="38" fillId="20" borderId="108" applyNumberFormat="0" applyAlignment="0" applyProtection="0"/>
    <xf numFmtId="0" fontId="38" fillId="20" borderId="108" applyNumberFormat="0" applyAlignment="0" applyProtection="0"/>
    <xf numFmtId="0" fontId="24" fillId="20" borderId="106" applyNumberFormat="0" applyAlignment="0" applyProtection="0"/>
    <xf numFmtId="0" fontId="38" fillId="20" borderId="108" applyNumberFormat="0" applyAlignment="0" applyProtection="0"/>
    <xf numFmtId="0" fontId="40" fillId="0" borderId="109" applyNumberFormat="0" applyFill="0" applyAlignment="0" applyProtection="0"/>
    <xf numFmtId="0" fontId="38" fillId="20" borderId="108" applyNumberFormat="0" applyAlignment="0" applyProtection="0"/>
    <xf numFmtId="0" fontId="20" fillId="23" borderId="107" applyNumberFormat="0" applyFont="0" applyAlignment="0" applyProtection="0"/>
    <xf numFmtId="0" fontId="32" fillId="7" borderId="106" applyNumberFormat="0" applyAlignment="0" applyProtection="0"/>
    <xf numFmtId="0" fontId="24" fillId="20" borderId="106" applyNumberFormat="0" applyAlignment="0" applyProtection="0"/>
    <xf numFmtId="0" fontId="20" fillId="23" borderId="107" applyNumberFormat="0" applyFont="0" applyAlignment="0" applyProtection="0"/>
    <xf numFmtId="0" fontId="20" fillId="23" borderId="107" applyNumberFormat="0" applyFont="0" applyAlignment="0" applyProtection="0"/>
    <xf numFmtId="0" fontId="32" fillId="7" borderId="106" applyNumberFormat="0" applyAlignment="0" applyProtection="0"/>
    <xf numFmtId="0" fontId="32" fillId="7" borderId="106" applyNumberFormat="0" applyAlignment="0" applyProtection="0"/>
    <xf numFmtId="0" fontId="24" fillId="20" borderId="106" applyNumberFormat="0" applyAlignment="0" applyProtection="0"/>
    <xf numFmtId="0" fontId="40" fillId="0" borderId="109" applyNumberFormat="0" applyFill="0" applyAlignment="0" applyProtection="0"/>
    <xf numFmtId="0" fontId="24" fillId="20" borderId="106" applyNumberFormat="0" applyAlignment="0" applyProtection="0"/>
    <xf numFmtId="0" fontId="38" fillId="20" borderId="108" applyNumberFormat="0" applyAlignment="0" applyProtection="0"/>
    <xf numFmtId="0" fontId="32" fillId="7" borderId="106" applyNumberFormat="0" applyAlignment="0" applyProtection="0"/>
    <xf numFmtId="0" fontId="38" fillId="20" borderId="108" applyNumberFormat="0" applyAlignment="0" applyProtection="0"/>
    <xf numFmtId="0" fontId="20" fillId="23" borderId="107" applyNumberFormat="0" applyFont="0" applyAlignment="0" applyProtection="0"/>
    <xf numFmtId="0" fontId="20" fillId="23" borderId="107" applyNumberFormat="0" applyFont="0" applyAlignment="0" applyProtection="0"/>
    <xf numFmtId="0" fontId="32" fillId="7" borderId="106" applyNumberFormat="0" applyAlignment="0" applyProtection="0"/>
    <xf numFmtId="0" fontId="32" fillId="7" borderId="106" applyNumberFormat="0" applyAlignment="0" applyProtection="0"/>
    <xf numFmtId="0" fontId="40" fillId="0" borderId="109" applyNumberFormat="0" applyFill="0" applyAlignment="0" applyProtection="0"/>
    <xf numFmtId="0" fontId="20" fillId="23" borderId="107" applyNumberFormat="0" applyFont="0" applyAlignment="0" applyProtection="0"/>
    <xf numFmtId="0" fontId="40" fillId="0" borderId="109" applyNumberFormat="0" applyFill="0" applyAlignment="0" applyProtection="0"/>
    <xf numFmtId="0" fontId="40" fillId="0" borderId="109" applyNumberFormat="0" applyFill="0" applyAlignment="0" applyProtection="0"/>
    <xf numFmtId="0" fontId="20" fillId="23" borderId="107" applyNumberFormat="0" applyFont="0" applyAlignment="0" applyProtection="0"/>
    <xf numFmtId="0" fontId="24" fillId="20" borderId="106" applyNumberFormat="0" applyAlignment="0" applyProtection="0"/>
    <xf numFmtId="0" fontId="24" fillId="20" borderId="106" applyNumberFormat="0" applyAlignment="0" applyProtection="0"/>
    <xf numFmtId="0" fontId="38" fillId="20" borderId="108" applyNumberFormat="0" applyAlignment="0" applyProtection="0"/>
    <xf numFmtId="0" fontId="9" fillId="0" borderId="0"/>
    <xf numFmtId="0" fontId="9" fillId="0" borderId="0"/>
    <xf numFmtId="9" fontId="9" fillId="0" borderId="0" applyFont="0" applyFill="0" applyBorder="0" applyAlignment="0" applyProtection="0"/>
    <xf numFmtId="0" fontId="24" fillId="20" borderId="106" applyNumberFormat="0" applyAlignment="0" applyProtection="0"/>
    <xf numFmtId="0" fontId="32" fillId="7" borderId="106" applyNumberFormat="0" applyAlignment="0" applyProtection="0"/>
    <xf numFmtId="0" fontId="20" fillId="23" borderId="107" applyNumberFormat="0" applyFont="0" applyAlignment="0" applyProtection="0"/>
    <xf numFmtId="0" fontId="38" fillId="20" borderId="108" applyNumberFormat="0" applyAlignment="0" applyProtection="0"/>
    <xf numFmtId="0" fontId="40" fillId="0" borderId="109" applyNumberFormat="0" applyFill="0" applyAlignment="0" applyProtection="0"/>
    <xf numFmtId="0" fontId="9" fillId="0" borderId="0"/>
    <xf numFmtId="0" fontId="38" fillId="20" borderId="108" applyNumberFormat="0" applyAlignment="0" applyProtection="0"/>
    <xf numFmtId="0" fontId="24" fillId="20" borderId="106" applyNumberFormat="0" applyAlignment="0" applyProtection="0"/>
    <xf numFmtId="0" fontId="32" fillId="7" borderId="106" applyNumberFormat="0" applyAlignment="0" applyProtection="0"/>
    <xf numFmtId="0" fontId="40" fillId="0" borderId="109" applyNumberFormat="0" applyFill="0" applyAlignment="0" applyProtection="0"/>
    <xf numFmtId="0" fontId="24" fillId="20" borderId="106" applyNumberFormat="0" applyAlignment="0" applyProtection="0"/>
    <xf numFmtId="0" fontId="32" fillId="7" borderId="106" applyNumberFormat="0" applyAlignment="0" applyProtection="0"/>
    <xf numFmtId="0" fontId="38" fillId="20" borderId="108" applyNumberFormat="0" applyAlignment="0" applyProtection="0"/>
    <xf numFmtId="0" fontId="20" fillId="23" borderId="107" applyNumberFormat="0" applyFont="0" applyAlignment="0" applyProtection="0"/>
    <xf numFmtId="0" fontId="24" fillId="20" borderId="106" applyNumberFormat="0" applyAlignment="0" applyProtection="0"/>
    <xf numFmtId="0" fontId="20" fillId="23" borderId="107" applyNumberFormat="0" applyFont="0" applyAlignment="0" applyProtection="0"/>
    <xf numFmtId="0" fontId="32" fillId="7" borderId="106" applyNumberFormat="0" applyAlignment="0" applyProtection="0"/>
    <xf numFmtId="0" fontId="20" fillId="23" borderId="107" applyNumberFormat="0" applyFont="0" applyAlignment="0" applyProtection="0"/>
    <xf numFmtId="0" fontId="20" fillId="23" borderId="107" applyNumberFormat="0" applyFont="0" applyAlignment="0" applyProtection="0"/>
    <xf numFmtId="0" fontId="38" fillId="20" borderId="108" applyNumberFormat="0" applyAlignment="0" applyProtection="0"/>
    <xf numFmtId="0" fontId="40" fillId="0" borderId="109" applyNumberFormat="0" applyFill="0" applyAlignment="0" applyProtection="0"/>
    <xf numFmtId="0" fontId="32" fillId="7" borderId="106" applyNumberFormat="0" applyAlignment="0" applyProtection="0"/>
    <xf numFmtId="0" fontId="40" fillId="0" borderId="109" applyNumberFormat="0" applyFill="0" applyAlignment="0" applyProtection="0"/>
    <xf numFmtId="0" fontId="9" fillId="0" borderId="0"/>
    <xf numFmtId="0" fontId="9" fillId="0" borderId="0"/>
    <xf numFmtId="9" fontId="9" fillId="0" borderId="0" applyFont="0" applyFill="0" applyBorder="0" applyAlignment="0" applyProtection="0"/>
    <xf numFmtId="0" fontId="24" fillId="20" borderId="106" applyNumberFormat="0" applyAlignment="0" applyProtection="0"/>
    <xf numFmtId="0" fontId="32" fillId="7" borderId="106" applyNumberFormat="0" applyAlignment="0" applyProtection="0"/>
    <xf numFmtId="0" fontId="40" fillId="0" borderId="109" applyNumberFormat="0" applyFill="0" applyAlignment="0" applyProtection="0"/>
    <xf numFmtId="0" fontId="40" fillId="0" borderId="109" applyNumberFormat="0" applyFill="0" applyAlignment="0" applyProtection="0"/>
    <xf numFmtId="0" fontId="24" fillId="20" borderId="106" applyNumberFormat="0" applyAlignment="0" applyProtection="0"/>
    <xf numFmtId="0" fontId="38" fillId="20" borderId="108" applyNumberFormat="0" applyAlignment="0" applyProtection="0"/>
    <xf numFmtId="0" fontId="20" fillId="23" borderId="107" applyNumberFormat="0" applyFont="0" applyAlignment="0" applyProtection="0"/>
    <xf numFmtId="0" fontId="38" fillId="20" borderId="108" applyNumberFormat="0" applyAlignment="0" applyProtection="0"/>
    <xf numFmtId="0" fontId="40" fillId="0" borderId="109" applyNumberFormat="0" applyFill="0" applyAlignment="0" applyProtection="0"/>
    <xf numFmtId="0" fontId="40" fillId="0" borderId="109" applyNumberFormat="0" applyFill="0" applyAlignment="0" applyProtection="0"/>
    <xf numFmtId="0" fontId="38" fillId="20" borderId="108" applyNumberFormat="0" applyAlignment="0" applyProtection="0"/>
    <xf numFmtId="0" fontId="20" fillId="23" borderId="107" applyNumberFormat="0" applyFont="0" applyAlignment="0" applyProtection="0"/>
    <xf numFmtId="0" fontId="32" fillId="7" borderId="106" applyNumberFormat="0" applyAlignment="0" applyProtection="0"/>
    <xf numFmtId="0" fontId="20" fillId="23" borderId="107" applyNumberFormat="0" applyFont="0" applyAlignment="0" applyProtection="0"/>
    <xf numFmtId="0" fontId="38" fillId="20" borderId="108" applyNumberFormat="0" applyAlignment="0" applyProtection="0"/>
    <xf numFmtId="0" fontId="40" fillId="0" borderId="109" applyNumberFormat="0" applyFill="0" applyAlignment="0" applyProtection="0"/>
    <xf numFmtId="0" fontId="32" fillId="7" borderId="106" applyNumberFormat="0" applyAlignment="0" applyProtection="0"/>
    <xf numFmtId="0" fontId="24" fillId="20" borderId="106" applyNumberFormat="0" applyAlignment="0" applyProtection="0"/>
    <xf numFmtId="0" fontId="24" fillId="20" borderId="106" applyNumberFormat="0" applyAlignment="0" applyProtection="0"/>
    <xf numFmtId="0" fontId="20" fillId="23" borderId="107" applyNumberFormat="0" applyFont="0" applyAlignment="0" applyProtection="0"/>
    <xf numFmtId="0" fontId="9" fillId="0" borderId="0"/>
    <xf numFmtId="0" fontId="9" fillId="0" borderId="0"/>
    <xf numFmtId="9" fontId="9" fillId="0" borderId="0" applyFont="0" applyFill="0" applyBorder="0" applyAlignment="0" applyProtection="0"/>
    <xf numFmtId="0" fontId="20" fillId="23" borderId="107" applyNumberFormat="0" applyFont="0" applyAlignment="0" applyProtection="0"/>
    <xf numFmtId="0" fontId="24" fillId="20" borderId="106" applyNumberFormat="0" applyAlignment="0" applyProtection="0"/>
    <xf numFmtId="0" fontId="24" fillId="20" borderId="106" applyNumberFormat="0" applyAlignment="0" applyProtection="0"/>
    <xf numFmtId="0" fontId="32" fillId="7" borderId="106" applyNumberFormat="0" applyAlignment="0" applyProtection="0"/>
    <xf numFmtId="0" fontId="38" fillId="20" borderId="108" applyNumberFormat="0" applyAlignment="0" applyProtection="0"/>
    <xf numFmtId="0" fontId="32" fillId="7" borderId="106" applyNumberFormat="0" applyAlignment="0" applyProtection="0"/>
    <xf numFmtId="0" fontId="40" fillId="0" borderId="109" applyNumberFormat="0" applyFill="0" applyAlignment="0" applyProtection="0"/>
    <xf numFmtId="0" fontId="38" fillId="20" borderId="108" applyNumberFormat="0" applyAlignment="0" applyProtection="0"/>
    <xf numFmtId="0" fontId="8" fillId="0" borderId="0"/>
    <xf numFmtId="0" fontId="38" fillId="20" borderId="112" applyNumberFormat="0" applyAlignment="0" applyProtection="0"/>
    <xf numFmtId="0" fontId="24" fillId="20" borderId="110" applyNumberFormat="0" applyAlignment="0" applyProtection="0"/>
    <xf numFmtId="0" fontId="32" fillId="7" borderId="110" applyNumberFormat="0" applyAlignment="0" applyProtection="0"/>
    <xf numFmtId="0" fontId="40" fillId="0" borderId="113" applyNumberFormat="0" applyFill="0" applyAlignment="0" applyProtection="0"/>
    <xf numFmtId="0" fontId="24" fillId="20" borderId="110" applyNumberFormat="0" applyAlignment="0" applyProtection="0"/>
    <xf numFmtId="0" fontId="32" fillId="7" borderId="110" applyNumberFormat="0" applyAlignment="0" applyProtection="0"/>
    <xf numFmtId="0" fontId="38" fillId="20" borderId="112" applyNumberFormat="0" applyAlignment="0" applyProtection="0"/>
    <xf numFmtId="0" fontId="20" fillId="23" borderId="111" applyNumberFormat="0" applyFont="0" applyAlignment="0" applyProtection="0"/>
    <xf numFmtId="0" fontId="24" fillId="20" borderId="110" applyNumberFormat="0" applyAlignment="0" applyProtection="0"/>
    <xf numFmtId="0" fontId="20" fillId="23" borderId="111" applyNumberFormat="0" applyFont="0" applyAlignment="0" applyProtection="0"/>
    <xf numFmtId="0" fontId="32" fillId="7" borderId="110" applyNumberFormat="0" applyAlignment="0" applyProtection="0"/>
    <xf numFmtId="0" fontId="20" fillId="23" borderId="111" applyNumberFormat="0" applyFont="0" applyAlignment="0" applyProtection="0"/>
    <xf numFmtId="0" fontId="20" fillId="23" borderId="111" applyNumberFormat="0" applyFont="0" applyAlignment="0" applyProtection="0"/>
    <xf numFmtId="0" fontId="38" fillId="20" borderId="112" applyNumberFormat="0" applyAlignment="0" applyProtection="0"/>
    <xf numFmtId="0" fontId="40" fillId="0" borderId="113" applyNumberFormat="0" applyFill="0" applyAlignment="0" applyProtection="0"/>
    <xf numFmtId="0" fontId="32" fillId="7" borderId="110" applyNumberFormat="0" applyAlignment="0" applyProtection="0"/>
    <xf numFmtId="0" fontId="40" fillId="0" borderId="113" applyNumberFormat="0" applyFill="0" applyAlignment="0" applyProtection="0"/>
    <xf numFmtId="0" fontId="8" fillId="0" borderId="0"/>
    <xf numFmtId="0" fontId="8" fillId="0" borderId="0"/>
    <xf numFmtId="9" fontId="8" fillId="0" borderId="0" applyFont="0" applyFill="0" applyBorder="0" applyAlignment="0" applyProtection="0"/>
    <xf numFmtId="0" fontId="24" fillId="20" borderId="110" applyNumberFormat="0" applyAlignment="0" applyProtection="0"/>
    <xf numFmtId="0" fontId="32" fillId="7" borderId="110" applyNumberFormat="0" applyAlignment="0" applyProtection="0"/>
    <xf numFmtId="0" fontId="40" fillId="0" borderId="113" applyNumberFormat="0" applyFill="0" applyAlignment="0" applyProtection="0"/>
    <xf numFmtId="0" fontId="40" fillId="0" borderId="113" applyNumberFormat="0" applyFill="0" applyAlignment="0" applyProtection="0"/>
    <xf numFmtId="0" fontId="24" fillId="20" borderId="110" applyNumberFormat="0" applyAlignment="0" applyProtection="0"/>
    <xf numFmtId="0" fontId="38" fillId="20" borderId="112" applyNumberFormat="0" applyAlignment="0" applyProtection="0"/>
    <xf numFmtId="0" fontId="20" fillId="23" borderId="111" applyNumberFormat="0" applyFont="0" applyAlignment="0" applyProtection="0"/>
    <xf numFmtId="0" fontId="38" fillId="20" borderId="112" applyNumberFormat="0" applyAlignment="0" applyProtection="0"/>
    <xf numFmtId="0" fontId="40" fillId="0" borderId="113" applyNumberFormat="0" applyFill="0" applyAlignment="0" applyProtection="0"/>
    <xf numFmtId="0" fontId="40" fillId="0" borderId="113" applyNumberFormat="0" applyFill="0" applyAlignment="0" applyProtection="0"/>
    <xf numFmtId="0" fontId="38" fillId="20" borderId="112" applyNumberFormat="0" applyAlignment="0" applyProtection="0"/>
    <xf numFmtId="0" fontId="20" fillId="23" borderId="111" applyNumberFormat="0" applyFont="0" applyAlignment="0" applyProtection="0"/>
    <xf numFmtId="0" fontId="32" fillId="7" borderId="110" applyNumberFormat="0" applyAlignment="0" applyProtection="0"/>
    <xf numFmtId="0" fontId="20" fillId="23" borderId="111" applyNumberFormat="0" applyFont="0" applyAlignment="0" applyProtection="0"/>
    <xf numFmtId="0" fontId="38" fillId="20" borderId="112" applyNumberFormat="0" applyAlignment="0" applyProtection="0"/>
    <xf numFmtId="0" fontId="40" fillId="0" borderId="113" applyNumberFormat="0" applyFill="0" applyAlignment="0" applyProtection="0"/>
    <xf numFmtId="0" fontId="32" fillId="7" borderId="110" applyNumberFormat="0" applyAlignment="0" applyProtection="0"/>
    <xf numFmtId="0" fontId="24" fillId="20" borderId="110" applyNumberFormat="0" applyAlignment="0" applyProtection="0"/>
    <xf numFmtId="0" fontId="24" fillId="20" borderId="110" applyNumberFormat="0" applyAlignment="0" applyProtection="0"/>
    <xf numFmtId="0" fontId="38" fillId="20" borderId="112" applyNumberFormat="0" applyAlignment="0" applyProtection="0"/>
    <xf numFmtId="0" fontId="24" fillId="20" borderId="110" applyNumberFormat="0" applyAlignment="0" applyProtection="0"/>
    <xf numFmtId="0" fontId="20" fillId="23" borderId="111" applyNumberFormat="0" applyFont="0" applyAlignment="0" applyProtection="0"/>
    <xf numFmtId="0" fontId="40" fillId="0" borderId="113" applyNumberFormat="0" applyFill="0" applyAlignment="0" applyProtection="0"/>
    <xf numFmtId="0" fontId="24" fillId="20" borderId="110" applyNumberFormat="0" applyAlignment="0" applyProtection="0"/>
    <xf numFmtId="0" fontId="40" fillId="0" borderId="113" applyNumberFormat="0" applyFill="0" applyAlignment="0" applyProtection="0"/>
    <xf numFmtId="0" fontId="20" fillId="23" borderId="111" applyNumberFormat="0" applyFont="0" applyAlignment="0" applyProtection="0"/>
    <xf numFmtId="0" fontId="8" fillId="0" borderId="0"/>
    <xf numFmtId="0" fontId="32" fillId="7" borderId="110" applyNumberFormat="0" applyAlignment="0" applyProtection="0"/>
    <xf numFmtId="0" fontId="8" fillId="0" borderId="0"/>
    <xf numFmtId="9" fontId="8" fillId="0" borderId="0" applyFont="0" applyFill="0" applyBorder="0" applyAlignment="0" applyProtection="0"/>
    <xf numFmtId="0" fontId="38" fillId="20" borderId="112" applyNumberFormat="0" applyAlignment="0" applyProtection="0"/>
    <xf numFmtId="0" fontId="20" fillId="23" borderId="111" applyNumberFormat="0" applyFont="0" applyAlignment="0" applyProtection="0"/>
    <xf numFmtId="0" fontId="38" fillId="20" borderId="112" applyNumberFormat="0" applyAlignment="0" applyProtection="0"/>
    <xf numFmtId="0" fontId="32" fillId="7" borderId="110" applyNumberFormat="0" applyAlignment="0" applyProtection="0"/>
    <xf numFmtId="0" fontId="38" fillId="20" borderId="112" applyNumberFormat="0" applyAlignment="0" applyProtection="0"/>
    <xf numFmtId="0" fontId="24" fillId="20" borderId="110" applyNumberFormat="0" applyAlignment="0" applyProtection="0"/>
    <xf numFmtId="0" fontId="24" fillId="20" borderId="110" applyNumberFormat="0" applyAlignment="0" applyProtection="0"/>
    <xf numFmtId="0" fontId="24" fillId="20" borderId="110" applyNumberFormat="0" applyAlignment="0" applyProtection="0"/>
    <xf numFmtId="0" fontId="40" fillId="0" borderId="113" applyNumberFormat="0" applyFill="0" applyAlignment="0" applyProtection="0"/>
    <xf numFmtId="0" fontId="40" fillId="0" borderId="113" applyNumberFormat="0" applyFill="0" applyAlignment="0" applyProtection="0"/>
    <xf numFmtId="0" fontId="20" fillId="23" borderId="111" applyNumberFormat="0" applyFont="0" applyAlignment="0" applyProtection="0"/>
    <xf numFmtId="0" fontId="32" fillId="7" borderId="110" applyNumberFormat="0" applyAlignment="0" applyProtection="0"/>
    <xf numFmtId="0" fontId="38" fillId="20" borderId="112" applyNumberFormat="0" applyAlignment="0" applyProtection="0"/>
    <xf numFmtId="0" fontId="20" fillId="23" borderId="111" applyNumberFormat="0" applyFont="0" applyAlignment="0" applyProtection="0"/>
    <xf numFmtId="0" fontId="40" fillId="0" borderId="113" applyNumberFormat="0" applyFill="0" applyAlignment="0" applyProtection="0"/>
    <xf numFmtId="0" fontId="40" fillId="0" borderId="113" applyNumberFormat="0" applyFill="0" applyAlignment="0" applyProtection="0"/>
    <xf numFmtId="0" fontId="32" fillId="7" borderId="110" applyNumberFormat="0" applyAlignment="0" applyProtection="0"/>
    <xf numFmtId="0" fontId="32" fillId="7" borderId="110" applyNumberFormat="0" applyAlignment="0" applyProtection="0"/>
    <xf numFmtId="0" fontId="24" fillId="20" borderId="110" applyNumberFormat="0" applyAlignment="0" applyProtection="0"/>
    <xf numFmtId="0" fontId="32" fillId="7" borderId="110" applyNumberFormat="0" applyAlignment="0" applyProtection="0"/>
    <xf numFmtId="0" fontId="40" fillId="0" borderId="113" applyNumberFormat="0" applyFill="0" applyAlignment="0" applyProtection="0"/>
    <xf numFmtId="0" fontId="40" fillId="0" borderId="113" applyNumberFormat="0" applyFill="0" applyAlignment="0" applyProtection="0"/>
    <xf numFmtId="0" fontId="38" fillId="20" borderId="112" applyNumberFormat="0" applyAlignment="0" applyProtection="0"/>
    <xf numFmtId="0" fontId="20" fillId="23" borderId="111" applyNumberFormat="0" applyFont="0" applyAlignment="0" applyProtection="0"/>
    <xf numFmtId="0" fontId="38" fillId="20" borderId="112" applyNumberFormat="0" applyAlignment="0" applyProtection="0"/>
    <xf numFmtId="0" fontId="40" fillId="0" borderId="113" applyNumberFormat="0" applyFill="0" applyAlignment="0" applyProtection="0"/>
    <xf numFmtId="0" fontId="38" fillId="20" borderId="112" applyNumberFormat="0" applyAlignment="0" applyProtection="0"/>
    <xf numFmtId="0" fontId="32" fillId="7" borderId="110" applyNumberFormat="0" applyAlignment="0" applyProtection="0"/>
    <xf numFmtId="0" fontId="38" fillId="20" borderId="112" applyNumberFormat="0" applyAlignment="0" applyProtection="0"/>
    <xf numFmtId="0" fontId="40" fillId="0" borderId="113" applyNumberFormat="0" applyFill="0" applyAlignment="0" applyProtection="0"/>
    <xf numFmtId="0" fontId="40" fillId="0" borderId="113" applyNumberFormat="0" applyFill="0" applyAlignment="0" applyProtection="0"/>
    <xf numFmtId="0" fontId="40" fillId="0" borderId="113" applyNumberFormat="0" applyFill="0" applyAlignment="0" applyProtection="0"/>
    <xf numFmtId="0" fontId="38" fillId="20" borderId="112" applyNumberFormat="0" applyAlignment="0" applyProtection="0"/>
    <xf numFmtId="0" fontId="24" fillId="20" borderId="110" applyNumberFormat="0" applyAlignment="0" applyProtection="0"/>
    <xf numFmtId="0" fontId="24" fillId="20" borderId="110" applyNumberFormat="0" applyAlignment="0" applyProtection="0"/>
    <xf numFmtId="0" fontId="20" fillId="23" borderId="111" applyNumberFormat="0" applyFont="0" applyAlignment="0" applyProtection="0"/>
    <xf numFmtId="0" fontId="32" fillId="7" borderId="110" applyNumberFormat="0" applyAlignment="0" applyProtection="0"/>
    <xf numFmtId="0" fontId="40" fillId="0" borderId="113" applyNumberFormat="0" applyFill="0" applyAlignment="0" applyProtection="0"/>
    <xf numFmtId="0" fontId="40" fillId="0" borderId="113" applyNumberFormat="0" applyFill="0" applyAlignment="0" applyProtection="0"/>
    <xf numFmtId="0" fontId="24" fillId="20" borderId="110" applyNumberFormat="0" applyAlignment="0" applyProtection="0"/>
    <xf numFmtId="0" fontId="32" fillId="7" borderId="110" applyNumberFormat="0" applyAlignment="0" applyProtection="0"/>
    <xf numFmtId="0" fontId="20" fillId="23" borderId="111" applyNumberFormat="0" applyFont="0" applyAlignment="0" applyProtection="0"/>
    <xf numFmtId="0" fontId="38" fillId="20" borderId="112" applyNumberFormat="0" applyAlignment="0" applyProtection="0"/>
    <xf numFmtId="0" fontId="40" fillId="0" borderId="113" applyNumberFormat="0" applyFill="0" applyAlignment="0" applyProtection="0"/>
    <xf numFmtId="0" fontId="8" fillId="0" borderId="0"/>
    <xf numFmtId="0" fontId="38" fillId="20" borderId="112" applyNumberFormat="0" applyAlignment="0" applyProtection="0"/>
    <xf numFmtId="0" fontId="24" fillId="20" borderId="110" applyNumberFormat="0" applyAlignment="0" applyProtection="0"/>
    <xf numFmtId="0" fontId="32" fillId="7" borderId="110" applyNumberFormat="0" applyAlignment="0" applyProtection="0"/>
    <xf numFmtId="0" fontId="40" fillId="0" borderId="113" applyNumberFormat="0" applyFill="0" applyAlignment="0" applyProtection="0"/>
    <xf numFmtId="0" fontId="24" fillId="20" borderId="110" applyNumberFormat="0" applyAlignment="0" applyProtection="0"/>
    <xf numFmtId="0" fontId="32" fillId="7" borderId="110" applyNumberFormat="0" applyAlignment="0" applyProtection="0"/>
    <xf numFmtId="0" fontId="38" fillId="20" borderId="112" applyNumberFormat="0" applyAlignment="0" applyProtection="0"/>
    <xf numFmtId="0" fontId="20" fillId="23" borderId="111" applyNumberFormat="0" applyFont="0" applyAlignment="0" applyProtection="0"/>
    <xf numFmtId="0" fontId="24" fillId="20" borderId="110" applyNumberFormat="0" applyAlignment="0" applyProtection="0"/>
    <xf numFmtId="0" fontId="20" fillId="23" borderId="111" applyNumberFormat="0" applyFont="0" applyAlignment="0" applyProtection="0"/>
    <xf numFmtId="0" fontId="32" fillId="7" borderId="110" applyNumberFormat="0" applyAlignment="0" applyProtection="0"/>
    <xf numFmtId="0" fontId="20" fillId="23" borderId="111" applyNumberFormat="0" applyFont="0" applyAlignment="0" applyProtection="0"/>
    <xf numFmtId="0" fontId="20" fillId="23" borderId="111" applyNumberFormat="0" applyFont="0" applyAlignment="0" applyProtection="0"/>
    <xf numFmtId="0" fontId="38" fillId="20" borderId="112" applyNumberFormat="0" applyAlignment="0" applyProtection="0"/>
    <xf numFmtId="0" fontId="40" fillId="0" borderId="113" applyNumberFormat="0" applyFill="0" applyAlignment="0" applyProtection="0"/>
    <xf numFmtId="0" fontId="32" fillId="7" borderId="110" applyNumberFormat="0" applyAlignment="0" applyProtection="0"/>
    <xf numFmtId="0" fontId="40" fillId="0" borderId="113" applyNumberFormat="0" applyFill="0" applyAlignment="0" applyProtection="0"/>
    <xf numFmtId="0" fontId="8" fillId="0" borderId="0"/>
    <xf numFmtId="0" fontId="8" fillId="0" borderId="0"/>
    <xf numFmtId="9" fontId="8" fillId="0" borderId="0" applyFont="0" applyFill="0" applyBorder="0" applyAlignment="0" applyProtection="0"/>
    <xf numFmtId="0" fontId="24" fillId="20" borderId="110" applyNumberFormat="0" applyAlignment="0" applyProtection="0"/>
    <xf numFmtId="0" fontId="32" fillId="7" borderId="110" applyNumberFormat="0" applyAlignment="0" applyProtection="0"/>
    <xf numFmtId="0" fontId="40" fillId="0" borderId="113" applyNumberFormat="0" applyFill="0" applyAlignment="0" applyProtection="0"/>
    <xf numFmtId="0" fontId="40" fillId="0" borderId="113" applyNumberFormat="0" applyFill="0" applyAlignment="0" applyProtection="0"/>
    <xf numFmtId="0" fontId="24" fillId="20" borderId="110" applyNumberFormat="0" applyAlignment="0" applyProtection="0"/>
    <xf numFmtId="0" fontId="38" fillId="20" borderId="112" applyNumberFormat="0" applyAlignment="0" applyProtection="0"/>
    <xf numFmtId="0" fontId="20" fillId="23" borderId="111" applyNumberFormat="0" applyFont="0" applyAlignment="0" applyProtection="0"/>
    <xf numFmtId="0" fontId="38" fillId="20" borderId="112" applyNumberFormat="0" applyAlignment="0" applyProtection="0"/>
    <xf numFmtId="0" fontId="40" fillId="0" borderId="113" applyNumberFormat="0" applyFill="0" applyAlignment="0" applyProtection="0"/>
    <xf numFmtId="0" fontId="40" fillId="0" borderId="113" applyNumberFormat="0" applyFill="0" applyAlignment="0" applyProtection="0"/>
    <xf numFmtId="0" fontId="38" fillId="20" borderId="112" applyNumberFormat="0" applyAlignment="0" applyProtection="0"/>
    <xf numFmtId="0" fontId="20" fillId="23" borderId="111" applyNumberFormat="0" applyFont="0" applyAlignment="0" applyProtection="0"/>
    <xf numFmtId="0" fontId="32" fillId="7" borderId="110" applyNumberFormat="0" applyAlignment="0" applyProtection="0"/>
    <xf numFmtId="0" fontId="20" fillId="23" borderId="111" applyNumberFormat="0" applyFont="0" applyAlignment="0" applyProtection="0"/>
    <xf numFmtId="0" fontId="38" fillId="20" borderId="112" applyNumberFormat="0" applyAlignment="0" applyProtection="0"/>
    <xf numFmtId="0" fontId="40" fillId="0" borderId="113" applyNumberFormat="0" applyFill="0" applyAlignment="0" applyProtection="0"/>
    <xf numFmtId="0" fontId="32" fillId="7" borderId="110" applyNumberFormat="0" applyAlignment="0" applyProtection="0"/>
    <xf numFmtId="0" fontId="24" fillId="20" borderId="110" applyNumberFormat="0" applyAlignment="0" applyProtection="0"/>
    <xf numFmtId="0" fontId="24" fillId="20" borderId="110" applyNumberFormat="0" applyAlignment="0" applyProtection="0"/>
    <xf numFmtId="0" fontId="20" fillId="23" borderId="111" applyNumberFormat="0" applyFont="0" applyAlignment="0" applyProtection="0"/>
    <xf numFmtId="0" fontId="20" fillId="23" borderId="111" applyNumberFormat="0" applyFont="0" applyAlignment="0" applyProtection="0"/>
    <xf numFmtId="0" fontId="24" fillId="20" borderId="110" applyNumberFormat="0" applyAlignment="0" applyProtection="0"/>
    <xf numFmtId="0" fontId="24" fillId="20" borderId="110" applyNumberFormat="0" applyAlignment="0" applyProtection="0"/>
    <xf numFmtId="0" fontId="32" fillId="7" borderId="110" applyNumberFormat="0" applyAlignment="0" applyProtection="0"/>
    <xf numFmtId="0" fontId="38" fillId="20" borderId="112" applyNumberFormat="0" applyAlignment="0" applyProtection="0"/>
    <xf numFmtId="0" fontId="32" fillId="7" borderId="110" applyNumberFormat="0" applyAlignment="0" applyProtection="0"/>
    <xf numFmtId="0" fontId="40" fillId="0" borderId="113" applyNumberFormat="0" applyFill="0" applyAlignment="0" applyProtection="0"/>
    <xf numFmtId="0" fontId="38" fillId="20" borderId="112" applyNumberFormat="0" applyAlignment="0" applyProtection="0"/>
    <xf numFmtId="0" fontId="20" fillId="23" borderId="111" applyNumberFormat="0" applyFont="0" applyAlignment="0" applyProtection="0"/>
    <xf numFmtId="0" fontId="24" fillId="20" borderId="110" applyNumberFormat="0" applyAlignment="0" applyProtection="0"/>
    <xf numFmtId="0" fontId="20" fillId="23" borderId="111" applyNumberFormat="0" applyFont="0" applyAlignment="0" applyProtection="0"/>
    <xf numFmtId="0" fontId="20" fillId="23" borderId="111" applyNumberFormat="0" applyFont="0" applyAlignment="0" applyProtection="0"/>
    <xf numFmtId="0" fontId="24" fillId="20" borderId="110" applyNumberFormat="0" applyAlignment="0" applyProtection="0"/>
    <xf numFmtId="0" fontId="24" fillId="20" borderId="110" applyNumberFormat="0" applyAlignment="0" applyProtection="0"/>
    <xf numFmtId="0" fontId="40" fillId="0" borderId="113" applyNumberFormat="0" applyFill="0" applyAlignment="0" applyProtection="0"/>
    <xf numFmtId="0" fontId="32" fillId="7" borderId="110" applyNumberFormat="0" applyAlignment="0" applyProtection="0"/>
    <xf numFmtId="0" fontId="40" fillId="0" borderId="113" applyNumberFormat="0" applyFill="0" applyAlignment="0" applyProtection="0"/>
    <xf numFmtId="0" fontId="38" fillId="20" borderId="112" applyNumberFormat="0" applyAlignment="0" applyProtection="0"/>
    <xf numFmtId="0" fontId="20" fillId="23" borderId="111" applyNumberFormat="0" applyFont="0" applyAlignment="0" applyProtection="0"/>
    <xf numFmtId="0" fontId="40" fillId="0" borderId="113" applyNumberFormat="0" applyFill="0" applyAlignment="0" applyProtection="0"/>
    <xf numFmtId="0" fontId="24" fillId="20" borderId="110" applyNumberFormat="0" applyAlignment="0" applyProtection="0"/>
    <xf numFmtId="0" fontId="38" fillId="20" borderId="112" applyNumberFormat="0" applyAlignment="0" applyProtection="0"/>
    <xf numFmtId="0" fontId="32" fillId="7" borderId="110" applyNumberFormat="0" applyAlignment="0" applyProtection="0"/>
    <xf numFmtId="0" fontId="38" fillId="20" borderId="112" applyNumberFormat="0" applyAlignment="0" applyProtection="0"/>
    <xf numFmtId="0" fontId="20" fillId="23" borderId="111" applyNumberFormat="0" applyFont="0" applyAlignment="0" applyProtection="0"/>
    <xf numFmtId="0" fontId="24" fillId="20" borderId="110" applyNumberFormat="0" applyAlignment="0" applyProtection="0"/>
    <xf numFmtId="0" fontId="24" fillId="20" borderId="110" applyNumberFormat="0" applyAlignment="0" applyProtection="0"/>
    <xf numFmtId="0" fontId="24" fillId="20" borderId="110" applyNumberFormat="0" applyAlignment="0" applyProtection="0"/>
    <xf numFmtId="0" fontId="38" fillId="20" borderId="112" applyNumberFormat="0" applyAlignment="0" applyProtection="0"/>
    <xf numFmtId="0" fontId="24" fillId="20" borderId="110" applyNumberFormat="0" applyAlignment="0" applyProtection="0"/>
    <xf numFmtId="0" fontId="40" fillId="0" borderId="113" applyNumberFormat="0" applyFill="0" applyAlignment="0" applyProtection="0"/>
    <xf numFmtId="0" fontId="20" fillId="23" borderId="111" applyNumberFormat="0" applyFont="0" applyAlignment="0" applyProtection="0"/>
    <xf numFmtId="0" fontId="20" fillId="23" borderId="111" applyNumberFormat="0" applyFont="0" applyAlignment="0" applyProtection="0"/>
    <xf numFmtId="0" fontId="40" fillId="0" borderId="113" applyNumberFormat="0" applyFill="0" applyAlignment="0" applyProtection="0"/>
    <xf numFmtId="0" fontId="32" fillId="7" borderId="110" applyNumberFormat="0" applyAlignment="0" applyProtection="0"/>
    <xf numFmtId="0" fontId="32" fillId="7" borderId="110" applyNumberFormat="0" applyAlignment="0" applyProtection="0"/>
    <xf numFmtId="0" fontId="32" fillId="7" borderId="110" applyNumberFormat="0" applyAlignment="0" applyProtection="0"/>
    <xf numFmtId="0" fontId="20" fillId="23" borderId="111" applyNumberFormat="0" applyFont="0" applyAlignment="0" applyProtection="0"/>
    <xf numFmtId="0" fontId="20" fillId="23" borderId="111" applyNumberFormat="0" applyFont="0" applyAlignment="0" applyProtection="0"/>
    <xf numFmtId="0" fontId="38" fillId="20" borderId="112" applyNumberFormat="0" applyAlignment="0" applyProtection="0"/>
    <xf numFmtId="0" fontId="32" fillId="7" borderId="110" applyNumberFormat="0" applyAlignment="0" applyProtection="0"/>
    <xf numFmtId="0" fontId="32" fillId="7" borderId="110" applyNumberFormat="0" applyAlignment="0" applyProtection="0"/>
    <xf numFmtId="0" fontId="20" fillId="23" borderId="111" applyNumberFormat="0" applyFont="0" applyAlignment="0" applyProtection="0"/>
    <xf numFmtId="0" fontId="32" fillId="7" borderId="110" applyNumberFormat="0" applyAlignment="0" applyProtection="0"/>
    <xf numFmtId="0" fontId="24" fillId="20" borderId="110" applyNumberFormat="0" applyAlignment="0" applyProtection="0"/>
    <xf numFmtId="0" fontId="24" fillId="20" borderId="110" applyNumberFormat="0" applyAlignment="0" applyProtection="0"/>
    <xf numFmtId="0" fontId="38" fillId="20" borderId="112" applyNumberFormat="0" applyAlignment="0" applyProtection="0"/>
    <xf numFmtId="0" fontId="38" fillId="20" borderId="112" applyNumberFormat="0" applyAlignment="0" applyProtection="0"/>
    <xf numFmtId="0" fontId="32" fillId="7" borderId="110" applyNumberFormat="0" applyAlignment="0" applyProtection="0"/>
    <xf numFmtId="0" fontId="38" fillId="20" borderId="112" applyNumberFormat="0" applyAlignment="0" applyProtection="0"/>
    <xf numFmtId="0" fontId="24" fillId="20" borderId="110" applyNumberFormat="0" applyAlignment="0" applyProtection="0"/>
    <xf numFmtId="0" fontId="32" fillId="7" borderId="110" applyNumberFormat="0" applyAlignment="0" applyProtection="0"/>
    <xf numFmtId="0" fontId="40" fillId="0" borderId="113" applyNumberFormat="0" applyFill="0" applyAlignment="0" applyProtection="0"/>
    <xf numFmtId="0" fontId="24" fillId="20" borderId="110" applyNumberFormat="0" applyAlignment="0" applyProtection="0"/>
    <xf numFmtId="0" fontId="32" fillId="7" borderId="110" applyNumberFormat="0" applyAlignment="0" applyProtection="0"/>
    <xf numFmtId="0" fontId="38" fillId="20" borderId="112" applyNumberFormat="0" applyAlignment="0" applyProtection="0"/>
    <xf numFmtId="0" fontId="20" fillId="23" borderId="111" applyNumberFormat="0" applyFont="0" applyAlignment="0" applyProtection="0"/>
    <xf numFmtId="0" fontId="24" fillId="20" borderId="110" applyNumberFormat="0" applyAlignment="0" applyProtection="0"/>
    <xf numFmtId="0" fontId="20" fillId="23" borderId="111" applyNumberFormat="0" applyFont="0" applyAlignment="0" applyProtection="0"/>
    <xf numFmtId="0" fontId="32" fillId="7" borderId="110" applyNumberFormat="0" applyAlignment="0" applyProtection="0"/>
    <xf numFmtId="0" fontId="20" fillId="23" borderId="111" applyNumberFormat="0" applyFont="0" applyAlignment="0" applyProtection="0"/>
    <xf numFmtId="0" fontId="20" fillId="23" borderId="111" applyNumberFormat="0" applyFont="0" applyAlignment="0" applyProtection="0"/>
    <xf numFmtId="0" fontId="38" fillId="20" borderId="112" applyNumberFormat="0" applyAlignment="0" applyProtection="0"/>
    <xf numFmtId="0" fontId="40" fillId="0" borderId="113" applyNumberFormat="0" applyFill="0" applyAlignment="0" applyProtection="0"/>
    <xf numFmtId="0" fontId="32" fillId="7" borderId="110" applyNumberFormat="0" applyAlignment="0" applyProtection="0"/>
    <xf numFmtId="0" fontId="40" fillId="0" borderId="113" applyNumberFormat="0" applyFill="0" applyAlignment="0" applyProtection="0"/>
    <xf numFmtId="0" fontId="24" fillId="20" borderId="110" applyNumberFormat="0" applyAlignment="0" applyProtection="0"/>
    <xf numFmtId="0" fontId="32" fillId="7" borderId="110" applyNumberFormat="0" applyAlignment="0" applyProtection="0"/>
    <xf numFmtId="0" fontId="40" fillId="0" borderId="113" applyNumberFormat="0" applyFill="0" applyAlignment="0" applyProtection="0"/>
    <xf numFmtId="0" fontId="40" fillId="0" borderId="113" applyNumberFormat="0" applyFill="0" applyAlignment="0" applyProtection="0"/>
    <xf numFmtId="0" fontId="24" fillId="20" borderId="110" applyNumberFormat="0" applyAlignment="0" applyProtection="0"/>
    <xf numFmtId="0" fontId="38" fillId="20" borderId="112" applyNumberFormat="0" applyAlignment="0" applyProtection="0"/>
    <xf numFmtId="0" fontId="20" fillId="23" borderId="111" applyNumberFormat="0" applyFont="0" applyAlignment="0" applyProtection="0"/>
    <xf numFmtId="0" fontId="38" fillId="20" borderId="112" applyNumberFormat="0" applyAlignment="0" applyProtection="0"/>
    <xf numFmtId="0" fontId="40" fillId="0" borderId="113" applyNumberFormat="0" applyFill="0" applyAlignment="0" applyProtection="0"/>
    <xf numFmtId="0" fontId="40" fillId="0" borderId="113" applyNumberFormat="0" applyFill="0" applyAlignment="0" applyProtection="0"/>
    <xf numFmtId="0" fontId="38" fillId="20" borderId="112" applyNumberFormat="0" applyAlignment="0" applyProtection="0"/>
    <xf numFmtId="0" fontId="20" fillId="23" borderId="111" applyNumberFormat="0" applyFont="0" applyAlignment="0" applyProtection="0"/>
    <xf numFmtId="0" fontId="32" fillId="7" borderId="110" applyNumberFormat="0" applyAlignment="0" applyProtection="0"/>
    <xf numFmtId="0" fontId="20" fillId="23" borderId="111" applyNumberFormat="0" applyFont="0" applyAlignment="0" applyProtection="0"/>
    <xf numFmtId="0" fontId="38" fillId="20" borderId="112" applyNumberFormat="0" applyAlignment="0" applyProtection="0"/>
    <xf numFmtId="0" fontId="40" fillId="0" borderId="113" applyNumberFormat="0" applyFill="0" applyAlignment="0" applyProtection="0"/>
    <xf numFmtId="0" fontId="32" fillId="7" borderId="110" applyNumberFormat="0" applyAlignment="0" applyProtection="0"/>
    <xf numFmtId="0" fontId="24" fillId="20" borderId="110" applyNumberFormat="0" applyAlignment="0" applyProtection="0"/>
    <xf numFmtId="0" fontId="24" fillId="20" borderId="110" applyNumberFormat="0" applyAlignment="0" applyProtection="0"/>
    <xf numFmtId="0" fontId="20" fillId="23" borderId="111" applyNumberFormat="0" applyFont="0" applyAlignment="0" applyProtection="0"/>
    <xf numFmtId="0" fontId="40" fillId="0" borderId="113" applyNumberFormat="0" applyFill="0" applyAlignment="0" applyProtection="0"/>
    <xf numFmtId="0" fontId="20" fillId="23" borderId="111" applyNumberFormat="0" applyFont="0" applyAlignment="0" applyProtection="0"/>
    <xf numFmtId="0" fontId="24" fillId="20" borderId="110" applyNumberFormat="0" applyAlignment="0" applyProtection="0"/>
    <xf numFmtId="0" fontId="24" fillId="20" borderId="110" applyNumberFormat="0" applyAlignment="0" applyProtection="0"/>
    <xf numFmtId="0" fontId="32" fillId="7" borderId="110" applyNumberFormat="0" applyAlignment="0" applyProtection="0"/>
    <xf numFmtId="0" fontId="38" fillId="20" borderId="112" applyNumberFormat="0" applyAlignment="0" applyProtection="0"/>
    <xf numFmtId="0" fontId="32" fillId="7" borderId="110" applyNumberFormat="0" applyAlignment="0" applyProtection="0"/>
    <xf numFmtId="0" fontId="40" fillId="0" borderId="113" applyNumberFormat="0" applyFill="0" applyAlignment="0" applyProtection="0"/>
    <xf numFmtId="0" fontId="38" fillId="20" borderId="112" applyNumberFormat="0" applyAlignment="0" applyProtection="0"/>
    <xf numFmtId="0" fontId="32" fillId="7" borderId="110" applyNumberFormat="0" applyAlignment="0" applyProtection="0"/>
    <xf numFmtId="0" fontId="40" fillId="0" borderId="113" applyNumberFormat="0" applyFill="0" applyAlignment="0" applyProtection="0"/>
    <xf numFmtId="0" fontId="38" fillId="20" borderId="112" applyNumberFormat="0" applyAlignment="0" applyProtection="0"/>
    <xf numFmtId="0" fontId="20" fillId="23" borderId="111" applyNumberFormat="0" applyFont="0" applyAlignment="0" applyProtection="0"/>
    <xf numFmtId="0" fontId="24" fillId="20" borderId="110" applyNumberFormat="0" applyAlignment="0" applyProtection="0"/>
    <xf numFmtId="0" fontId="38" fillId="20" borderId="112" applyNumberFormat="0" applyAlignment="0" applyProtection="0"/>
    <xf numFmtId="0" fontId="32" fillId="7" borderId="110" applyNumberFormat="0" applyAlignment="0" applyProtection="0"/>
    <xf numFmtId="0" fontId="38" fillId="20" borderId="112" applyNumberFormat="0" applyAlignment="0" applyProtection="0"/>
    <xf numFmtId="0" fontId="20" fillId="23" borderId="111" applyNumberFormat="0" applyFont="0" applyAlignment="0" applyProtection="0"/>
    <xf numFmtId="0" fontId="24" fillId="20" borderId="110" applyNumberFormat="0" applyAlignment="0" applyProtection="0"/>
    <xf numFmtId="0" fontId="24" fillId="20" borderId="110" applyNumberFormat="0" applyAlignment="0" applyProtection="0"/>
    <xf numFmtId="0" fontId="24" fillId="20" borderId="110" applyNumberFormat="0" applyAlignment="0" applyProtection="0"/>
    <xf numFmtId="0" fontId="38" fillId="20" borderId="112" applyNumberFormat="0" applyAlignment="0" applyProtection="0"/>
    <xf numFmtId="0" fontId="24" fillId="20" borderId="110" applyNumberFormat="0" applyAlignment="0" applyProtection="0"/>
    <xf numFmtId="0" fontId="40" fillId="0" borderId="113" applyNumberFormat="0" applyFill="0" applyAlignment="0" applyProtection="0"/>
    <xf numFmtId="0" fontId="20" fillId="23" borderId="111" applyNumberFormat="0" applyFont="0" applyAlignment="0" applyProtection="0"/>
    <xf numFmtId="0" fontId="20" fillId="23" borderId="111" applyNumberFormat="0" applyFont="0" applyAlignment="0" applyProtection="0"/>
    <xf numFmtId="0" fontId="40" fillId="0" borderId="113" applyNumberFormat="0" applyFill="0" applyAlignment="0" applyProtection="0"/>
    <xf numFmtId="0" fontId="32" fillId="7" borderId="110" applyNumberFormat="0" applyAlignment="0" applyProtection="0"/>
    <xf numFmtId="0" fontId="32" fillId="7" borderId="110" applyNumberFormat="0" applyAlignment="0" applyProtection="0"/>
    <xf numFmtId="0" fontId="32" fillId="7" borderId="110" applyNumberFormat="0" applyAlignment="0" applyProtection="0"/>
    <xf numFmtId="0" fontId="20" fillId="23" borderId="111" applyNumberFormat="0" applyFont="0" applyAlignment="0" applyProtection="0"/>
    <xf numFmtId="0" fontId="20" fillId="23" borderId="111" applyNumberFormat="0" applyFont="0" applyAlignment="0" applyProtection="0"/>
    <xf numFmtId="0" fontId="38" fillId="20" borderId="112" applyNumberFormat="0" applyAlignment="0" applyProtection="0"/>
    <xf numFmtId="0" fontId="20" fillId="23" borderId="111" applyNumberFormat="0" applyFont="0" applyAlignment="0" applyProtection="0"/>
    <xf numFmtId="0" fontId="32" fillId="7" borderId="110" applyNumberFormat="0" applyAlignment="0" applyProtection="0"/>
    <xf numFmtId="0" fontId="24" fillId="20" borderId="110" applyNumberFormat="0" applyAlignment="0" applyProtection="0"/>
    <xf numFmtId="0" fontId="38" fillId="20" borderId="112" applyNumberFormat="0" applyAlignment="0" applyProtection="0"/>
    <xf numFmtId="0" fontId="32" fillId="7" borderId="110" applyNumberFormat="0" applyAlignment="0" applyProtection="0"/>
    <xf numFmtId="0" fontId="38" fillId="20" borderId="112" applyNumberFormat="0" applyAlignment="0" applyProtection="0"/>
    <xf numFmtId="0" fontId="20" fillId="23" borderId="111" applyNumberFormat="0" applyFont="0" applyAlignment="0" applyProtection="0"/>
    <xf numFmtId="0" fontId="40" fillId="0" borderId="113" applyNumberFormat="0" applyFill="0" applyAlignment="0" applyProtection="0"/>
    <xf numFmtId="0" fontId="32" fillId="7" borderId="110" applyNumberFormat="0" applyAlignment="0" applyProtection="0"/>
    <xf numFmtId="0" fontId="40" fillId="0" borderId="113" applyNumberFormat="0" applyFill="0" applyAlignment="0" applyProtection="0"/>
    <xf numFmtId="0" fontId="40" fillId="0" borderId="113" applyNumberFormat="0" applyFill="0" applyAlignment="0" applyProtection="0"/>
    <xf numFmtId="0" fontId="20" fillId="23" borderId="111" applyNumberFormat="0" applyFont="0" applyAlignment="0" applyProtection="0"/>
    <xf numFmtId="0" fontId="38" fillId="20" borderId="112" applyNumberFormat="0" applyAlignment="0" applyProtection="0"/>
    <xf numFmtId="0" fontId="38" fillId="20" borderId="112" applyNumberFormat="0" applyAlignment="0" applyProtection="0"/>
    <xf numFmtId="0" fontId="32" fillId="7" borderId="110" applyNumberFormat="0" applyAlignment="0" applyProtection="0"/>
    <xf numFmtId="0" fontId="40" fillId="0" borderId="113" applyNumberFormat="0" applyFill="0" applyAlignment="0" applyProtection="0"/>
    <xf numFmtId="0" fontId="24" fillId="20" borderId="110" applyNumberFormat="0" applyAlignment="0" applyProtection="0"/>
    <xf numFmtId="0" fontId="32" fillId="7" borderId="110" applyNumberFormat="0" applyAlignment="0" applyProtection="0"/>
    <xf numFmtId="0" fontId="38" fillId="20" borderId="112" applyNumberFormat="0" applyAlignment="0" applyProtection="0"/>
    <xf numFmtId="0" fontId="20" fillId="23" borderId="111" applyNumberFormat="0" applyFont="0" applyAlignment="0" applyProtection="0"/>
    <xf numFmtId="0" fontId="24" fillId="20" borderId="110" applyNumberFormat="0" applyAlignment="0" applyProtection="0"/>
    <xf numFmtId="0" fontId="20" fillId="23" borderId="111" applyNumberFormat="0" applyFont="0" applyAlignment="0" applyProtection="0"/>
    <xf numFmtId="0" fontId="32" fillId="7" borderId="110" applyNumberFormat="0" applyAlignment="0" applyProtection="0"/>
    <xf numFmtId="0" fontId="20" fillId="23" borderId="111" applyNumberFormat="0" applyFont="0" applyAlignment="0" applyProtection="0"/>
    <xf numFmtId="0" fontId="40" fillId="0" borderId="113" applyNumberFormat="0" applyFill="0" applyAlignment="0" applyProtection="0"/>
    <xf numFmtId="0" fontId="24" fillId="20" borderId="110" applyNumberFormat="0" applyAlignment="0" applyProtection="0"/>
    <xf numFmtId="0" fontId="38" fillId="20" borderId="112" applyNumberFormat="0" applyAlignment="0" applyProtection="0"/>
    <xf numFmtId="0" fontId="20" fillId="23" borderId="111" applyNumberFormat="0" applyFont="0" applyAlignment="0" applyProtection="0"/>
    <xf numFmtId="0" fontId="38" fillId="20" borderId="112" applyNumberFormat="0" applyAlignment="0" applyProtection="0"/>
    <xf numFmtId="0" fontId="40" fillId="0" borderId="113" applyNumberFormat="0" applyFill="0" applyAlignment="0" applyProtection="0"/>
    <xf numFmtId="0" fontId="38" fillId="20" borderId="112" applyNumberFormat="0" applyAlignment="0" applyProtection="0"/>
    <xf numFmtId="0" fontId="20" fillId="23" borderId="111" applyNumberFormat="0" applyFont="0" applyAlignment="0" applyProtection="0"/>
    <xf numFmtId="0" fontId="32" fillId="7" borderId="110" applyNumberFormat="0" applyAlignment="0" applyProtection="0"/>
    <xf numFmtId="0" fontId="20" fillId="23" borderId="111" applyNumberFormat="0" applyFont="0" applyAlignment="0" applyProtection="0"/>
    <xf numFmtId="0" fontId="38" fillId="20" borderId="112" applyNumberFormat="0" applyAlignment="0" applyProtection="0"/>
    <xf numFmtId="0" fontId="40" fillId="0" borderId="113" applyNumberFormat="0" applyFill="0" applyAlignment="0" applyProtection="0"/>
    <xf numFmtId="0" fontId="32" fillId="7" borderId="110" applyNumberFormat="0" applyAlignment="0" applyProtection="0"/>
    <xf numFmtId="0" fontId="24" fillId="20" borderId="110" applyNumberFormat="0" applyAlignment="0" applyProtection="0"/>
    <xf numFmtId="0" fontId="24" fillId="20" borderId="110" applyNumberFormat="0" applyAlignment="0" applyProtection="0"/>
    <xf numFmtId="0" fontId="38" fillId="20" borderId="112" applyNumberFormat="0" applyAlignment="0" applyProtection="0"/>
    <xf numFmtId="0" fontId="32" fillId="7" borderId="110" applyNumberFormat="0" applyAlignment="0" applyProtection="0"/>
    <xf numFmtId="0" fontId="32" fillId="7" borderId="110" applyNumberFormat="0" applyAlignment="0" applyProtection="0"/>
    <xf numFmtId="0" fontId="20" fillId="23" borderId="111" applyNumberFormat="0" applyFont="0" applyAlignment="0" applyProtection="0"/>
    <xf numFmtId="0" fontId="24" fillId="20" borderId="110" applyNumberFormat="0" applyAlignment="0" applyProtection="0"/>
    <xf numFmtId="0" fontId="40" fillId="0" borderId="113" applyNumberFormat="0" applyFill="0" applyAlignment="0" applyProtection="0"/>
    <xf numFmtId="0" fontId="20" fillId="23" borderId="111" applyNumberFormat="0" applyFont="0" applyAlignment="0" applyProtection="0"/>
    <xf numFmtId="0" fontId="24" fillId="20" borderId="110" applyNumberFormat="0" applyAlignment="0" applyProtection="0"/>
    <xf numFmtId="0" fontId="8" fillId="0" borderId="0"/>
    <xf numFmtId="0" fontId="20" fillId="23" borderId="111" applyNumberFormat="0" applyFont="0" applyAlignment="0" applyProtection="0"/>
    <xf numFmtId="0" fontId="8" fillId="0" borderId="0"/>
    <xf numFmtId="9" fontId="8" fillId="0" borderId="0" applyFont="0" applyFill="0" applyBorder="0" applyAlignment="0" applyProtection="0"/>
    <xf numFmtId="0" fontId="24" fillId="20" borderId="110" applyNumberFormat="0" applyAlignment="0" applyProtection="0"/>
    <xf numFmtId="0" fontId="32" fillId="7" borderId="110" applyNumberFormat="0" applyAlignment="0" applyProtection="0"/>
    <xf numFmtId="0" fontId="20" fillId="23" borderId="111" applyNumberFormat="0" applyFont="0" applyAlignment="0" applyProtection="0"/>
    <xf numFmtId="0" fontId="38" fillId="20" borderId="112" applyNumberFormat="0" applyAlignment="0" applyProtection="0"/>
    <xf numFmtId="0" fontId="40" fillId="0" borderId="113" applyNumberFormat="0" applyFill="0" applyAlignment="0" applyProtection="0"/>
    <xf numFmtId="0" fontId="8" fillId="0" borderId="0"/>
    <xf numFmtId="0" fontId="38" fillId="20" borderId="112" applyNumberFormat="0" applyAlignment="0" applyProtection="0"/>
    <xf numFmtId="0" fontId="24" fillId="20" borderId="110" applyNumberFormat="0" applyAlignment="0" applyProtection="0"/>
    <xf numFmtId="0" fontId="32" fillId="7" borderId="110" applyNumberFormat="0" applyAlignment="0" applyProtection="0"/>
    <xf numFmtId="0" fontId="40" fillId="0" borderId="113" applyNumberFormat="0" applyFill="0" applyAlignment="0" applyProtection="0"/>
    <xf numFmtId="0" fontId="24" fillId="20" borderId="110" applyNumberFormat="0" applyAlignment="0" applyProtection="0"/>
    <xf numFmtId="0" fontId="32" fillId="7" borderId="110" applyNumberFormat="0" applyAlignment="0" applyProtection="0"/>
    <xf numFmtId="0" fontId="38" fillId="20" borderId="112" applyNumberFormat="0" applyAlignment="0" applyProtection="0"/>
    <xf numFmtId="0" fontId="20" fillId="23" borderId="111" applyNumberFormat="0" applyFont="0" applyAlignment="0" applyProtection="0"/>
    <xf numFmtId="0" fontId="24" fillId="20" borderId="110" applyNumberFormat="0" applyAlignment="0" applyProtection="0"/>
    <xf numFmtId="0" fontId="20" fillId="23" borderId="111" applyNumberFormat="0" applyFont="0" applyAlignment="0" applyProtection="0"/>
    <xf numFmtId="0" fontId="32" fillId="7" borderId="110" applyNumberFormat="0" applyAlignment="0" applyProtection="0"/>
    <xf numFmtId="0" fontId="20" fillId="23" borderId="111" applyNumberFormat="0" applyFont="0" applyAlignment="0" applyProtection="0"/>
    <xf numFmtId="0" fontId="20" fillId="23" borderId="111" applyNumberFormat="0" applyFont="0" applyAlignment="0" applyProtection="0"/>
    <xf numFmtId="0" fontId="38" fillId="20" borderId="112" applyNumberFormat="0" applyAlignment="0" applyProtection="0"/>
    <xf numFmtId="0" fontId="40" fillId="0" borderId="113" applyNumberFormat="0" applyFill="0" applyAlignment="0" applyProtection="0"/>
    <xf numFmtId="0" fontId="32" fillId="7" borderId="110" applyNumberFormat="0" applyAlignment="0" applyProtection="0"/>
    <xf numFmtId="0" fontId="40" fillId="0" borderId="113" applyNumberFormat="0" applyFill="0" applyAlignment="0" applyProtection="0"/>
    <xf numFmtId="0" fontId="8" fillId="0" borderId="0"/>
    <xf numFmtId="0" fontId="8" fillId="0" borderId="0"/>
    <xf numFmtId="9" fontId="8" fillId="0" borderId="0" applyFont="0" applyFill="0" applyBorder="0" applyAlignment="0" applyProtection="0"/>
    <xf numFmtId="0" fontId="24" fillId="20" borderId="110" applyNumberFormat="0" applyAlignment="0" applyProtection="0"/>
    <xf numFmtId="0" fontId="32" fillId="7" borderId="110" applyNumberFormat="0" applyAlignment="0" applyProtection="0"/>
    <xf numFmtId="0" fontId="40" fillId="0" borderId="113" applyNumberFormat="0" applyFill="0" applyAlignment="0" applyProtection="0"/>
    <xf numFmtId="0" fontId="40" fillId="0" borderId="113" applyNumberFormat="0" applyFill="0" applyAlignment="0" applyProtection="0"/>
    <xf numFmtId="0" fontId="24" fillId="20" borderId="110" applyNumberFormat="0" applyAlignment="0" applyProtection="0"/>
    <xf numFmtId="0" fontId="38" fillId="20" borderId="112" applyNumberFormat="0" applyAlignment="0" applyProtection="0"/>
    <xf numFmtId="0" fontId="20" fillId="23" borderId="111" applyNumberFormat="0" applyFont="0" applyAlignment="0" applyProtection="0"/>
    <xf numFmtId="0" fontId="38" fillId="20" borderId="112" applyNumberFormat="0" applyAlignment="0" applyProtection="0"/>
    <xf numFmtId="0" fontId="40" fillId="0" borderId="113" applyNumberFormat="0" applyFill="0" applyAlignment="0" applyProtection="0"/>
    <xf numFmtId="0" fontId="40" fillId="0" borderId="113" applyNumberFormat="0" applyFill="0" applyAlignment="0" applyProtection="0"/>
    <xf numFmtId="0" fontId="38" fillId="20" borderId="112" applyNumberFormat="0" applyAlignment="0" applyProtection="0"/>
    <xf numFmtId="0" fontId="20" fillId="23" borderId="111" applyNumberFormat="0" applyFont="0" applyAlignment="0" applyProtection="0"/>
    <xf numFmtId="0" fontId="32" fillId="7" borderId="110" applyNumberFormat="0" applyAlignment="0" applyProtection="0"/>
    <xf numFmtId="0" fontId="20" fillId="23" borderId="111" applyNumberFormat="0" applyFont="0" applyAlignment="0" applyProtection="0"/>
    <xf numFmtId="0" fontId="38" fillId="20" borderId="112" applyNumberFormat="0" applyAlignment="0" applyProtection="0"/>
    <xf numFmtId="0" fontId="40" fillId="0" borderId="113" applyNumberFormat="0" applyFill="0" applyAlignment="0" applyProtection="0"/>
    <xf numFmtId="0" fontId="32" fillId="7" borderId="110" applyNumberFormat="0" applyAlignment="0" applyProtection="0"/>
    <xf numFmtId="0" fontId="24" fillId="20" borderId="110" applyNumberFormat="0" applyAlignment="0" applyProtection="0"/>
    <xf numFmtId="0" fontId="24" fillId="20" borderId="110" applyNumberFormat="0" applyAlignment="0" applyProtection="0"/>
    <xf numFmtId="0" fontId="20" fillId="23" borderId="111" applyNumberFormat="0" applyFont="0" applyAlignment="0" applyProtection="0"/>
    <xf numFmtId="0" fontId="8" fillId="0" borderId="0"/>
    <xf numFmtId="0" fontId="8" fillId="0" borderId="0"/>
    <xf numFmtId="9" fontId="8" fillId="0" borderId="0" applyFont="0" applyFill="0" applyBorder="0" applyAlignment="0" applyProtection="0"/>
    <xf numFmtId="0" fontId="20" fillId="23" borderId="111" applyNumberFormat="0" applyFont="0" applyAlignment="0" applyProtection="0"/>
    <xf numFmtId="0" fontId="24" fillId="20" borderId="110" applyNumberFormat="0" applyAlignment="0" applyProtection="0"/>
    <xf numFmtId="0" fontId="24" fillId="20" borderId="110" applyNumberFormat="0" applyAlignment="0" applyProtection="0"/>
    <xf numFmtId="0" fontId="32" fillId="7" borderId="110" applyNumberFormat="0" applyAlignment="0" applyProtection="0"/>
    <xf numFmtId="0" fontId="38" fillId="20" borderId="112" applyNumberFormat="0" applyAlignment="0" applyProtection="0"/>
    <xf numFmtId="0" fontId="32" fillId="7" borderId="110" applyNumberFormat="0" applyAlignment="0" applyProtection="0"/>
    <xf numFmtId="0" fontId="40" fillId="0" borderId="113" applyNumberFormat="0" applyFill="0" applyAlignment="0" applyProtection="0"/>
    <xf numFmtId="0" fontId="38" fillId="20" borderId="112" applyNumberFormat="0" applyAlignment="0" applyProtection="0"/>
    <xf numFmtId="0" fontId="24" fillId="20" borderId="110" applyNumberFormat="0" applyAlignment="0" applyProtection="0"/>
    <xf numFmtId="0" fontId="32" fillId="7" borderId="110" applyNumberFormat="0" applyAlignment="0" applyProtection="0"/>
    <xf numFmtId="0" fontId="20" fillId="23" borderId="111" applyNumberFormat="0" applyFont="0" applyAlignment="0" applyProtection="0"/>
    <xf numFmtId="0" fontId="20" fillId="23" borderId="111" applyNumberFormat="0" applyFont="0" applyAlignment="0" applyProtection="0"/>
    <xf numFmtId="0" fontId="24" fillId="20" borderId="110" applyNumberFormat="0" applyAlignment="0" applyProtection="0"/>
    <xf numFmtId="0" fontId="38" fillId="20" borderId="112" applyNumberFormat="0" applyAlignment="0" applyProtection="0"/>
    <xf numFmtId="0" fontId="20" fillId="23" borderId="111" applyNumberFormat="0" applyFont="0" applyAlignment="0" applyProtection="0"/>
    <xf numFmtId="0" fontId="32" fillId="7" borderId="110" applyNumberFormat="0" applyAlignment="0" applyProtection="0"/>
    <xf numFmtId="0" fontId="32" fillId="7" borderId="110" applyNumberFormat="0" applyAlignment="0" applyProtection="0"/>
    <xf numFmtId="0" fontId="38" fillId="20" borderId="112" applyNumberFormat="0" applyAlignment="0" applyProtection="0"/>
    <xf numFmtId="0" fontId="20" fillId="23" borderId="111" applyNumberFormat="0" applyFont="0" applyAlignment="0" applyProtection="0"/>
    <xf numFmtId="0" fontId="32" fillId="7" borderId="110" applyNumberFormat="0" applyAlignment="0" applyProtection="0"/>
    <xf numFmtId="0" fontId="40" fillId="0" borderId="113" applyNumberFormat="0" applyFill="0" applyAlignment="0" applyProtection="0"/>
    <xf numFmtId="0" fontId="24" fillId="20" borderId="110" applyNumberFormat="0" applyAlignment="0" applyProtection="0"/>
    <xf numFmtId="0" fontId="40" fillId="0" borderId="113" applyNumberFormat="0" applyFill="0" applyAlignment="0" applyProtection="0"/>
    <xf numFmtId="0" fontId="20" fillId="23" borderId="111" applyNumberFormat="0" applyFont="0" applyAlignment="0" applyProtection="0"/>
    <xf numFmtId="0" fontId="24" fillId="20" borderId="110" applyNumberFormat="0" applyAlignment="0" applyProtection="0"/>
    <xf numFmtId="0" fontId="24" fillId="20" borderId="110" applyNumberFormat="0" applyAlignment="0" applyProtection="0"/>
    <xf numFmtId="0" fontId="20" fillId="23" borderId="111" applyNumberFormat="0" applyFont="0" applyAlignment="0" applyProtection="0"/>
    <xf numFmtId="0" fontId="32" fillId="7" borderId="110" applyNumberFormat="0" applyAlignment="0" applyProtection="0"/>
    <xf numFmtId="0" fontId="24" fillId="20" borderId="110" applyNumberFormat="0" applyAlignment="0" applyProtection="0"/>
    <xf numFmtId="0" fontId="40" fillId="0" borderId="113" applyNumberFormat="0" applyFill="0" applyAlignment="0" applyProtection="0"/>
    <xf numFmtId="0" fontId="20" fillId="23" borderId="111" applyNumberFormat="0" applyFont="0" applyAlignment="0" applyProtection="0"/>
    <xf numFmtId="0" fontId="38" fillId="20" borderId="112" applyNumberFormat="0" applyAlignment="0" applyProtection="0"/>
    <xf numFmtId="0" fontId="24" fillId="20" borderId="110" applyNumberFormat="0" applyAlignment="0" applyProtection="0"/>
    <xf numFmtId="0" fontId="38" fillId="20" borderId="112" applyNumberFormat="0" applyAlignment="0" applyProtection="0"/>
    <xf numFmtId="0" fontId="20" fillId="23" borderId="111" applyNumberFormat="0" applyFont="0" applyAlignment="0" applyProtection="0"/>
    <xf numFmtId="0" fontId="38" fillId="20" borderId="112" applyNumberFormat="0" applyAlignment="0" applyProtection="0"/>
    <xf numFmtId="0" fontId="32" fillId="7" borderId="110" applyNumberFormat="0" applyAlignment="0" applyProtection="0"/>
    <xf numFmtId="0" fontId="40" fillId="0" borderId="113" applyNumberFormat="0" applyFill="0" applyAlignment="0" applyProtection="0"/>
    <xf numFmtId="0" fontId="38" fillId="20" borderId="112" applyNumberFormat="0" applyAlignment="0" applyProtection="0"/>
    <xf numFmtId="0" fontId="40" fillId="0" borderId="113" applyNumberFormat="0" applyFill="0" applyAlignment="0" applyProtection="0"/>
    <xf numFmtId="0" fontId="24" fillId="20" borderId="110" applyNumberFormat="0" applyAlignment="0" applyProtection="0"/>
    <xf numFmtId="0" fontId="40" fillId="0" borderId="113" applyNumberFormat="0" applyFill="0" applyAlignment="0" applyProtection="0"/>
    <xf numFmtId="0" fontId="24" fillId="20" borderId="110" applyNumberFormat="0" applyAlignment="0" applyProtection="0"/>
    <xf numFmtId="0" fontId="32" fillId="7" borderId="110" applyNumberFormat="0" applyAlignment="0" applyProtection="0"/>
    <xf numFmtId="0" fontId="24" fillId="20" borderId="110" applyNumberFormat="0" applyAlignment="0" applyProtection="0"/>
    <xf numFmtId="0" fontId="40" fillId="0" borderId="113" applyNumberFormat="0" applyFill="0" applyAlignment="0" applyProtection="0"/>
    <xf numFmtId="0" fontId="32" fillId="7" borderId="110" applyNumberFormat="0" applyAlignment="0" applyProtection="0"/>
    <xf numFmtId="0" fontId="20" fillId="23" borderId="111" applyNumberFormat="0" applyFont="0" applyAlignment="0" applyProtection="0"/>
    <xf numFmtId="0" fontId="20" fillId="23" borderId="111" applyNumberFormat="0" applyFont="0" applyAlignment="0" applyProtection="0"/>
    <xf numFmtId="0" fontId="24" fillId="20" borderId="110" applyNumberFormat="0" applyAlignment="0" applyProtection="0"/>
    <xf numFmtId="0" fontId="40" fillId="0" borderId="113" applyNumberFormat="0" applyFill="0" applyAlignment="0" applyProtection="0"/>
    <xf numFmtId="0" fontId="38" fillId="20" borderId="112" applyNumberFormat="0" applyAlignment="0" applyProtection="0"/>
    <xf numFmtId="0" fontId="24" fillId="20" borderId="110" applyNumberFormat="0" applyAlignment="0" applyProtection="0"/>
    <xf numFmtId="0" fontId="38" fillId="20" borderId="112" applyNumberFormat="0" applyAlignment="0" applyProtection="0"/>
    <xf numFmtId="0" fontId="40" fillId="0" borderId="113" applyNumberFormat="0" applyFill="0" applyAlignment="0" applyProtection="0"/>
    <xf numFmtId="0" fontId="40" fillId="0" borderId="113" applyNumberFormat="0" applyFill="0" applyAlignment="0" applyProtection="0"/>
    <xf numFmtId="0" fontId="38" fillId="20" borderId="112" applyNumberFormat="0" applyAlignment="0" applyProtection="0"/>
    <xf numFmtId="0" fontId="20" fillId="23" borderId="111" applyNumberFormat="0" applyFont="0" applyAlignment="0" applyProtection="0"/>
    <xf numFmtId="0" fontId="38" fillId="20" borderId="112" applyNumberFormat="0" applyAlignment="0" applyProtection="0"/>
    <xf numFmtId="0" fontId="24" fillId="20" borderId="110" applyNumberFormat="0" applyAlignment="0" applyProtection="0"/>
    <xf numFmtId="0" fontId="32" fillId="7" borderId="110" applyNumberFormat="0" applyAlignment="0" applyProtection="0"/>
    <xf numFmtId="0" fontId="40" fillId="0" borderId="113" applyNumberFormat="0" applyFill="0" applyAlignment="0" applyProtection="0"/>
    <xf numFmtId="0" fontId="24" fillId="20" borderId="110" applyNumberFormat="0" applyAlignment="0" applyProtection="0"/>
    <xf numFmtId="0" fontId="32" fillId="7" borderId="110" applyNumberFormat="0" applyAlignment="0" applyProtection="0"/>
    <xf numFmtId="0" fontId="38" fillId="20" borderId="112" applyNumberFormat="0" applyAlignment="0" applyProtection="0"/>
    <xf numFmtId="0" fontId="20" fillId="23" borderId="111" applyNumberFormat="0" applyFont="0" applyAlignment="0" applyProtection="0"/>
    <xf numFmtId="0" fontId="24" fillId="20" borderId="110" applyNumberFormat="0" applyAlignment="0" applyProtection="0"/>
    <xf numFmtId="0" fontId="20" fillId="23" borderId="111" applyNumberFormat="0" applyFont="0" applyAlignment="0" applyProtection="0"/>
    <xf numFmtId="0" fontId="32" fillId="7" borderId="110" applyNumberFormat="0" applyAlignment="0" applyProtection="0"/>
    <xf numFmtId="0" fontId="20" fillId="23" borderId="111" applyNumberFormat="0" applyFont="0" applyAlignment="0" applyProtection="0"/>
    <xf numFmtId="0" fontId="20" fillId="23" borderId="111" applyNumberFormat="0" applyFont="0" applyAlignment="0" applyProtection="0"/>
    <xf numFmtId="0" fontId="38" fillId="20" borderId="112" applyNumberFormat="0" applyAlignment="0" applyProtection="0"/>
    <xf numFmtId="0" fontId="40" fillId="0" borderId="113" applyNumberFormat="0" applyFill="0" applyAlignment="0" applyProtection="0"/>
    <xf numFmtId="0" fontId="32" fillId="7" borderId="110" applyNumberFormat="0" applyAlignment="0" applyProtection="0"/>
    <xf numFmtId="0" fontId="40" fillId="0" borderId="113" applyNumberFormat="0" applyFill="0" applyAlignment="0" applyProtection="0"/>
    <xf numFmtId="0" fontId="20" fillId="23" borderId="111" applyNumberFormat="0" applyFont="0" applyAlignment="0" applyProtection="0"/>
    <xf numFmtId="0" fontId="32" fillId="7" borderId="110" applyNumberFormat="0" applyAlignment="0" applyProtection="0"/>
    <xf numFmtId="0" fontId="24" fillId="20" borderId="110" applyNumberFormat="0" applyAlignment="0" applyProtection="0"/>
    <xf numFmtId="0" fontId="32" fillId="7" borderId="110" applyNumberFormat="0" applyAlignment="0" applyProtection="0"/>
    <xf numFmtId="0" fontId="40" fillId="0" borderId="113" applyNumberFormat="0" applyFill="0" applyAlignment="0" applyProtection="0"/>
    <xf numFmtId="0" fontId="40" fillId="0" borderId="113" applyNumberFormat="0" applyFill="0" applyAlignment="0" applyProtection="0"/>
    <xf numFmtId="0" fontId="24" fillId="20" borderId="110" applyNumberFormat="0" applyAlignment="0" applyProtection="0"/>
    <xf numFmtId="0" fontId="38" fillId="20" borderId="112" applyNumberFormat="0" applyAlignment="0" applyProtection="0"/>
    <xf numFmtId="0" fontId="20" fillId="23" borderId="111" applyNumberFormat="0" applyFont="0" applyAlignment="0" applyProtection="0"/>
    <xf numFmtId="0" fontId="38" fillId="20" borderId="112" applyNumberFormat="0" applyAlignment="0" applyProtection="0"/>
    <xf numFmtId="0" fontId="40" fillId="0" borderId="113" applyNumberFormat="0" applyFill="0" applyAlignment="0" applyProtection="0"/>
    <xf numFmtId="0" fontId="40" fillId="0" borderId="113" applyNumberFormat="0" applyFill="0" applyAlignment="0" applyProtection="0"/>
    <xf numFmtId="0" fontId="38" fillId="20" borderId="112" applyNumberFormat="0" applyAlignment="0" applyProtection="0"/>
    <xf numFmtId="0" fontId="20" fillId="23" borderId="111" applyNumberFormat="0" applyFont="0" applyAlignment="0" applyProtection="0"/>
    <xf numFmtId="0" fontId="32" fillId="7" borderId="110" applyNumberFormat="0" applyAlignment="0" applyProtection="0"/>
    <xf numFmtId="0" fontId="20" fillId="23" borderId="111" applyNumberFormat="0" applyFont="0" applyAlignment="0" applyProtection="0"/>
    <xf numFmtId="0" fontId="38" fillId="20" borderId="112" applyNumberFormat="0" applyAlignment="0" applyProtection="0"/>
    <xf numFmtId="0" fontId="40" fillId="0" borderId="113" applyNumberFormat="0" applyFill="0" applyAlignment="0" applyProtection="0"/>
    <xf numFmtId="0" fontId="32" fillId="7" borderId="110" applyNumberFormat="0" applyAlignment="0" applyProtection="0"/>
    <xf numFmtId="0" fontId="24" fillId="20" borderId="110" applyNumberFormat="0" applyAlignment="0" applyProtection="0"/>
    <xf numFmtId="0" fontId="24" fillId="20" borderId="110" applyNumberFormat="0" applyAlignment="0" applyProtection="0"/>
    <xf numFmtId="0" fontId="20" fillId="23" borderId="111" applyNumberFormat="0" applyFont="0" applyAlignment="0" applyProtection="0"/>
    <xf numFmtId="0" fontId="32" fillId="7" borderId="110" applyNumberFormat="0" applyAlignment="0" applyProtection="0"/>
    <xf numFmtId="0" fontId="24" fillId="20" borderId="110" applyNumberFormat="0" applyAlignment="0" applyProtection="0"/>
    <xf numFmtId="0" fontId="20" fillId="23" borderId="111" applyNumberFormat="0" applyFont="0" applyAlignment="0" applyProtection="0"/>
    <xf numFmtId="0" fontId="24" fillId="20" borderId="110" applyNumberFormat="0" applyAlignment="0" applyProtection="0"/>
    <xf numFmtId="0" fontId="24" fillId="20" borderId="110" applyNumberFormat="0" applyAlignment="0" applyProtection="0"/>
    <xf numFmtId="0" fontId="32" fillId="7" borderId="110" applyNumberFormat="0" applyAlignment="0" applyProtection="0"/>
    <xf numFmtId="0" fontId="38" fillId="20" borderId="112" applyNumberFormat="0" applyAlignment="0" applyProtection="0"/>
    <xf numFmtId="0" fontId="32" fillId="7" borderId="110" applyNumberFormat="0" applyAlignment="0" applyProtection="0"/>
    <xf numFmtId="0" fontId="40" fillId="0" borderId="113" applyNumberFormat="0" applyFill="0" applyAlignment="0" applyProtection="0"/>
    <xf numFmtId="0" fontId="38" fillId="20" borderId="112" applyNumberFormat="0" applyAlignment="0" applyProtection="0"/>
    <xf numFmtId="0" fontId="32" fillId="7" borderId="110" applyNumberFormat="0" applyAlignment="0" applyProtection="0"/>
    <xf numFmtId="0" fontId="38" fillId="20" borderId="112" applyNumberFormat="0" applyAlignment="0" applyProtection="0"/>
    <xf numFmtId="0" fontId="40" fillId="0" borderId="113" applyNumberFormat="0" applyFill="0" applyAlignment="0" applyProtection="0"/>
    <xf numFmtId="0" fontId="24" fillId="20" borderId="110" applyNumberFormat="0" applyAlignment="0" applyProtection="0"/>
    <xf numFmtId="0" fontId="38" fillId="20" borderId="112" applyNumberFormat="0" applyAlignment="0" applyProtection="0"/>
    <xf numFmtId="0" fontId="40" fillId="0" borderId="113" applyNumberFormat="0" applyFill="0" applyAlignment="0" applyProtection="0"/>
    <xf numFmtId="0" fontId="38" fillId="20" borderId="112" applyNumberFormat="0" applyAlignment="0" applyProtection="0"/>
    <xf numFmtId="0" fontId="20" fillId="23" borderId="111" applyNumberFormat="0" applyFont="0" applyAlignment="0" applyProtection="0"/>
    <xf numFmtId="0" fontId="38" fillId="20" borderId="112" applyNumberFormat="0" applyAlignment="0" applyProtection="0"/>
    <xf numFmtId="0" fontId="32" fillId="7" borderId="110" applyNumberFormat="0" applyAlignment="0" applyProtection="0"/>
    <xf numFmtId="0" fontId="24" fillId="20" borderId="110" applyNumberFormat="0" applyAlignment="0" applyProtection="0"/>
    <xf numFmtId="0" fontId="20" fillId="23" borderId="111" applyNumberFormat="0" applyFont="0" applyAlignment="0" applyProtection="0"/>
    <xf numFmtId="0" fontId="24" fillId="20" borderId="110" applyNumberFormat="0" applyAlignment="0" applyProtection="0"/>
    <xf numFmtId="0" fontId="20" fillId="23" borderId="111" applyNumberFormat="0" applyFont="0" applyAlignment="0" applyProtection="0"/>
    <xf numFmtId="0" fontId="38" fillId="20" borderId="112" applyNumberFormat="0" applyAlignment="0" applyProtection="0"/>
    <xf numFmtId="0" fontId="32" fillId="7" borderId="110" applyNumberFormat="0" applyAlignment="0" applyProtection="0"/>
    <xf numFmtId="0" fontId="32" fillId="7" borderId="110" applyNumberFormat="0" applyAlignment="0" applyProtection="0"/>
    <xf numFmtId="0" fontId="40" fillId="0" borderId="113" applyNumberFormat="0" applyFill="0" applyAlignment="0" applyProtection="0"/>
    <xf numFmtId="0" fontId="32" fillId="7" borderId="110" applyNumberFormat="0" applyAlignment="0" applyProtection="0"/>
    <xf numFmtId="0" fontId="24" fillId="20" borderId="110" applyNumberFormat="0" applyAlignment="0" applyProtection="0"/>
    <xf numFmtId="0" fontId="40" fillId="0" borderId="113" applyNumberFormat="0" applyFill="0" applyAlignment="0" applyProtection="0"/>
    <xf numFmtId="0" fontId="40" fillId="0" borderId="113" applyNumberFormat="0" applyFill="0" applyAlignment="0" applyProtection="0"/>
    <xf numFmtId="0" fontId="24" fillId="20" borderId="110" applyNumberFormat="0" applyAlignment="0" applyProtection="0"/>
    <xf numFmtId="0" fontId="38" fillId="20" borderId="112" applyNumberFormat="0" applyAlignment="0" applyProtection="0"/>
    <xf numFmtId="0" fontId="32" fillId="7" borderId="110" applyNumberFormat="0" applyAlignment="0" applyProtection="0"/>
    <xf numFmtId="0" fontId="38" fillId="20" borderId="112" applyNumberFormat="0" applyAlignment="0" applyProtection="0"/>
    <xf numFmtId="0" fontId="20" fillId="23" borderId="111" applyNumberFormat="0" applyFont="0" applyAlignment="0" applyProtection="0"/>
    <xf numFmtId="0" fontId="20" fillId="23" borderId="111" applyNumberFormat="0" applyFont="0" applyAlignment="0" applyProtection="0"/>
    <xf numFmtId="0" fontId="32" fillId="7" borderId="110" applyNumberFormat="0" applyAlignment="0" applyProtection="0"/>
    <xf numFmtId="0" fontId="32" fillId="7" borderId="110" applyNumberFormat="0" applyAlignment="0" applyProtection="0"/>
    <xf numFmtId="0" fontId="40" fillId="0" borderId="113" applyNumberFormat="0" applyFill="0" applyAlignment="0" applyProtection="0"/>
    <xf numFmtId="0" fontId="38" fillId="20" borderId="112" applyNumberFormat="0" applyAlignment="0" applyProtection="0"/>
    <xf numFmtId="0" fontId="38" fillId="20" borderId="112" applyNumberFormat="0" applyAlignment="0" applyProtection="0"/>
    <xf numFmtId="0" fontId="20" fillId="23" borderId="111" applyNumberFormat="0" applyFont="0" applyAlignment="0" applyProtection="0"/>
    <xf numFmtId="0" fontId="24" fillId="20" borderId="110" applyNumberFormat="0" applyAlignment="0" applyProtection="0"/>
    <xf numFmtId="0" fontId="32" fillId="7" borderId="110" applyNumberFormat="0" applyAlignment="0" applyProtection="0"/>
    <xf numFmtId="0" fontId="40" fillId="0" borderId="113" applyNumberFormat="0" applyFill="0" applyAlignment="0" applyProtection="0"/>
    <xf numFmtId="0" fontId="24" fillId="20" borderId="110" applyNumberFormat="0" applyAlignment="0" applyProtection="0"/>
    <xf numFmtId="0" fontId="40" fillId="0" borderId="113" applyNumberFormat="0" applyFill="0" applyAlignment="0" applyProtection="0"/>
    <xf numFmtId="0" fontId="40" fillId="0" borderId="113" applyNumberFormat="0" applyFill="0" applyAlignment="0" applyProtection="0"/>
    <xf numFmtId="0" fontId="20" fillId="23" borderId="111" applyNumberFormat="0" applyFont="0" applyAlignment="0" applyProtection="0"/>
    <xf numFmtId="0" fontId="24" fillId="20" borderId="110" applyNumberFormat="0" applyAlignment="0" applyProtection="0"/>
    <xf numFmtId="0" fontId="38" fillId="20" borderId="112" applyNumberFormat="0" applyAlignment="0" applyProtection="0"/>
    <xf numFmtId="0" fontId="24" fillId="20" borderId="110" applyNumberFormat="0" applyAlignment="0" applyProtection="0"/>
    <xf numFmtId="0" fontId="38" fillId="20" borderId="112" applyNumberFormat="0" applyAlignment="0" applyProtection="0"/>
    <xf numFmtId="0" fontId="24" fillId="20" borderId="110" applyNumberFormat="0" applyAlignment="0" applyProtection="0"/>
    <xf numFmtId="0" fontId="32" fillId="7" borderId="110" applyNumberFormat="0" applyAlignment="0" applyProtection="0"/>
    <xf numFmtId="0" fontId="38" fillId="20" borderId="112" applyNumberFormat="0" applyAlignment="0" applyProtection="0"/>
    <xf numFmtId="0" fontId="40" fillId="0" borderId="113" applyNumberFormat="0" applyFill="0" applyAlignment="0" applyProtection="0"/>
    <xf numFmtId="0" fontId="38" fillId="20" borderId="112" applyNumberFormat="0" applyAlignment="0" applyProtection="0"/>
    <xf numFmtId="0" fontId="20" fillId="23" borderId="111" applyNumberFormat="0" applyFont="0" applyAlignment="0" applyProtection="0"/>
    <xf numFmtId="0" fontId="32" fillId="7" borderId="110" applyNumberFormat="0" applyAlignment="0" applyProtection="0"/>
    <xf numFmtId="0" fontId="32" fillId="7" borderId="110" applyNumberFormat="0" applyAlignment="0" applyProtection="0"/>
    <xf numFmtId="0" fontId="40" fillId="0" borderId="113" applyNumberFormat="0" applyFill="0" applyAlignment="0" applyProtection="0"/>
    <xf numFmtId="0" fontId="40" fillId="0" borderId="113" applyNumberFormat="0" applyFill="0" applyAlignment="0" applyProtection="0"/>
    <xf numFmtId="0" fontId="40" fillId="0" borderId="113" applyNumberFormat="0" applyFill="0" applyAlignment="0" applyProtection="0"/>
    <xf numFmtId="0" fontId="32" fillId="7" borderId="110" applyNumberFormat="0" applyAlignment="0" applyProtection="0"/>
    <xf numFmtId="0" fontId="24" fillId="20" borderId="110" applyNumberFormat="0" applyAlignment="0" applyProtection="0"/>
    <xf numFmtId="0" fontId="38" fillId="20" borderId="112" applyNumberFormat="0" applyAlignment="0" applyProtection="0"/>
    <xf numFmtId="0" fontId="8" fillId="0" borderId="0"/>
    <xf numFmtId="0" fontId="38" fillId="20" borderId="112" applyNumberFormat="0" applyAlignment="0" applyProtection="0"/>
    <xf numFmtId="0" fontId="24" fillId="20" borderId="110" applyNumberFormat="0" applyAlignment="0" applyProtection="0"/>
    <xf numFmtId="0" fontId="32" fillId="7" borderId="110" applyNumberFormat="0" applyAlignment="0" applyProtection="0"/>
    <xf numFmtId="0" fontId="40" fillId="0" borderId="113" applyNumberFormat="0" applyFill="0" applyAlignment="0" applyProtection="0"/>
    <xf numFmtId="0" fontId="24" fillId="20" borderId="110" applyNumberFormat="0" applyAlignment="0" applyProtection="0"/>
    <xf numFmtId="0" fontId="32" fillId="7" borderId="110" applyNumberFormat="0" applyAlignment="0" applyProtection="0"/>
    <xf numFmtId="0" fontId="38" fillId="20" borderId="112" applyNumberFormat="0" applyAlignment="0" applyProtection="0"/>
    <xf numFmtId="0" fontId="20" fillId="23" borderId="111" applyNumberFormat="0" applyFont="0" applyAlignment="0" applyProtection="0"/>
    <xf numFmtId="0" fontId="24" fillId="20" borderId="110" applyNumberFormat="0" applyAlignment="0" applyProtection="0"/>
    <xf numFmtId="0" fontId="20" fillId="23" borderId="111" applyNumberFormat="0" applyFont="0" applyAlignment="0" applyProtection="0"/>
    <xf numFmtId="0" fontId="32" fillId="7" borderId="110" applyNumberFormat="0" applyAlignment="0" applyProtection="0"/>
    <xf numFmtId="0" fontId="20" fillId="23" borderId="111" applyNumberFormat="0" applyFont="0" applyAlignment="0" applyProtection="0"/>
    <xf numFmtId="0" fontId="20" fillId="23" borderId="111" applyNumberFormat="0" applyFont="0" applyAlignment="0" applyProtection="0"/>
    <xf numFmtId="0" fontId="38" fillId="20" borderId="112" applyNumberFormat="0" applyAlignment="0" applyProtection="0"/>
    <xf numFmtId="0" fontId="40" fillId="0" borderId="113" applyNumberFormat="0" applyFill="0" applyAlignment="0" applyProtection="0"/>
    <xf numFmtId="0" fontId="32" fillId="7" borderId="110" applyNumberFormat="0" applyAlignment="0" applyProtection="0"/>
    <xf numFmtId="0" fontId="40" fillId="0" borderId="113" applyNumberFormat="0" applyFill="0" applyAlignment="0" applyProtection="0"/>
    <xf numFmtId="0" fontId="8" fillId="0" borderId="0"/>
    <xf numFmtId="0" fontId="8" fillId="0" borderId="0"/>
    <xf numFmtId="9" fontId="8" fillId="0" borderId="0" applyFont="0" applyFill="0" applyBorder="0" applyAlignment="0" applyProtection="0"/>
    <xf numFmtId="0" fontId="24" fillId="20" borderId="110" applyNumberFormat="0" applyAlignment="0" applyProtection="0"/>
    <xf numFmtId="0" fontId="32" fillId="7" borderId="110" applyNumberFormat="0" applyAlignment="0" applyProtection="0"/>
    <xf numFmtId="0" fontId="40" fillId="0" borderId="113" applyNumberFormat="0" applyFill="0" applyAlignment="0" applyProtection="0"/>
    <xf numFmtId="0" fontId="40" fillId="0" borderId="113" applyNumberFormat="0" applyFill="0" applyAlignment="0" applyProtection="0"/>
    <xf numFmtId="0" fontId="24" fillId="20" borderId="110" applyNumberFormat="0" applyAlignment="0" applyProtection="0"/>
    <xf numFmtId="0" fontId="38" fillId="20" borderId="112" applyNumberFormat="0" applyAlignment="0" applyProtection="0"/>
    <xf numFmtId="0" fontId="20" fillId="23" borderId="111" applyNumberFormat="0" applyFont="0" applyAlignment="0" applyProtection="0"/>
    <xf numFmtId="0" fontId="38" fillId="20" borderId="112" applyNumberFormat="0" applyAlignment="0" applyProtection="0"/>
    <xf numFmtId="0" fontId="40" fillId="0" borderId="113" applyNumberFormat="0" applyFill="0" applyAlignment="0" applyProtection="0"/>
    <xf numFmtId="0" fontId="40" fillId="0" borderId="113" applyNumberFormat="0" applyFill="0" applyAlignment="0" applyProtection="0"/>
    <xf numFmtId="0" fontId="38" fillId="20" borderId="112" applyNumberFormat="0" applyAlignment="0" applyProtection="0"/>
    <xf numFmtId="0" fontId="20" fillId="23" borderId="111" applyNumberFormat="0" applyFont="0" applyAlignment="0" applyProtection="0"/>
    <xf numFmtId="0" fontId="32" fillId="7" borderId="110" applyNumberFormat="0" applyAlignment="0" applyProtection="0"/>
    <xf numFmtId="0" fontId="20" fillId="23" borderId="111" applyNumberFormat="0" applyFont="0" applyAlignment="0" applyProtection="0"/>
    <xf numFmtId="0" fontId="38" fillId="20" borderId="112" applyNumberFormat="0" applyAlignment="0" applyProtection="0"/>
    <xf numFmtId="0" fontId="40" fillId="0" borderId="113" applyNumberFormat="0" applyFill="0" applyAlignment="0" applyProtection="0"/>
    <xf numFmtId="0" fontId="32" fillId="7" borderId="110" applyNumberFormat="0" applyAlignment="0" applyProtection="0"/>
    <xf numFmtId="0" fontId="24" fillId="20" borderId="110" applyNumberFormat="0" applyAlignment="0" applyProtection="0"/>
    <xf numFmtId="0" fontId="24" fillId="20" borderId="110" applyNumberFormat="0" applyAlignment="0" applyProtection="0"/>
    <xf numFmtId="0" fontId="38" fillId="20" borderId="112" applyNumberFormat="0" applyAlignment="0" applyProtection="0"/>
    <xf numFmtId="0" fontId="24" fillId="20" borderId="110" applyNumberFormat="0" applyAlignment="0" applyProtection="0"/>
    <xf numFmtId="0" fontId="20" fillId="23" borderId="111" applyNumberFormat="0" applyFont="0" applyAlignment="0" applyProtection="0"/>
    <xf numFmtId="0" fontId="40" fillId="0" borderId="113" applyNumberFormat="0" applyFill="0" applyAlignment="0" applyProtection="0"/>
    <xf numFmtId="0" fontId="24" fillId="20" borderId="110" applyNumberFormat="0" applyAlignment="0" applyProtection="0"/>
    <xf numFmtId="0" fontId="40" fillId="0" borderId="113" applyNumberFormat="0" applyFill="0" applyAlignment="0" applyProtection="0"/>
    <xf numFmtId="0" fontId="20" fillId="23" borderId="111" applyNumberFormat="0" applyFont="0" applyAlignment="0" applyProtection="0"/>
    <xf numFmtId="0" fontId="8" fillId="0" borderId="0"/>
    <xf numFmtId="0" fontId="32" fillId="7" borderId="110" applyNumberFormat="0" applyAlignment="0" applyProtection="0"/>
    <xf numFmtId="0" fontId="8" fillId="0" borderId="0"/>
    <xf numFmtId="9" fontId="8" fillId="0" borderId="0" applyFont="0" applyFill="0" applyBorder="0" applyAlignment="0" applyProtection="0"/>
    <xf numFmtId="0" fontId="38" fillId="20" borderId="112" applyNumberFormat="0" applyAlignment="0" applyProtection="0"/>
    <xf numFmtId="0" fontId="20" fillId="23" borderId="111" applyNumberFormat="0" applyFont="0" applyAlignment="0" applyProtection="0"/>
    <xf numFmtId="0" fontId="38" fillId="20" borderId="112" applyNumberFormat="0" applyAlignment="0" applyProtection="0"/>
    <xf numFmtId="0" fontId="32" fillId="7" borderId="110" applyNumberFormat="0" applyAlignment="0" applyProtection="0"/>
    <xf numFmtId="0" fontId="38" fillId="20" borderId="112" applyNumberFormat="0" applyAlignment="0" applyProtection="0"/>
    <xf numFmtId="0" fontId="24" fillId="20" borderId="110" applyNumberFormat="0" applyAlignment="0" applyProtection="0"/>
    <xf numFmtId="0" fontId="24" fillId="20" borderId="110" applyNumberFormat="0" applyAlignment="0" applyProtection="0"/>
    <xf numFmtId="0" fontId="24" fillId="20" borderId="110" applyNumberFormat="0" applyAlignment="0" applyProtection="0"/>
    <xf numFmtId="0" fontId="40" fillId="0" borderId="113" applyNumberFormat="0" applyFill="0" applyAlignment="0" applyProtection="0"/>
    <xf numFmtId="0" fontId="40" fillId="0" borderId="113" applyNumberFormat="0" applyFill="0" applyAlignment="0" applyProtection="0"/>
    <xf numFmtId="0" fontId="20" fillId="23" borderId="111" applyNumberFormat="0" applyFont="0" applyAlignment="0" applyProtection="0"/>
    <xf numFmtId="0" fontId="32" fillId="7" borderId="110" applyNumberFormat="0" applyAlignment="0" applyProtection="0"/>
    <xf numFmtId="0" fontId="38" fillId="20" borderId="112" applyNumberFormat="0" applyAlignment="0" applyProtection="0"/>
    <xf numFmtId="0" fontId="20" fillId="23" borderId="111" applyNumberFormat="0" applyFont="0" applyAlignment="0" applyProtection="0"/>
    <xf numFmtId="0" fontId="40" fillId="0" borderId="113" applyNumberFormat="0" applyFill="0" applyAlignment="0" applyProtection="0"/>
    <xf numFmtId="0" fontId="40" fillId="0" borderId="113" applyNumberFormat="0" applyFill="0" applyAlignment="0" applyProtection="0"/>
    <xf numFmtId="0" fontId="32" fillId="7" borderId="110" applyNumberFormat="0" applyAlignment="0" applyProtection="0"/>
    <xf numFmtId="0" fontId="32" fillId="7" borderId="110" applyNumberFormat="0" applyAlignment="0" applyProtection="0"/>
    <xf numFmtId="0" fontId="24" fillId="20" borderId="110" applyNumberFormat="0" applyAlignment="0" applyProtection="0"/>
    <xf numFmtId="0" fontId="32" fillId="7" borderId="110" applyNumberFormat="0" applyAlignment="0" applyProtection="0"/>
    <xf numFmtId="0" fontId="40" fillId="0" borderId="113" applyNumberFormat="0" applyFill="0" applyAlignment="0" applyProtection="0"/>
    <xf numFmtId="0" fontId="40" fillId="0" borderId="113" applyNumberFormat="0" applyFill="0" applyAlignment="0" applyProtection="0"/>
    <xf numFmtId="0" fontId="38" fillId="20" borderId="112" applyNumberFormat="0" applyAlignment="0" applyProtection="0"/>
    <xf numFmtId="0" fontId="20" fillId="23" borderId="111" applyNumberFormat="0" applyFont="0" applyAlignment="0" applyProtection="0"/>
    <xf numFmtId="0" fontId="38" fillId="20" borderId="112" applyNumberFormat="0" applyAlignment="0" applyProtection="0"/>
    <xf numFmtId="0" fontId="40" fillId="0" borderId="113" applyNumberFormat="0" applyFill="0" applyAlignment="0" applyProtection="0"/>
    <xf numFmtId="0" fontId="38" fillId="20" borderId="112" applyNumberFormat="0" applyAlignment="0" applyProtection="0"/>
    <xf numFmtId="0" fontId="32" fillId="7" borderId="110" applyNumberFormat="0" applyAlignment="0" applyProtection="0"/>
    <xf numFmtId="0" fontId="38" fillId="20" borderId="112" applyNumberFormat="0" applyAlignment="0" applyProtection="0"/>
    <xf numFmtId="0" fontId="40" fillId="0" borderId="113" applyNumberFormat="0" applyFill="0" applyAlignment="0" applyProtection="0"/>
    <xf numFmtId="0" fontId="40" fillId="0" borderId="113" applyNumberFormat="0" applyFill="0" applyAlignment="0" applyProtection="0"/>
    <xf numFmtId="0" fontId="40" fillId="0" borderId="113" applyNumberFormat="0" applyFill="0" applyAlignment="0" applyProtection="0"/>
    <xf numFmtId="0" fontId="38" fillId="20" borderId="112" applyNumberFormat="0" applyAlignment="0" applyProtection="0"/>
    <xf numFmtId="0" fontId="24" fillId="20" borderId="110" applyNumberFormat="0" applyAlignment="0" applyProtection="0"/>
    <xf numFmtId="0" fontId="24" fillId="20" borderId="110" applyNumberFormat="0" applyAlignment="0" applyProtection="0"/>
    <xf numFmtId="0" fontId="20" fillId="23" borderId="111" applyNumberFormat="0" applyFont="0" applyAlignment="0" applyProtection="0"/>
    <xf numFmtId="0" fontId="32" fillId="7" borderId="110" applyNumberFormat="0" applyAlignment="0" applyProtection="0"/>
    <xf numFmtId="0" fontId="40" fillId="0" borderId="113" applyNumberFormat="0" applyFill="0" applyAlignment="0" applyProtection="0"/>
    <xf numFmtId="0" fontId="40" fillId="0" borderId="113" applyNumberFormat="0" applyFill="0" applyAlignment="0" applyProtection="0"/>
    <xf numFmtId="0" fontId="24" fillId="20" borderId="110" applyNumberFormat="0" applyAlignment="0" applyProtection="0"/>
    <xf numFmtId="0" fontId="32" fillId="7" borderId="110" applyNumberFormat="0" applyAlignment="0" applyProtection="0"/>
    <xf numFmtId="0" fontId="20" fillId="23" borderId="111" applyNumberFormat="0" applyFont="0" applyAlignment="0" applyProtection="0"/>
    <xf numFmtId="0" fontId="38" fillId="20" borderId="112" applyNumberFormat="0" applyAlignment="0" applyProtection="0"/>
    <xf numFmtId="0" fontId="40" fillId="0" borderId="113" applyNumberFormat="0" applyFill="0" applyAlignment="0" applyProtection="0"/>
    <xf numFmtId="0" fontId="8" fillId="0" borderId="0"/>
    <xf numFmtId="0" fontId="38" fillId="20" borderId="112" applyNumberFormat="0" applyAlignment="0" applyProtection="0"/>
    <xf numFmtId="0" fontId="24" fillId="20" borderId="110" applyNumberFormat="0" applyAlignment="0" applyProtection="0"/>
    <xf numFmtId="0" fontId="32" fillId="7" borderId="110" applyNumberFormat="0" applyAlignment="0" applyProtection="0"/>
    <xf numFmtId="0" fontId="40" fillId="0" borderId="113" applyNumberFormat="0" applyFill="0" applyAlignment="0" applyProtection="0"/>
    <xf numFmtId="0" fontId="24" fillId="20" borderId="110" applyNumberFormat="0" applyAlignment="0" applyProtection="0"/>
    <xf numFmtId="0" fontId="32" fillId="7" borderId="110" applyNumberFormat="0" applyAlignment="0" applyProtection="0"/>
    <xf numFmtId="0" fontId="38" fillId="20" borderId="112" applyNumberFormat="0" applyAlignment="0" applyProtection="0"/>
    <xf numFmtId="0" fontId="20" fillId="23" borderId="111" applyNumberFormat="0" applyFont="0" applyAlignment="0" applyProtection="0"/>
    <xf numFmtId="0" fontId="24" fillId="20" borderId="110" applyNumberFormat="0" applyAlignment="0" applyProtection="0"/>
    <xf numFmtId="0" fontId="20" fillId="23" borderId="111" applyNumberFormat="0" applyFont="0" applyAlignment="0" applyProtection="0"/>
    <xf numFmtId="0" fontId="32" fillId="7" borderId="110" applyNumberFormat="0" applyAlignment="0" applyProtection="0"/>
    <xf numFmtId="0" fontId="20" fillId="23" borderId="111" applyNumberFormat="0" applyFont="0" applyAlignment="0" applyProtection="0"/>
    <xf numFmtId="0" fontId="20" fillId="23" borderId="111" applyNumberFormat="0" applyFont="0" applyAlignment="0" applyProtection="0"/>
    <xf numFmtId="0" fontId="38" fillId="20" borderId="112" applyNumberFormat="0" applyAlignment="0" applyProtection="0"/>
    <xf numFmtId="0" fontId="40" fillId="0" borderId="113" applyNumberFormat="0" applyFill="0" applyAlignment="0" applyProtection="0"/>
    <xf numFmtId="0" fontId="32" fillId="7" borderId="110" applyNumberFormat="0" applyAlignment="0" applyProtection="0"/>
    <xf numFmtId="0" fontId="40" fillId="0" borderId="113" applyNumberFormat="0" applyFill="0" applyAlignment="0" applyProtection="0"/>
    <xf numFmtId="0" fontId="8" fillId="0" borderId="0"/>
    <xf numFmtId="0" fontId="8" fillId="0" borderId="0"/>
    <xf numFmtId="9" fontId="8" fillId="0" borderId="0" applyFont="0" applyFill="0" applyBorder="0" applyAlignment="0" applyProtection="0"/>
    <xf numFmtId="0" fontId="24" fillId="20" borderId="110" applyNumberFormat="0" applyAlignment="0" applyProtection="0"/>
    <xf numFmtId="0" fontId="32" fillId="7" borderId="110" applyNumberFormat="0" applyAlignment="0" applyProtection="0"/>
    <xf numFmtId="0" fontId="40" fillId="0" borderId="113" applyNumberFormat="0" applyFill="0" applyAlignment="0" applyProtection="0"/>
    <xf numFmtId="0" fontId="40" fillId="0" borderId="113" applyNumberFormat="0" applyFill="0" applyAlignment="0" applyProtection="0"/>
    <xf numFmtId="0" fontId="24" fillId="20" borderId="110" applyNumberFormat="0" applyAlignment="0" applyProtection="0"/>
    <xf numFmtId="0" fontId="38" fillId="20" borderId="112" applyNumberFormat="0" applyAlignment="0" applyProtection="0"/>
    <xf numFmtId="0" fontId="20" fillId="23" borderId="111" applyNumberFormat="0" applyFont="0" applyAlignment="0" applyProtection="0"/>
    <xf numFmtId="0" fontId="38" fillId="20" borderId="112" applyNumberFormat="0" applyAlignment="0" applyProtection="0"/>
    <xf numFmtId="0" fontId="40" fillId="0" borderId="113" applyNumberFormat="0" applyFill="0" applyAlignment="0" applyProtection="0"/>
    <xf numFmtId="0" fontId="40" fillId="0" borderId="113" applyNumberFormat="0" applyFill="0" applyAlignment="0" applyProtection="0"/>
    <xf numFmtId="0" fontId="38" fillId="20" borderId="112" applyNumberFormat="0" applyAlignment="0" applyProtection="0"/>
    <xf numFmtId="0" fontId="20" fillId="23" borderId="111" applyNumberFormat="0" applyFont="0" applyAlignment="0" applyProtection="0"/>
    <xf numFmtId="0" fontId="32" fillId="7" borderId="110" applyNumberFormat="0" applyAlignment="0" applyProtection="0"/>
    <xf numFmtId="0" fontId="20" fillId="23" borderId="111" applyNumberFormat="0" applyFont="0" applyAlignment="0" applyProtection="0"/>
    <xf numFmtId="0" fontId="38" fillId="20" borderId="112" applyNumberFormat="0" applyAlignment="0" applyProtection="0"/>
    <xf numFmtId="0" fontId="40" fillId="0" borderId="113" applyNumberFormat="0" applyFill="0" applyAlignment="0" applyProtection="0"/>
    <xf numFmtId="0" fontId="32" fillId="7" borderId="110" applyNumberFormat="0" applyAlignment="0" applyProtection="0"/>
    <xf numFmtId="0" fontId="24" fillId="20" borderId="110" applyNumberFormat="0" applyAlignment="0" applyProtection="0"/>
    <xf numFmtId="0" fontId="24" fillId="20" borderId="110" applyNumberFormat="0" applyAlignment="0" applyProtection="0"/>
    <xf numFmtId="0" fontId="20" fillId="23" borderId="111" applyNumberFormat="0" applyFont="0" applyAlignment="0" applyProtection="0"/>
    <xf numFmtId="0" fontId="20" fillId="23" borderId="111" applyNumberFormat="0" applyFont="0" applyAlignment="0" applyProtection="0"/>
    <xf numFmtId="0" fontId="24" fillId="20" borderId="110" applyNumberFormat="0" applyAlignment="0" applyProtection="0"/>
    <xf numFmtId="0" fontId="24" fillId="20" borderId="110" applyNumberFormat="0" applyAlignment="0" applyProtection="0"/>
    <xf numFmtId="0" fontId="32" fillId="7" borderId="110" applyNumberFormat="0" applyAlignment="0" applyProtection="0"/>
    <xf numFmtId="0" fontId="38" fillId="20" borderId="112" applyNumberFormat="0" applyAlignment="0" applyProtection="0"/>
    <xf numFmtId="0" fontId="32" fillId="7" borderId="110" applyNumberFormat="0" applyAlignment="0" applyProtection="0"/>
    <xf numFmtId="0" fontId="40" fillId="0" borderId="113" applyNumberFormat="0" applyFill="0" applyAlignment="0" applyProtection="0"/>
    <xf numFmtId="0" fontId="38" fillId="20" borderId="112" applyNumberFormat="0" applyAlignment="0" applyProtection="0"/>
    <xf numFmtId="0" fontId="20" fillId="23" borderId="111" applyNumberFormat="0" applyFont="0" applyAlignment="0" applyProtection="0"/>
    <xf numFmtId="0" fontId="24" fillId="20" borderId="110" applyNumberFormat="0" applyAlignment="0" applyProtection="0"/>
    <xf numFmtId="0" fontId="20" fillId="23" borderId="111" applyNumberFormat="0" applyFont="0" applyAlignment="0" applyProtection="0"/>
    <xf numFmtId="0" fontId="20" fillId="23" borderId="111" applyNumberFormat="0" applyFont="0" applyAlignment="0" applyProtection="0"/>
    <xf numFmtId="0" fontId="24" fillId="20" borderId="110" applyNumberFormat="0" applyAlignment="0" applyProtection="0"/>
    <xf numFmtId="0" fontId="24" fillId="20" borderId="110" applyNumberFormat="0" applyAlignment="0" applyProtection="0"/>
    <xf numFmtId="0" fontId="40" fillId="0" borderId="113" applyNumberFormat="0" applyFill="0" applyAlignment="0" applyProtection="0"/>
    <xf numFmtId="0" fontId="32" fillId="7" borderId="110" applyNumberFormat="0" applyAlignment="0" applyProtection="0"/>
    <xf numFmtId="0" fontId="40" fillId="0" borderId="113" applyNumberFormat="0" applyFill="0" applyAlignment="0" applyProtection="0"/>
    <xf numFmtId="0" fontId="38" fillId="20" borderId="112" applyNumberFormat="0" applyAlignment="0" applyProtection="0"/>
    <xf numFmtId="0" fontId="20" fillId="23" borderId="111" applyNumberFormat="0" applyFont="0" applyAlignment="0" applyProtection="0"/>
    <xf numFmtId="0" fontId="40" fillId="0" borderId="113" applyNumberFormat="0" applyFill="0" applyAlignment="0" applyProtection="0"/>
    <xf numFmtId="0" fontId="24" fillId="20" borderId="110" applyNumberFormat="0" applyAlignment="0" applyProtection="0"/>
    <xf numFmtId="0" fontId="38" fillId="20" borderId="112" applyNumberFormat="0" applyAlignment="0" applyProtection="0"/>
    <xf numFmtId="0" fontId="32" fillId="7" borderId="110" applyNumberFormat="0" applyAlignment="0" applyProtection="0"/>
    <xf numFmtId="0" fontId="38" fillId="20" borderId="112" applyNumberFormat="0" applyAlignment="0" applyProtection="0"/>
    <xf numFmtId="0" fontId="20" fillId="23" borderId="111" applyNumberFormat="0" applyFont="0" applyAlignment="0" applyProtection="0"/>
    <xf numFmtId="0" fontId="24" fillId="20" borderId="110" applyNumberFormat="0" applyAlignment="0" applyProtection="0"/>
    <xf numFmtId="0" fontId="24" fillId="20" borderId="110" applyNumberFormat="0" applyAlignment="0" applyProtection="0"/>
    <xf numFmtId="0" fontId="24" fillId="20" borderId="110" applyNumberFormat="0" applyAlignment="0" applyProtection="0"/>
    <xf numFmtId="0" fontId="38" fillId="20" borderId="112" applyNumberFormat="0" applyAlignment="0" applyProtection="0"/>
    <xf numFmtId="0" fontId="24" fillId="20" borderId="110" applyNumberFormat="0" applyAlignment="0" applyProtection="0"/>
    <xf numFmtId="0" fontId="40" fillId="0" borderId="113" applyNumberFormat="0" applyFill="0" applyAlignment="0" applyProtection="0"/>
    <xf numFmtId="0" fontId="20" fillId="23" borderId="111" applyNumberFormat="0" applyFont="0" applyAlignment="0" applyProtection="0"/>
    <xf numFmtId="0" fontId="20" fillId="23" borderId="111" applyNumberFormat="0" applyFont="0" applyAlignment="0" applyProtection="0"/>
    <xf numFmtId="0" fontId="40" fillId="0" borderId="113" applyNumberFormat="0" applyFill="0" applyAlignment="0" applyProtection="0"/>
    <xf numFmtId="0" fontId="32" fillId="7" borderId="110" applyNumberFormat="0" applyAlignment="0" applyProtection="0"/>
    <xf numFmtId="0" fontId="32" fillId="7" borderId="110" applyNumberFormat="0" applyAlignment="0" applyProtection="0"/>
    <xf numFmtId="0" fontId="32" fillId="7" borderId="110" applyNumberFormat="0" applyAlignment="0" applyProtection="0"/>
    <xf numFmtId="0" fontId="20" fillId="23" borderId="111" applyNumberFormat="0" applyFont="0" applyAlignment="0" applyProtection="0"/>
    <xf numFmtId="0" fontId="20" fillId="23" borderId="111" applyNumberFormat="0" applyFont="0" applyAlignment="0" applyProtection="0"/>
    <xf numFmtId="0" fontId="38" fillId="20" borderId="112" applyNumberFormat="0" applyAlignment="0" applyProtection="0"/>
    <xf numFmtId="0" fontId="32" fillId="7" borderId="110" applyNumberFormat="0" applyAlignment="0" applyProtection="0"/>
    <xf numFmtId="0" fontId="32" fillId="7" borderId="110" applyNumberFormat="0" applyAlignment="0" applyProtection="0"/>
    <xf numFmtId="0" fontId="20" fillId="23" borderId="111" applyNumberFormat="0" applyFont="0" applyAlignment="0" applyProtection="0"/>
    <xf numFmtId="0" fontId="32" fillId="7" borderId="110" applyNumberFormat="0" applyAlignment="0" applyProtection="0"/>
    <xf numFmtId="0" fontId="24" fillId="20" borderId="110" applyNumberFormat="0" applyAlignment="0" applyProtection="0"/>
    <xf numFmtId="0" fontId="24" fillId="20" borderId="110" applyNumberFormat="0" applyAlignment="0" applyProtection="0"/>
    <xf numFmtId="0" fontId="38" fillId="20" borderId="112" applyNumberFormat="0" applyAlignment="0" applyProtection="0"/>
    <xf numFmtId="0" fontId="38" fillId="20" borderId="112" applyNumberFormat="0" applyAlignment="0" applyProtection="0"/>
    <xf numFmtId="0" fontId="32" fillId="7" borderId="110" applyNumberFormat="0" applyAlignment="0" applyProtection="0"/>
    <xf numFmtId="0" fontId="38" fillId="20" borderId="112" applyNumberFormat="0" applyAlignment="0" applyProtection="0"/>
    <xf numFmtId="0" fontId="24" fillId="20" borderId="110" applyNumberFormat="0" applyAlignment="0" applyProtection="0"/>
    <xf numFmtId="0" fontId="32" fillId="7" borderId="110" applyNumberFormat="0" applyAlignment="0" applyProtection="0"/>
    <xf numFmtId="0" fontId="40" fillId="0" borderId="113" applyNumberFormat="0" applyFill="0" applyAlignment="0" applyProtection="0"/>
    <xf numFmtId="0" fontId="24" fillId="20" borderId="110" applyNumberFormat="0" applyAlignment="0" applyProtection="0"/>
    <xf numFmtId="0" fontId="32" fillId="7" borderId="110" applyNumberFormat="0" applyAlignment="0" applyProtection="0"/>
    <xf numFmtId="0" fontId="38" fillId="20" borderId="112" applyNumberFormat="0" applyAlignment="0" applyProtection="0"/>
    <xf numFmtId="0" fontId="20" fillId="23" borderId="111" applyNumberFormat="0" applyFont="0" applyAlignment="0" applyProtection="0"/>
    <xf numFmtId="0" fontId="24" fillId="20" borderId="110" applyNumberFormat="0" applyAlignment="0" applyProtection="0"/>
    <xf numFmtId="0" fontId="20" fillId="23" borderId="111" applyNumberFormat="0" applyFont="0" applyAlignment="0" applyProtection="0"/>
    <xf numFmtId="0" fontId="32" fillId="7" borderId="110" applyNumberFormat="0" applyAlignment="0" applyProtection="0"/>
    <xf numFmtId="0" fontId="20" fillId="23" borderId="111" applyNumberFormat="0" applyFont="0" applyAlignment="0" applyProtection="0"/>
    <xf numFmtId="0" fontId="20" fillId="23" borderId="111" applyNumberFormat="0" applyFont="0" applyAlignment="0" applyProtection="0"/>
    <xf numFmtId="0" fontId="38" fillId="20" borderId="112" applyNumberFormat="0" applyAlignment="0" applyProtection="0"/>
    <xf numFmtId="0" fontId="40" fillId="0" borderId="113" applyNumberFormat="0" applyFill="0" applyAlignment="0" applyProtection="0"/>
    <xf numFmtId="0" fontId="32" fillId="7" borderId="110" applyNumberFormat="0" applyAlignment="0" applyProtection="0"/>
    <xf numFmtId="0" fontId="40" fillId="0" borderId="113" applyNumberFormat="0" applyFill="0" applyAlignment="0" applyProtection="0"/>
    <xf numFmtId="0" fontId="24" fillId="20" borderId="110" applyNumberFormat="0" applyAlignment="0" applyProtection="0"/>
    <xf numFmtId="0" fontId="32" fillId="7" borderId="110" applyNumberFormat="0" applyAlignment="0" applyProtection="0"/>
    <xf numFmtId="0" fontId="40" fillId="0" borderId="113" applyNumberFormat="0" applyFill="0" applyAlignment="0" applyProtection="0"/>
    <xf numFmtId="0" fontId="40" fillId="0" borderId="113" applyNumberFormat="0" applyFill="0" applyAlignment="0" applyProtection="0"/>
    <xf numFmtId="0" fontId="24" fillId="20" borderId="110" applyNumberFormat="0" applyAlignment="0" applyProtection="0"/>
    <xf numFmtId="0" fontId="38" fillId="20" borderId="112" applyNumberFormat="0" applyAlignment="0" applyProtection="0"/>
    <xf numFmtId="0" fontId="20" fillId="23" borderId="111" applyNumberFormat="0" applyFont="0" applyAlignment="0" applyProtection="0"/>
    <xf numFmtId="0" fontId="38" fillId="20" borderId="112" applyNumberFormat="0" applyAlignment="0" applyProtection="0"/>
    <xf numFmtId="0" fontId="40" fillId="0" borderId="113" applyNumberFormat="0" applyFill="0" applyAlignment="0" applyProtection="0"/>
    <xf numFmtId="0" fontId="40" fillId="0" borderId="113" applyNumberFormat="0" applyFill="0" applyAlignment="0" applyProtection="0"/>
    <xf numFmtId="0" fontId="38" fillId="20" borderId="112" applyNumberFormat="0" applyAlignment="0" applyProtection="0"/>
    <xf numFmtId="0" fontId="20" fillId="23" borderId="111" applyNumberFormat="0" applyFont="0" applyAlignment="0" applyProtection="0"/>
    <xf numFmtId="0" fontId="32" fillId="7" borderId="110" applyNumberFormat="0" applyAlignment="0" applyProtection="0"/>
    <xf numFmtId="0" fontId="20" fillId="23" borderId="111" applyNumberFormat="0" applyFont="0" applyAlignment="0" applyProtection="0"/>
    <xf numFmtId="0" fontId="38" fillId="20" borderId="112" applyNumberFormat="0" applyAlignment="0" applyProtection="0"/>
    <xf numFmtId="0" fontId="40" fillId="0" borderId="113" applyNumberFormat="0" applyFill="0" applyAlignment="0" applyProtection="0"/>
    <xf numFmtId="0" fontId="32" fillId="7" borderId="110" applyNumberFormat="0" applyAlignment="0" applyProtection="0"/>
    <xf numFmtId="0" fontId="24" fillId="20" borderId="110" applyNumberFormat="0" applyAlignment="0" applyProtection="0"/>
    <xf numFmtId="0" fontId="24" fillId="20" borderId="110" applyNumberFormat="0" applyAlignment="0" applyProtection="0"/>
    <xf numFmtId="0" fontId="20" fillId="23" borderId="111" applyNumberFormat="0" applyFont="0" applyAlignment="0" applyProtection="0"/>
    <xf numFmtId="0" fontId="40" fillId="0" borderId="113" applyNumberFormat="0" applyFill="0" applyAlignment="0" applyProtection="0"/>
    <xf numFmtId="0" fontId="20" fillId="23" borderId="111" applyNumberFormat="0" applyFont="0" applyAlignment="0" applyProtection="0"/>
    <xf numFmtId="0" fontId="24" fillId="20" borderId="110" applyNumberFormat="0" applyAlignment="0" applyProtection="0"/>
    <xf numFmtId="0" fontId="24" fillId="20" borderId="110" applyNumberFormat="0" applyAlignment="0" applyProtection="0"/>
    <xf numFmtId="0" fontId="32" fillId="7" borderId="110" applyNumberFormat="0" applyAlignment="0" applyProtection="0"/>
    <xf numFmtId="0" fontId="38" fillId="20" borderId="112" applyNumberFormat="0" applyAlignment="0" applyProtection="0"/>
    <xf numFmtId="0" fontId="32" fillId="7" borderId="110" applyNumberFormat="0" applyAlignment="0" applyProtection="0"/>
    <xf numFmtId="0" fontId="40" fillId="0" borderId="113" applyNumberFormat="0" applyFill="0" applyAlignment="0" applyProtection="0"/>
    <xf numFmtId="0" fontId="38" fillId="20" borderId="112" applyNumberFormat="0" applyAlignment="0" applyProtection="0"/>
    <xf numFmtId="0" fontId="32" fillId="7" borderId="110" applyNumberFormat="0" applyAlignment="0" applyProtection="0"/>
    <xf numFmtId="0" fontId="40" fillId="0" borderId="113" applyNumberFormat="0" applyFill="0" applyAlignment="0" applyProtection="0"/>
    <xf numFmtId="0" fontId="38" fillId="20" borderId="112" applyNumberFormat="0" applyAlignment="0" applyProtection="0"/>
    <xf numFmtId="0" fontId="20" fillId="23" borderId="111" applyNumberFormat="0" applyFont="0" applyAlignment="0" applyProtection="0"/>
    <xf numFmtId="0" fontId="24" fillId="20" borderId="110" applyNumberFormat="0" applyAlignment="0" applyProtection="0"/>
    <xf numFmtId="0" fontId="38" fillId="20" borderId="112" applyNumberFormat="0" applyAlignment="0" applyProtection="0"/>
    <xf numFmtId="0" fontId="32" fillId="7" borderId="110" applyNumberFormat="0" applyAlignment="0" applyProtection="0"/>
    <xf numFmtId="0" fontId="38" fillId="20" borderId="112" applyNumberFormat="0" applyAlignment="0" applyProtection="0"/>
    <xf numFmtId="0" fontId="20" fillId="23" borderId="111" applyNumberFormat="0" applyFont="0" applyAlignment="0" applyProtection="0"/>
    <xf numFmtId="0" fontId="24" fillId="20" borderId="110" applyNumberFormat="0" applyAlignment="0" applyProtection="0"/>
    <xf numFmtId="0" fontId="24" fillId="20" borderId="110" applyNumberFormat="0" applyAlignment="0" applyProtection="0"/>
    <xf numFmtId="0" fontId="24" fillId="20" borderId="110" applyNumberFormat="0" applyAlignment="0" applyProtection="0"/>
    <xf numFmtId="0" fontId="38" fillId="20" borderId="112" applyNumberFormat="0" applyAlignment="0" applyProtection="0"/>
    <xf numFmtId="0" fontId="24" fillId="20" borderId="110" applyNumberFormat="0" applyAlignment="0" applyProtection="0"/>
    <xf numFmtId="0" fontId="40" fillId="0" borderId="113" applyNumberFormat="0" applyFill="0" applyAlignment="0" applyProtection="0"/>
    <xf numFmtId="0" fontId="20" fillId="23" borderId="111" applyNumberFormat="0" applyFont="0" applyAlignment="0" applyProtection="0"/>
    <xf numFmtId="0" fontId="20" fillId="23" borderId="111" applyNumberFormat="0" applyFont="0" applyAlignment="0" applyProtection="0"/>
    <xf numFmtId="0" fontId="40" fillId="0" borderId="113" applyNumberFormat="0" applyFill="0" applyAlignment="0" applyProtection="0"/>
    <xf numFmtId="0" fontId="32" fillId="7" borderId="110" applyNumberFormat="0" applyAlignment="0" applyProtection="0"/>
    <xf numFmtId="0" fontId="32" fillId="7" borderId="110" applyNumberFormat="0" applyAlignment="0" applyProtection="0"/>
    <xf numFmtId="0" fontId="32" fillId="7" borderId="110" applyNumberFormat="0" applyAlignment="0" applyProtection="0"/>
    <xf numFmtId="0" fontId="20" fillId="23" borderId="111" applyNumberFormat="0" applyFont="0" applyAlignment="0" applyProtection="0"/>
    <xf numFmtId="0" fontId="20" fillId="23" borderId="111" applyNumberFormat="0" applyFont="0" applyAlignment="0" applyProtection="0"/>
    <xf numFmtId="0" fontId="38" fillId="20" borderId="112" applyNumberFormat="0" applyAlignment="0" applyProtection="0"/>
    <xf numFmtId="0" fontId="20" fillId="23" borderId="111" applyNumberFormat="0" applyFont="0" applyAlignment="0" applyProtection="0"/>
    <xf numFmtId="0" fontId="32" fillId="7" borderId="110" applyNumberFormat="0" applyAlignment="0" applyProtection="0"/>
    <xf numFmtId="0" fontId="24" fillId="20" borderId="110" applyNumberFormat="0" applyAlignment="0" applyProtection="0"/>
    <xf numFmtId="0" fontId="38" fillId="20" borderId="112" applyNumberFormat="0" applyAlignment="0" applyProtection="0"/>
    <xf numFmtId="0" fontId="32" fillId="7" borderId="110" applyNumberFormat="0" applyAlignment="0" applyProtection="0"/>
    <xf numFmtId="0" fontId="38" fillId="20" borderId="112" applyNumberFormat="0" applyAlignment="0" applyProtection="0"/>
    <xf numFmtId="0" fontId="20" fillId="23" borderId="111" applyNumberFormat="0" applyFont="0" applyAlignment="0" applyProtection="0"/>
    <xf numFmtId="0" fontId="40" fillId="0" borderId="113" applyNumberFormat="0" applyFill="0" applyAlignment="0" applyProtection="0"/>
    <xf numFmtId="0" fontId="40" fillId="0" borderId="113" applyNumberFormat="0" applyFill="0" applyAlignment="0" applyProtection="0"/>
    <xf numFmtId="0" fontId="38" fillId="20" borderId="112" applyNumberFormat="0" applyAlignment="0" applyProtection="0"/>
    <xf numFmtId="0" fontId="32" fillId="7" borderId="110" applyNumberFormat="0" applyAlignment="0" applyProtection="0"/>
    <xf numFmtId="0" fontId="40" fillId="0" borderId="113" applyNumberFormat="0" applyFill="0" applyAlignment="0" applyProtection="0"/>
    <xf numFmtId="0" fontId="24" fillId="20" borderId="110" applyNumberFormat="0" applyAlignment="0" applyProtection="0"/>
    <xf numFmtId="0" fontId="32" fillId="7" borderId="110" applyNumberFormat="0" applyAlignment="0" applyProtection="0"/>
    <xf numFmtId="0" fontId="38" fillId="20" borderId="112" applyNumberFormat="0" applyAlignment="0" applyProtection="0"/>
    <xf numFmtId="0" fontId="20" fillId="23" borderId="111" applyNumberFormat="0" applyFont="0" applyAlignment="0" applyProtection="0"/>
    <xf numFmtId="0" fontId="24" fillId="20" borderId="110" applyNumberFormat="0" applyAlignment="0" applyProtection="0"/>
    <xf numFmtId="0" fontId="20" fillId="23" borderId="111" applyNumberFormat="0" applyFont="0" applyAlignment="0" applyProtection="0"/>
    <xf numFmtId="0" fontId="32" fillId="7" borderId="110" applyNumberFormat="0" applyAlignment="0" applyProtection="0"/>
    <xf numFmtId="0" fontId="20" fillId="23" borderId="111" applyNumberFormat="0" applyFont="0" applyAlignment="0" applyProtection="0"/>
    <xf numFmtId="0" fontId="40" fillId="0" borderId="113" applyNumberFormat="0" applyFill="0" applyAlignment="0" applyProtection="0"/>
    <xf numFmtId="0" fontId="24" fillId="20" borderId="110" applyNumberFormat="0" applyAlignment="0" applyProtection="0"/>
    <xf numFmtId="0" fontId="38" fillId="20" borderId="112" applyNumberFormat="0" applyAlignment="0" applyProtection="0"/>
    <xf numFmtId="0" fontId="20" fillId="23" borderId="111" applyNumberFormat="0" applyFont="0" applyAlignment="0" applyProtection="0"/>
    <xf numFmtId="0" fontId="38" fillId="20" borderId="112" applyNumberFormat="0" applyAlignment="0" applyProtection="0"/>
    <xf numFmtId="0" fontId="40" fillId="0" borderId="113" applyNumberFormat="0" applyFill="0" applyAlignment="0" applyProtection="0"/>
    <xf numFmtId="0" fontId="38" fillId="20" borderId="112" applyNumberFormat="0" applyAlignment="0" applyProtection="0"/>
    <xf numFmtId="0" fontId="20" fillId="23" borderId="111" applyNumberFormat="0" applyFont="0" applyAlignment="0" applyProtection="0"/>
    <xf numFmtId="0" fontId="32" fillId="7" borderId="110" applyNumberFormat="0" applyAlignment="0" applyProtection="0"/>
    <xf numFmtId="0" fontId="20" fillId="23" borderId="111" applyNumberFormat="0" applyFont="0" applyAlignment="0" applyProtection="0"/>
    <xf numFmtId="0" fontId="38" fillId="20" borderId="112" applyNumberFormat="0" applyAlignment="0" applyProtection="0"/>
    <xf numFmtId="0" fontId="40" fillId="0" borderId="113" applyNumberFormat="0" applyFill="0" applyAlignment="0" applyProtection="0"/>
    <xf numFmtId="0" fontId="32" fillId="7" borderId="110" applyNumberFormat="0" applyAlignment="0" applyProtection="0"/>
    <xf numFmtId="0" fontId="24" fillId="20" borderId="110" applyNumberFormat="0" applyAlignment="0" applyProtection="0"/>
    <xf numFmtId="0" fontId="24" fillId="20" borderId="110" applyNumberFormat="0" applyAlignment="0" applyProtection="0"/>
    <xf numFmtId="0" fontId="38" fillId="20" borderId="112" applyNumberFormat="0" applyAlignment="0" applyProtection="0"/>
    <xf numFmtId="0" fontId="32" fillId="7" borderId="110" applyNumberFormat="0" applyAlignment="0" applyProtection="0"/>
    <xf numFmtId="0" fontId="32" fillId="7" borderId="110" applyNumberFormat="0" applyAlignment="0" applyProtection="0"/>
    <xf numFmtId="0" fontId="24" fillId="20" borderId="110" applyNumberFormat="0" applyAlignment="0" applyProtection="0"/>
    <xf numFmtId="0" fontId="40" fillId="0" borderId="113" applyNumberFormat="0" applyFill="0" applyAlignment="0" applyProtection="0"/>
    <xf numFmtId="0" fontId="20" fillId="23" borderId="111" applyNumberFormat="0" applyFont="0" applyAlignment="0" applyProtection="0"/>
    <xf numFmtId="0" fontId="24" fillId="20" borderId="110" applyNumberFormat="0" applyAlignment="0" applyProtection="0"/>
    <xf numFmtId="0" fontId="24" fillId="20" borderId="110" applyNumberFormat="0" applyAlignment="0" applyProtection="0"/>
    <xf numFmtId="0" fontId="32" fillId="7" borderId="110" applyNumberFormat="0" applyAlignment="0" applyProtection="0"/>
    <xf numFmtId="0" fontId="20" fillId="23" borderId="111" applyNumberFormat="0" applyFont="0" applyAlignment="0" applyProtection="0"/>
    <xf numFmtId="0" fontId="38" fillId="20" borderId="112" applyNumberFormat="0" applyAlignment="0" applyProtection="0"/>
    <xf numFmtId="0" fontId="40" fillId="0" borderId="113" applyNumberFormat="0" applyFill="0" applyAlignment="0" applyProtection="0"/>
    <xf numFmtId="0" fontId="38" fillId="20" borderId="112" applyNumberFormat="0" applyAlignment="0" applyProtection="0"/>
    <xf numFmtId="0" fontId="24" fillId="20" borderId="110" applyNumberFormat="0" applyAlignment="0" applyProtection="0"/>
    <xf numFmtId="0" fontId="32" fillId="7" borderId="110" applyNumberFormat="0" applyAlignment="0" applyProtection="0"/>
    <xf numFmtId="0" fontId="40" fillId="0" borderId="113" applyNumberFormat="0" applyFill="0" applyAlignment="0" applyProtection="0"/>
    <xf numFmtId="0" fontId="24" fillId="20" borderId="110" applyNumberFormat="0" applyAlignment="0" applyProtection="0"/>
    <xf numFmtId="0" fontId="32" fillId="7" borderId="110" applyNumberFormat="0" applyAlignment="0" applyProtection="0"/>
    <xf numFmtId="0" fontId="38" fillId="20" borderId="112" applyNumberFormat="0" applyAlignment="0" applyProtection="0"/>
    <xf numFmtId="0" fontId="20" fillId="23" borderId="111" applyNumberFormat="0" applyFont="0" applyAlignment="0" applyProtection="0"/>
    <xf numFmtId="0" fontId="24" fillId="20" borderId="110" applyNumberFormat="0" applyAlignment="0" applyProtection="0"/>
    <xf numFmtId="0" fontId="20" fillId="23" borderId="111" applyNumberFormat="0" applyFont="0" applyAlignment="0" applyProtection="0"/>
    <xf numFmtId="0" fontId="32" fillId="7" borderId="110" applyNumberFormat="0" applyAlignment="0" applyProtection="0"/>
    <xf numFmtId="0" fontId="20" fillId="23" borderId="111" applyNumberFormat="0" applyFont="0" applyAlignment="0" applyProtection="0"/>
    <xf numFmtId="0" fontId="20" fillId="23" borderId="111" applyNumberFormat="0" applyFont="0" applyAlignment="0" applyProtection="0"/>
    <xf numFmtId="0" fontId="38" fillId="20" borderId="112" applyNumberFormat="0" applyAlignment="0" applyProtection="0"/>
    <xf numFmtId="0" fontId="40" fillId="0" borderId="113" applyNumberFormat="0" applyFill="0" applyAlignment="0" applyProtection="0"/>
    <xf numFmtId="0" fontId="32" fillId="7" borderId="110" applyNumberFormat="0" applyAlignment="0" applyProtection="0"/>
    <xf numFmtId="0" fontId="40" fillId="0" borderId="113" applyNumberFormat="0" applyFill="0" applyAlignment="0" applyProtection="0"/>
    <xf numFmtId="0" fontId="24" fillId="20" borderId="110" applyNumberFormat="0" applyAlignment="0" applyProtection="0"/>
    <xf numFmtId="0" fontId="32" fillId="7" borderId="110" applyNumberFormat="0" applyAlignment="0" applyProtection="0"/>
    <xf numFmtId="0" fontId="40" fillId="0" borderId="113" applyNumberFormat="0" applyFill="0" applyAlignment="0" applyProtection="0"/>
    <xf numFmtId="0" fontId="40" fillId="0" borderId="113" applyNumberFormat="0" applyFill="0" applyAlignment="0" applyProtection="0"/>
    <xf numFmtId="0" fontId="24" fillId="20" borderId="110" applyNumberFormat="0" applyAlignment="0" applyProtection="0"/>
    <xf numFmtId="0" fontId="38" fillId="20" borderId="112" applyNumberFormat="0" applyAlignment="0" applyProtection="0"/>
    <xf numFmtId="0" fontId="20" fillId="23" borderId="111" applyNumberFormat="0" applyFont="0" applyAlignment="0" applyProtection="0"/>
    <xf numFmtId="0" fontId="38" fillId="20" borderId="112" applyNumberFormat="0" applyAlignment="0" applyProtection="0"/>
    <xf numFmtId="0" fontId="40" fillId="0" borderId="113" applyNumberFormat="0" applyFill="0" applyAlignment="0" applyProtection="0"/>
    <xf numFmtId="0" fontId="40" fillId="0" borderId="113" applyNumberFormat="0" applyFill="0" applyAlignment="0" applyProtection="0"/>
    <xf numFmtId="0" fontId="38" fillId="20" borderId="112" applyNumberFormat="0" applyAlignment="0" applyProtection="0"/>
    <xf numFmtId="0" fontId="20" fillId="23" borderId="111" applyNumberFormat="0" applyFont="0" applyAlignment="0" applyProtection="0"/>
    <xf numFmtId="0" fontId="32" fillId="7" borderId="110" applyNumberFormat="0" applyAlignment="0" applyProtection="0"/>
    <xf numFmtId="0" fontId="20" fillId="23" borderId="111" applyNumberFormat="0" applyFont="0" applyAlignment="0" applyProtection="0"/>
    <xf numFmtId="0" fontId="38" fillId="20" borderId="112" applyNumberFormat="0" applyAlignment="0" applyProtection="0"/>
    <xf numFmtId="0" fontId="40" fillId="0" borderId="113" applyNumberFormat="0" applyFill="0" applyAlignment="0" applyProtection="0"/>
    <xf numFmtId="0" fontId="32" fillId="7" borderId="110" applyNumberFormat="0" applyAlignment="0" applyProtection="0"/>
    <xf numFmtId="0" fontId="24" fillId="20" borderId="110" applyNumberFormat="0" applyAlignment="0" applyProtection="0"/>
    <xf numFmtId="0" fontId="24" fillId="20" borderId="110" applyNumberFormat="0" applyAlignment="0" applyProtection="0"/>
    <xf numFmtId="0" fontId="20" fillId="23" borderId="111" applyNumberFormat="0" applyFont="0" applyAlignment="0" applyProtection="0"/>
    <xf numFmtId="0" fontId="20" fillId="23" borderId="111" applyNumberFormat="0" applyFont="0" applyAlignment="0" applyProtection="0"/>
    <xf numFmtId="0" fontId="24" fillId="20" borderId="110" applyNumberFormat="0" applyAlignment="0" applyProtection="0"/>
    <xf numFmtId="0" fontId="24" fillId="20" borderId="110" applyNumberFormat="0" applyAlignment="0" applyProtection="0"/>
    <xf numFmtId="0" fontId="32" fillId="7" borderId="110" applyNumberFormat="0" applyAlignment="0" applyProtection="0"/>
    <xf numFmtId="0" fontId="38" fillId="20" borderId="112" applyNumberFormat="0" applyAlignment="0" applyProtection="0"/>
    <xf numFmtId="0" fontId="32" fillId="7" borderId="110" applyNumberFormat="0" applyAlignment="0" applyProtection="0"/>
    <xf numFmtId="0" fontId="40" fillId="0" borderId="113" applyNumberFormat="0" applyFill="0" applyAlignment="0" applyProtection="0"/>
    <xf numFmtId="0" fontId="38" fillId="20" borderId="112" applyNumberFormat="0" applyAlignment="0" applyProtection="0"/>
    <xf numFmtId="0" fontId="24" fillId="20" borderId="110" applyNumberFormat="0" applyAlignment="0" applyProtection="0"/>
    <xf numFmtId="0" fontId="20" fillId="23" borderId="111" applyNumberFormat="0" applyFont="0" applyAlignment="0" applyProtection="0"/>
    <xf numFmtId="0" fontId="20" fillId="23" borderId="111" applyNumberFormat="0" applyFont="0" applyAlignment="0" applyProtection="0"/>
    <xf numFmtId="0" fontId="38" fillId="20" borderId="112" applyNumberFormat="0" applyAlignment="0" applyProtection="0"/>
    <xf numFmtId="0" fontId="32" fillId="7" borderId="110" applyNumberFormat="0" applyAlignment="0" applyProtection="0"/>
    <xf numFmtId="0" fontId="38" fillId="20" borderId="112" applyNumberFormat="0" applyAlignment="0" applyProtection="0"/>
    <xf numFmtId="0" fontId="32" fillId="7" borderId="110" applyNumberFormat="0" applyAlignment="0" applyProtection="0"/>
    <xf numFmtId="0" fontId="40" fillId="0" borderId="113" applyNumberFormat="0" applyFill="0" applyAlignment="0" applyProtection="0"/>
    <xf numFmtId="0" fontId="40" fillId="0" borderId="113" applyNumberFormat="0" applyFill="0" applyAlignment="0" applyProtection="0"/>
    <xf numFmtId="0" fontId="20" fillId="23" borderId="111" applyNumberFormat="0" applyFont="0" applyAlignment="0" applyProtection="0"/>
    <xf numFmtId="0" fontId="24" fillId="20" borderId="110" applyNumberFormat="0" applyAlignment="0" applyProtection="0"/>
    <xf numFmtId="0" fontId="32" fillId="7" borderId="110" applyNumberFormat="0" applyAlignment="0" applyProtection="0"/>
    <xf numFmtId="0" fontId="24" fillId="20" borderId="110" applyNumberFormat="0" applyAlignment="0" applyProtection="0"/>
    <xf numFmtId="0" fontId="38" fillId="20" borderId="112" applyNumberFormat="0" applyAlignment="0" applyProtection="0"/>
    <xf numFmtId="0" fontId="24" fillId="20" borderId="110" applyNumberFormat="0" applyAlignment="0" applyProtection="0"/>
    <xf numFmtId="0" fontId="20" fillId="23" borderId="111" applyNumberFormat="0" applyFont="0" applyAlignment="0" applyProtection="0"/>
    <xf numFmtId="0" fontId="38" fillId="20" borderId="112" applyNumberFormat="0" applyAlignment="0" applyProtection="0"/>
    <xf numFmtId="0" fontId="32" fillId="7" borderId="110" applyNumberFormat="0" applyAlignment="0" applyProtection="0"/>
    <xf numFmtId="0" fontId="40" fillId="0" borderId="113" applyNumberFormat="0" applyFill="0" applyAlignment="0" applyProtection="0"/>
    <xf numFmtId="0" fontId="38" fillId="20" borderId="112" applyNumberFormat="0" applyAlignment="0" applyProtection="0"/>
    <xf numFmtId="0" fontId="40" fillId="0" borderId="113" applyNumberFormat="0" applyFill="0" applyAlignment="0" applyProtection="0"/>
    <xf numFmtId="0" fontId="40" fillId="0" borderId="113" applyNumberFormat="0" applyFill="0" applyAlignment="0" applyProtection="0"/>
    <xf numFmtId="0" fontId="32" fillId="7" borderId="110" applyNumberFormat="0" applyAlignment="0" applyProtection="0"/>
    <xf numFmtId="0" fontId="24" fillId="20" borderId="110" applyNumberFormat="0" applyAlignment="0" applyProtection="0"/>
    <xf numFmtId="0" fontId="40" fillId="0" borderId="113" applyNumberFormat="0" applyFill="0" applyAlignment="0" applyProtection="0"/>
    <xf numFmtId="0" fontId="32" fillId="7" borderId="110" applyNumberFormat="0" applyAlignment="0" applyProtection="0"/>
    <xf numFmtId="0" fontId="20" fillId="23" borderId="111" applyNumberFormat="0" applyFont="0" applyAlignment="0" applyProtection="0"/>
    <xf numFmtId="0" fontId="24" fillId="20" borderId="110" applyNumberFormat="0" applyAlignment="0" applyProtection="0"/>
    <xf numFmtId="0" fontId="40" fillId="0" borderId="113" applyNumberFormat="0" applyFill="0" applyAlignment="0" applyProtection="0"/>
    <xf numFmtId="0" fontId="38" fillId="20" borderId="112" applyNumberFormat="0" applyAlignment="0" applyProtection="0"/>
    <xf numFmtId="0" fontId="24" fillId="20" borderId="110" applyNumberFormat="0" applyAlignment="0" applyProtection="0"/>
    <xf numFmtId="0" fontId="38" fillId="20" borderId="112" applyNumberFormat="0" applyAlignment="0" applyProtection="0"/>
    <xf numFmtId="0" fontId="40" fillId="0" borderId="113" applyNumberFormat="0" applyFill="0" applyAlignment="0" applyProtection="0"/>
    <xf numFmtId="0" fontId="40" fillId="0" borderId="113" applyNumberFormat="0" applyFill="0" applyAlignment="0" applyProtection="0"/>
    <xf numFmtId="0" fontId="38" fillId="20" borderId="112" applyNumberFormat="0" applyAlignment="0" applyProtection="0"/>
    <xf numFmtId="0" fontId="38" fillId="20" borderId="112" applyNumberFormat="0" applyAlignment="0" applyProtection="0"/>
    <xf numFmtId="0" fontId="24" fillId="20" borderId="110" applyNumberFormat="0" applyAlignment="0" applyProtection="0"/>
    <xf numFmtId="0" fontId="32" fillId="7" borderId="110" applyNumberFormat="0" applyAlignment="0" applyProtection="0"/>
    <xf numFmtId="0" fontId="40" fillId="0" borderId="113" applyNumberFormat="0" applyFill="0" applyAlignment="0" applyProtection="0"/>
    <xf numFmtId="0" fontId="24" fillId="20" borderId="110" applyNumberFormat="0" applyAlignment="0" applyProtection="0"/>
    <xf numFmtId="0" fontId="32" fillId="7" borderId="110" applyNumberFormat="0" applyAlignment="0" applyProtection="0"/>
    <xf numFmtId="0" fontId="38" fillId="20" borderId="112" applyNumberFormat="0" applyAlignment="0" applyProtection="0"/>
    <xf numFmtId="0" fontId="20" fillId="23" borderId="111" applyNumberFormat="0" applyFont="0" applyAlignment="0" applyProtection="0"/>
    <xf numFmtId="0" fontId="24" fillId="20" borderId="110" applyNumberFormat="0" applyAlignment="0" applyProtection="0"/>
    <xf numFmtId="0" fontId="20" fillId="23" borderId="111" applyNumberFormat="0" applyFont="0" applyAlignment="0" applyProtection="0"/>
    <xf numFmtId="0" fontId="32" fillId="7" borderId="110" applyNumberFormat="0" applyAlignment="0" applyProtection="0"/>
    <xf numFmtId="0" fontId="20" fillId="23" borderId="111" applyNumberFormat="0" applyFont="0" applyAlignment="0" applyProtection="0"/>
    <xf numFmtId="0" fontId="20" fillId="23" borderId="111" applyNumberFormat="0" applyFont="0" applyAlignment="0" applyProtection="0"/>
    <xf numFmtId="0" fontId="38" fillId="20" borderId="112" applyNumberFormat="0" applyAlignment="0" applyProtection="0"/>
    <xf numFmtId="0" fontId="40" fillId="0" borderId="113" applyNumberFormat="0" applyFill="0" applyAlignment="0" applyProtection="0"/>
    <xf numFmtId="0" fontId="32" fillId="7" borderId="110" applyNumberFormat="0" applyAlignment="0" applyProtection="0"/>
    <xf numFmtId="0" fontId="40" fillId="0" borderId="113" applyNumberFormat="0" applyFill="0" applyAlignment="0" applyProtection="0"/>
    <xf numFmtId="0" fontId="20" fillId="23" borderId="111" applyNumberFormat="0" applyFont="0" applyAlignment="0" applyProtection="0"/>
    <xf numFmtId="0" fontId="32" fillId="7" borderId="110" applyNumberFormat="0" applyAlignment="0" applyProtection="0"/>
    <xf numFmtId="0" fontId="24" fillId="20" borderId="110" applyNumberFormat="0" applyAlignment="0" applyProtection="0"/>
    <xf numFmtId="0" fontId="32" fillId="7" borderId="110" applyNumberFormat="0" applyAlignment="0" applyProtection="0"/>
    <xf numFmtId="0" fontId="40" fillId="0" borderId="113" applyNumberFormat="0" applyFill="0" applyAlignment="0" applyProtection="0"/>
    <xf numFmtId="0" fontId="40" fillId="0" borderId="113" applyNumberFormat="0" applyFill="0" applyAlignment="0" applyProtection="0"/>
    <xf numFmtId="0" fontId="24" fillId="20" borderId="110" applyNumberFormat="0" applyAlignment="0" applyProtection="0"/>
    <xf numFmtId="0" fontId="38" fillId="20" borderId="112" applyNumberFormat="0" applyAlignment="0" applyProtection="0"/>
    <xf numFmtId="0" fontId="20" fillId="23" borderId="111" applyNumberFormat="0" applyFont="0" applyAlignment="0" applyProtection="0"/>
    <xf numFmtId="0" fontId="38" fillId="20" borderId="112" applyNumberFormat="0" applyAlignment="0" applyProtection="0"/>
    <xf numFmtId="0" fontId="40" fillId="0" borderId="113" applyNumberFormat="0" applyFill="0" applyAlignment="0" applyProtection="0"/>
    <xf numFmtId="0" fontId="40" fillId="0" borderId="113" applyNumberFormat="0" applyFill="0" applyAlignment="0" applyProtection="0"/>
    <xf numFmtId="0" fontId="38" fillId="20" borderId="112" applyNumberFormat="0" applyAlignment="0" applyProtection="0"/>
    <xf numFmtId="0" fontId="20" fillId="23" borderId="111" applyNumberFormat="0" applyFont="0" applyAlignment="0" applyProtection="0"/>
    <xf numFmtId="0" fontId="32" fillId="7" borderId="110" applyNumberFormat="0" applyAlignment="0" applyProtection="0"/>
    <xf numFmtId="0" fontId="20" fillId="23" borderId="111" applyNumberFormat="0" applyFont="0" applyAlignment="0" applyProtection="0"/>
    <xf numFmtId="0" fontId="38" fillId="20" borderId="112" applyNumberFormat="0" applyAlignment="0" applyProtection="0"/>
    <xf numFmtId="0" fontId="40" fillId="0" borderId="113" applyNumberFormat="0" applyFill="0" applyAlignment="0" applyProtection="0"/>
    <xf numFmtId="0" fontId="32" fillId="7" borderId="110" applyNumberFormat="0" applyAlignment="0" applyProtection="0"/>
    <xf numFmtId="0" fontId="24" fillId="20" borderId="110" applyNumberFormat="0" applyAlignment="0" applyProtection="0"/>
    <xf numFmtId="0" fontId="24" fillId="20" borderId="110" applyNumberFormat="0" applyAlignment="0" applyProtection="0"/>
    <xf numFmtId="0" fontId="20" fillId="23" borderId="111" applyNumberFormat="0" applyFont="0" applyAlignment="0" applyProtection="0"/>
    <xf numFmtId="0" fontId="32" fillId="7" borderId="110" applyNumberFormat="0" applyAlignment="0" applyProtection="0"/>
    <xf numFmtId="0" fontId="24" fillId="20" borderId="110" applyNumberFormat="0" applyAlignment="0" applyProtection="0"/>
    <xf numFmtId="0" fontId="20" fillId="23" borderId="111" applyNumberFormat="0" applyFont="0" applyAlignment="0" applyProtection="0"/>
    <xf numFmtId="0" fontId="24" fillId="20" borderId="110" applyNumberFormat="0" applyAlignment="0" applyProtection="0"/>
    <xf numFmtId="0" fontId="24" fillId="20" borderId="110" applyNumberFormat="0" applyAlignment="0" applyProtection="0"/>
    <xf numFmtId="0" fontId="32" fillId="7" borderId="110" applyNumberFormat="0" applyAlignment="0" applyProtection="0"/>
    <xf numFmtId="0" fontId="38" fillId="20" borderId="112" applyNumberFormat="0" applyAlignment="0" applyProtection="0"/>
    <xf numFmtId="0" fontId="32" fillId="7" borderId="110" applyNumberFormat="0" applyAlignment="0" applyProtection="0"/>
    <xf numFmtId="0" fontId="40" fillId="0" borderId="113" applyNumberFormat="0" applyFill="0" applyAlignment="0" applyProtection="0"/>
    <xf numFmtId="0" fontId="38" fillId="20" borderId="112" applyNumberFormat="0" applyAlignment="0" applyProtection="0"/>
    <xf numFmtId="0" fontId="38" fillId="20" borderId="112" applyNumberFormat="0" applyAlignment="0" applyProtection="0"/>
    <xf numFmtId="0" fontId="24" fillId="20" borderId="110" applyNumberFormat="0" applyAlignment="0" applyProtection="0"/>
    <xf numFmtId="0" fontId="38" fillId="20" borderId="112" applyNumberFormat="0" applyAlignment="0" applyProtection="0"/>
    <xf numFmtId="0" fontId="40" fillId="0" borderId="113" applyNumberFormat="0" applyFill="0" applyAlignment="0" applyProtection="0"/>
    <xf numFmtId="0" fontId="38" fillId="20" borderId="112" applyNumberFormat="0" applyAlignment="0" applyProtection="0"/>
    <xf numFmtId="0" fontId="20" fillId="23" borderId="111" applyNumberFormat="0" applyFont="0" applyAlignment="0" applyProtection="0"/>
    <xf numFmtId="0" fontId="32" fillId="7" borderId="110" applyNumberFormat="0" applyAlignment="0" applyProtection="0"/>
    <xf numFmtId="0" fontId="24" fillId="20" borderId="110" applyNumberFormat="0" applyAlignment="0" applyProtection="0"/>
    <xf numFmtId="0" fontId="20" fillId="23" borderId="111" applyNumberFormat="0" applyFont="0" applyAlignment="0" applyProtection="0"/>
    <xf numFmtId="0" fontId="20" fillId="23" borderId="111" applyNumberFormat="0" applyFont="0" applyAlignment="0" applyProtection="0"/>
    <xf numFmtId="0" fontId="32" fillId="7" borderId="110" applyNumberFormat="0" applyAlignment="0" applyProtection="0"/>
    <xf numFmtId="0" fontId="32" fillId="7" borderId="110" applyNumberFormat="0" applyAlignment="0" applyProtection="0"/>
    <xf numFmtId="0" fontId="24" fillId="20" borderId="110" applyNumberFormat="0" applyAlignment="0" applyProtection="0"/>
    <xf numFmtId="0" fontId="40" fillId="0" borderId="113" applyNumberFormat="0" applyFill="0" applyAlignment="0" applyProtection="0"/>
    <xf numFmtId="0" fontId="24" fillId="20" borderId="110" applyNumberFormat="0" applyAlignment="0" applyProtection="0"/>
    <xf numFmtId="0" fontId="38" fillId="20" borderId="112" applyNumberFormat="0" applyAlignment="0" applyProtection="0"/>
    <xf numFmtId="0" fontId="32" fillId="7" borderId="110" applyNumberFormat="0" applyAlignment="0" applyProtection="0"/>
    <xf numFmtId="0" fontId="38" fillId="20" borderId="112" applyNumberFormat="0" applyAlignment="0" applyProtection="0"/>
    <xf numFmtId="0" fontId="20" fillId="23" borderId="111" applyNumberFormat="0" applyFont="0" applyAlignment="0" applyProtection="0"/>
    <xf numFmtId="0" fontId="20" fillId="23" borderId="111" applyNumberFormat="0" applyFont="0" applyAlignment="0" applyProtection="0"/>
    <xf numFmtId="0" fontId="32" fillId="7" borderId="110" applyNumberFormat="0" applyAlignment="0" applyProtection="0"/>
    <xf numFmtId="0" fontId="32" fillId="7" borderId="110" applyNumberFormat="0" applyAlignment="0" applyProtection="0"/>
    <xf numFmtId="0" fontId="40" fillId="0" borderId="113" applyNumberFormat="0" applyFill="0" applyAlignment="0" applyProtection="0"/>
    <xf numFmtId="0" fontId="20" fillId="23" borderId="111" applyNumberFormat="0" applyFont="0" applyAlignment="0" applyProtection="0"/>
    <xf numFmtId="0" fontId="40" fillId="0" borderId="113" applyNumberFormat="0" applyFill="0" applyAlignment="0" applyProtection="0"/>
    <xf numFmtId="0" fontId="40" fillId="0" borderId="113" applyNumberFormat="0" applyFill="0" applyAlignment="0" applyProtection="0"/>
    <xf numFmtId="0" fontId="20" fillId="23" borderId="111" applyNumberFormat="0" applyFont="0" applyAlignment="0" applyProtection="0"/>
    <xf numFmtId="0" fontId="24" fillId="20" borderId="110" applyNumberFormat="0" applyAlignment="0" applyProtection="0"/>
    <xf numFmtId="0" fontId="24" fillId="20" borderId="110" applyNumberFormat="0" applyAlignment="0" applyProtection="0"/>
    <xf numFmtId="0" fontId="38" fillId="20" borderId="112" applyNumberFormat="0" applyAlignment="0" applyProtection="0"/>
    <xf numFmtId="0" fontId="8" fillId="0" borderId="0"/>
    <xf numFmtId="0" fontId="8" fillId="0" borderId="0"/>
    <xf numFmtId="9" fontId="8" fillId="0" borderId="0" applyFont="0" applyFill="0" applyBorder="0" applyAlignment="0" applyProtection="0"/>
    <xf numFmtId="0" fontId="24" fillId="20" borderId="110" applyNumberFormat="0" applyAlignment="0" applyProtection="0"/>
    <xf numFmtId="0" fontId="32" fillId="7" borderId="110" applyNumberFormat="0" applyAlignment="0" applyProtection="0"/>
    <xf numFmtId="0" fontId="20" fillId="23" borderId="111" applyNumberFormat="0" applyFont="0" applyAlignment="0" applyProtection="0"/>
    <xf numFmtId="0" fontId="38" fillId="20" borderId="112" applyNumberFormat="0" applyAlignment="0" applyProtection="0"/>
    <xf numFmtId="0" fontId="40" fillId="0" borderId="113" applyNumberFormat="0" applyFill="0" applyAlignment="0" applyProtection="0"/>
    <xf numFmtId="0" fontId="8" fillId="0" borderId="0"/>
    <xf numFmtId="0" fontId="38" fillId="20" borderId="112" applyNumberFormat="0" applyAlignment="0" applyProtection="0"/>
    <xf numFmtId="0" fontId="24" fillId="20" borderId="110" applyNumberFormat="0" applyAlignment="0" applyProtection="0"/>
    <xf numFmtId="0" fontId="32" fillId="7" borderId="110" applyNumberFormat="0" applyAlignment="0" applyProtection="0"/>
    <xf numFmtId="0" fontId="40" fillId="0" borderId="113" applyNumberFormat="0" applyFill="0" applyAlignment="0" applyProtection="0"/>
    <xf numFmtId="0" fontId="24" fillId="20" borderId="110" applyNumberFormat="0" applyAlignment="0" applyProtection="0"/>
    <xf numFmtId="0" fontId="32" fillId="7" borderId="110" applyNumberFormat="0" applyAlignment="0" applyProtection="0"/>
    <xf numFmtId="0" fontId="38" fillId="20" borderId="112" applyNumberFormat="0" applyAlignment="0" applyProtection="0"/>
    <xf numFmtId="0" fontId="20" fillId="23" borderId="111" applyNumberFormat="0" applyFont="0" applyAlignment="0" applyProtection="0"/>
    <xf numFmtId="0" fontId="24" fillId="20" borderId="110" applyNumberFormat="0" applyAlignment="0" applyProtection="0"/>
    <xf numFmtId="0" fontId="20" fillId="23" borderId="111" applyNumberFormat="0" applyFont="0" applyAlignment="0" applyProtection="0"/>
    <xf numFmtId="0" fontId="32" fillId="7" borderId="110" applyNumberFormat="0" applyAlignment="0" applyProtection="0"/>
    <xf numFmtId="0" fontId="20" fillId="23" borderId="111" applyNumberFormat="0" applyFont="0" applyAlignment="0" applyProtection="0"/>
    <xf numFmtId="0" fontId="20" fillId="23" borderId="111" applyNumberFormat="0" applyFont="0" applyAlignment="0" applyProtection="0"/>
    <xf numFmtId="0" fontId="38" fillId="20" borderId="112" applyNumberFormat="0" applyAlignment="0" applyProtection="0"/>
    <xf numFmtId="0" fontId="40" fillId="0" borderId="113" applyNumberFormat="0" applyFill="0" applyAlignment="0" applyProtection="0"/>
    <xf numFmtId="0" fontId="32" fillId="7" borderId="110" applyNumberFormat="0" applyAlignment="0" applyProtection="0"/>
    <xf numFmtId="0" fontId="40" fillId="0" borderId="113" applyNumberFormat="0" applyFill="0" applyAlignment="0" applyProtection="0"/>
    <xf numFmtId="0" fontId="8" fillId="0" borderId="0"/>
    <xf numFmtId="0" fontId="8" fillId="0" borderId="0"/>
    <xf numFmtId="9" fontId="8" fillId="0" borderId="0" applyFont="0" applyFill="0" applyBorder="0" applyAlignment="0" applyProtection="0"/>
    <xf numFmtId="0" fontId="24" fillId="20" borderId="110" applyNumberFormat="0" applyAlignment="0" applyProtection="0"/>
    <xf numFmtId="0" fontId="32" fillId="7" borderId="110" applyNumberFormat="0" applyAlignment="0" applyProtection="0"/>
    <xf numFmtId="0" fontId="40" fillId="0" borderId="113" applyNumberFormat="0" applyFill="0" applyAlignment="0" applyProtection="0"/>
    <xf numFmtId="0" fontId="40" fillId="0" borderId="113" applyNumberFormat="0" applyFill="0" applyAlignment="0" applyProtection="0"/>
    <xf numFmtId="0" fontId="24" fillId="20" borderId="110" applyNumberFormat="0" applyAlignment="0" applyProtection="0"/>
    <xf numFmtId="0" fontId="38" fillId="20" borderId="112" applyNumberFormat="0" applyAlignment="0" applyProtection="0"/>
    <xf numFmtId="0" fontId="20" fillId="23" borderId="111" applyNumberFormat="0" applyFont="0" applyAlignment="0" applyProtection="0"/>
    <xf numFmtId="0" fontId="38" fillId="20" borderId="112" applyNumberFormat="0" applyAlignment="0" applyProtection="0"/>
    <xf numFmtId="0" fontId="40" fillId="0" borderId="113" applyNumberFormat="0" applyFill="0" applyAlignment="0" applyProtection="0"/>
    <xf numFmtId="0" fontId="40" fillId="0" borderId="113" applyNumberFormat="0" applyFill="0" applyAlignment="0" applyProtection="0"/>
    <xf numFmtId="0" fontId="38" fillId="20" borderId="112" applyNumberFormat="0" applyAlignment="0" applyProtection="0"/>
    <xf numFmtId="0" fontId="20" fillId="23" borderId="111" applyNumberFormat="0" applyFont="0" applyAlignment="0" applyProtection="0"/>
    <xf numFmtId="0" fontId="32" fillId="7" borderId="110" applyNumberFormat="0" applyAlignment="0" applyProtection="0"/>
    <xf numFmtId="0" fontId="20" fillId="23" borderId="111" applyNumberFormat="0" applyFont="0" applyAlignment="0" applyProtection="0"/>
    <xf numFmtId="0" fontId="38" fillId="20" borderId="112" applyNumberFormat="0" applyAlignment="0" applyProtection="0"/>
    <xf numFmtId="0" fontId="40" fillId="0" borderId="113" applyNumberFormat="0" applyFill="0" applyAlignment="0" applyProtection="0"/>
    <xf numFmtId="0" fontId="32" fillId="7" borderId="110" applyNumberFormat="0" applyAlignment="0" applyProtection="0"/>
    <xf numFmtId="0" fontId="24" fillId="20" borderId="110" applyNumberFormat="0" applyAlignment="0" applyProtection="0"/>
    <xf numFmtId="0" fontId="24" fillId="20" borderId="110" applyNumberFormat="0" applyAlignment="0" applyProtection="0"/>
    <xf numFmtId="0" fontId="20" fillId="23" borderId="111" applyNumberFormat="0" applyFont="0" applyAlignment="0" applyProtection="0"/>
    <xf numFmtId="0" fontId="8" fillId="0" borderId="0"/>
    <xf numFmtId="0" fontId="8" fillId="0" borderId="0"/>
    <xf numFmtId="9" fontId="8" fillId="0" borderId="0" applyFont="0" applyFill="0" applyBorder="0" applyAlignment="0" applyProtection="0"/>
    <xf numFmtId="0" fontId="20" fillId="23" borderId="111" applyNumberFormat="0" applyFont="0" applyAlignment="0" applyProtection="0"/>
    <xf numFmtId="0" fontId="24" fillId="20" borderId="110" applyNumberFormat="0" applyAlignment="0" applyProtection="0"/>
    <xf numFmtId="0" fontId="24" fillId="20" borderId="110" applyNumberFormat="0" applyAlignment="0" applyProtection="0"/>
    <xf numFmtId="0" fontId="32" fillId="7" borderId="110" applyNumberFormat="0" applyAlignment="0" applyProtection="0"/>
    <xf numFmtId="0" fontId="38" fillId="20" borderId="112" applyNumberFormat="0" applyAlignment="0" applyProtection="0"/>
    <xf numFmtId="0" fontId="32" fillId="7" borderId="110" applyNumberFormat="0" applyAlignment="0" applyProtection="0"/>
    <xf numFmtId="0" fontId="40" fillId="0" borderId="113" applyNumberFormat="0" applyFill="0" applyAlignment="0" applyProtection="0"/>
    <xf numFmtId="0" fontId="38" fillId="20" borderId="112" applyNumberFormat="0" applyAlignment="0" applyProtection="0"/>
    <xf numFmtId="0" fontId="7" fillId="0" borderId="0"/>
    <xf numFmtId="0" fontId="38" fillId="20" borderId="116" applyNumberFormat="0" applyAlignment="0" applyProtection="0"/>
    <xf numFmtId="0" fontId="24" fillId="20"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24" fillId="20" borderId="114" applyNumberFormat="0" applyAlignment="0" applyProtection="0"/>
    <xf numFmtId="0" fontId="32" fillId="7"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24" fillId="20" borderId="114" applyNumberFormat="0" applyAlignment="0" applyProtection="0"/>
    <xf numFmtId="0" fontId="20" fillId="23" borderId="115" applyNumberFormat="0" applyFont="0" applyAlignment="0" applyProtection="0"/>
    <xf numFmtId="0" fontId="32" fillId="7" borderId="114" applyNumberFormat="0" applyAlignment="0" applyProtection="0"/>
    <xf numFmtId="0" fontId="20" fillId="23" borderId="115" applyNumberFormat="0" applyFon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2" fillId="7" borderId="114" applyNumberFormat="0" applyAlignment="0" applyProtection="0"/>
    <xf numFmtId="0" fontId="40" fillId="0" borderId="117" applyNumberFormat="0" applyFill="0" applyAlignment="0" applyProtection="0"/>
    <xf numFmtId="0" fontId="7" fillId="0" borderId="0"/>
    <xf numFmtId="0" fontId="7" fillId="0" borderId="0"/>
    <xf numFmtId="9" fontId="7" fillId="0" borderId="0" applyFont="0" applyFill="0" applyBorder="0" applyAlignment="0" applyProtection="0"/>
    <xf numFmtId="0" fontId="24" fillId="20"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24" fillId="20"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38" fillId="20" borderId="116" applyNumberFormat="0" applyAlignment="0" applyProtection="0"/>
    <xf numFmtId="0" fontId="20" fillId="23" borderId="115" applyNumberFormat="0" applyFont="0" applyAlignment="0" applyProtection="0"/>
    <xf numFmtId="0" fontId="32" fillId="7" borderId="114"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2" fillId="7" borderId="114" applyNumberFormat="0" applyAlignment="0" applyProtection="0"/>
    <xf numFmtId="0" fontId="24" fillId="20" borderId="114" applyNumberFormat="0" applyAlignment="0" applyProtection="0"/>
    <xf numFmtId="0" fontId="24" fillId="20" borderId="114" applyNumberFormat="0" applyAlignment="0" applyProtection="0"/>
    <xf numFmtId="0" fontId="38" fillId="20" borderId="116" applyNumberFormat="0" applyAlignment="0" applyProtection="0"/>
    <xf numFmtId="0" fontId="24" fillId="20" borderId="114" applyNumberFormat="0" applyAlignment="0" applyProtection="0"/>
    <xf numFmtId="0" fontId="20" fillId="23" borderId="115" applyNumberFormat="0" applyFont="0" applyAlignment="0" applyProtection="0"/>
    <xf numFmtId="0" fontId="40" fillId="0" borderId="117" applyNumberFormat="0" applyFill="0" applyAlignment="0" applyProtection="0"/>
    <xf numFmtId="0" fontId="24" fillId="20" borderId="114" applyNumberFormat="0" applyAlignment="0" applyProtection="0"/>
    <xf numFmtId="0" fontId="40" fillId="0" borderId="117" applyNumberFormat="0" applyFill="0" applyAlignment="0" applyProtection="0"/>
    <xf numFmtId="0" fontId="20" fillId="23" borderId="115" applyNumberFormat="0" applyFont="0" applyAlignment="0" applyProtection="0"/>
    <xf numFmtId="0" fontId="7" fillId="0" borderId="0"/>
    <xf numFmtId="0" fontId="32" fillId="7" borderId="114" applyNumberFormat="0" applyAlignment="0" applyProtection="0"/>
    <xf numFmtId="0" fontId="7" fillId="0" borderId="0"/>
    <xf numFmtId="9" fontId="7" fillId="0" borderId="0" applyFont="0" applyFill="0" applyBorder="0" applyAlignment="0" applyProtection="0"/>
    <xf numFmtId="0" fontId="38" fillId="20" borderId="116" applyNumberFormat="0" applyAlignment="0" applyProtection="0"/>
    <xf numFmtId="0" fontId="20" fillId="23" borderId="115" applyNumberFormat="0" applyFont="0" applyAlignment="0" applyProtection="0"/>
    <xf numFmtId="0" fontId="38" fillId="20" borderId="116" applyNumberFormat="0" applyAlignment="0" applyProtection="0"/>
    <xf numFmtId="0" fontId="32" fillId="7" borderId="114" applyNumberFormat="0" applyAlignment="0" applyProtection="0"/>
    <xf numFmtId="0" fontId="38" fillId="20" borderId="116" applyNumberFormat="0" applyAlignment="0" applyProtection="0"/>
    <xf numFmtId="0" fontId="24" fillId="20" borderId="114" applyNumberFormat="0" applyAlignment="0" applyProtection="0"/>
    <xf numFmtId="0" fontId="24" fillId="20" borderId="114" applyNumberFormat="0" applyAlignment="0" applyProtection="0"/>
    <xf numFmtId="0" fontId="24" fillId="20" borderId="114"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20" fillId="23" borderId="115" applyNumberFormat="0" applyFont="0" applyAlignment="0" applyProtection="0"/>
    <xf numFmtId="0" fontId="32" fillId="7"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40" fillId="0" borderId="117" applyNumberFormat="0" applyFill="0" applyAlignment="0" applyProtection="0"/>
    <xf numFmtId="0" fontId="40" fillId="0" borderId="117" applyNumberFormat="0" applyFill="0" applyAlignment="0" applyProtection="0"/>
    <xf numFmtId="0" fontId="32" fillId="7" borderId="114" applyNumberFormat="0" applyAlignment="0" applyProtection="0"/>
    <xf numFmtId="0" fontId="32" fillId="7" borderId="114" applyNumberFormat="0" applyAlignment="0" applyProtection="0"/>
    <xf numFmtId="0" fontId="24" fillId="20"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38" fillId="20" borderId="116"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8" fillId="20" borderId="116" applyNumberFormat="0" applyAlignment="0" applyProtection="0"/>
    <xf numFmtId="0" fontId="32" fillId="7" borderId="114" applyNumberFormat="0" applyAlignment="0" applyProtection="0"/>
    <xf numFmtId="0" fontId="38" fillId="20" borderId="116"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40" fillId="0" borderId="117" applyNumberFormat="0" applyFill="0" applyAlignment="0" applyProtection="0"/>
    <xf numFmtId="0" fontId="38" fillId="20" borderId="116" applyNumberFormat="0" applyAlignment="0" applyProtection="0"/>
    <xf numFmtId="0" fontId="24" fillId="20" borderId="114" applyNumberFormat="0" applyAlignment="0" applyProtection="0"/>
    <xf numFmtId="0" fontId="24" fillId="20" borderId="114" applyNumberFormat="0" applyAlignment="0" applyProtection="0"/>
    <xf numFmtId="0" fontId="20" fillId="23" borderId="115" applyNumberFormat="0" applyFont="0" applyAlignment="0" applyProtection="0"/>
    <xf numFmtId="0" fontId="32" fillId="7" borderId="114"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24" fillId="20" borderId="114" applyNumberFormat="0" applyAlignment="0" applyProtection="0"/>
    <xf numFmtId="0" fontId="32" fillId="7" borderId="114"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7" fillId="0" borderId="0"/>
    <xf numFmtId="0" fontId="38" fillId="20" borderId="116" applyNumberFormat="0" applyAlignment="0" applyProtection="0"/>
    <xf numFmtId="0" fontId="24" fillId="20"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24" fillId="20" borderId="114" applyNumberFormat="0" applyAlignment="0" applyProtection="0"/>
    <xf numFmtId="0" fontId="32" fillId="7"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24" fillId="20" borderId="114" applyNumberFormat="0" applyAlignment="0" applyProtection="0"/>
    <xf numFmtId="0" fontId="20" fillId="23" borderId="115" applyNumberFormat="0" applyFont="0" applyAlignment="0" applyProtection="0"/>
    <xf numFmtId="0" fontId="32" fillId="7" borderId="114" applyNumberFormat="0" applyAlignment="0" applyProtection="0"/>
    <xf numFmtId="0" fontId="20" fillId="23" borderId="115" applyNumberFormat="0" applyFon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2" fillId="7" borderId="114" applyNumberFormat="0" applyAlignment="0" applyProtection="0"/>
    <xf numFmtId="0" fontId="40" fillId="0" borderId="117" applyNumberFormat="0" applyFill="0" applyAlignment="0" applyProtection="0"/>
    <xf numFmtId="0" fontId="7" fillId="0" borderId="0"/>
    <xf numFmtId="0" fontId="7" fillId="0" borderId="0"/>
    <xf numFmtId="9" fontId="7" fillId="0" borderId="0" applyFont="0" applyFill="0" applyBorder="0" applyAlignment="0" applyProtection="0"/>
    <xf numFmtId="0" fontId="24" fillId="20"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24" fillId="20"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38" fillId="20" borderId="116" applyNumberFormat="0" applyAlignment="0" applyProtection="0"/>
    <xf numFmtId="0" fontId="20" fillId="23" borderId="115" applyNumberFormat="0" applyFont="0" applyAlignment="0" applyProtection="0"/>
    <xf numFmtId="0" fontId="32" fillId="7" borderId="114"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2" fillId="7" borderId="114" applyNumberFormat="0" applyAlignment="0" applyProtection="0"/>
    <xf numFmtId="0" fontId="24" fillId="20" borderId="114" applyNumberFormat="0" applyAlignment="0" applyProtection="0"/>
    <xf numFmtId="0" fontId="24" fillId="20" borderId="114" applyNumberFormat="0" applyAlignment="0" applyProtection="0"/>
    <xf numFmtId="0" fontId="20" fillId="23" borderId="115" applyNumberFormat="0" applyFont="0" applyAlignment="0" applyProtection="0"/>
    <xf numFmtId="0" fontId="20" fillId="23" borderId="115" applyNumberFormat="0" applyFont="0" applyAlignment="0" applyProtection="0"/>
    <xf numFmtId="0" fontId="24" fillId="20" borderId="114" applyNumberFormat="0" applyAlignment="0" applyProtection="0"/>
    <xf numFmtId="0" fontId="24" fillId="20" borderId="114" applyNumberFormat="0" applyAlignment="0" applyProtection="0"/>
    <xf numFmtId="0" fontId="32" fillId="7" borderId="114" applyNumberFormat="0" applyAlignment="0" applyProtection="0"/>
    <xf numFmtId="0" fontId="38" fillId="20" borderId="116" applyNumberFormat="0" applyAlignment="0" applyProtection="0"/>
    <xf numFmtId="0" fontId="32" fillId="7" borderId="114" applyNumberFormat="0" applyAlignment="0" applyProtection="0"/>
    <xf numFmtId="0" fontId="40" fillId="0" borderId="117" applyNumberFormat="0" applyFill="0" applyAlignment="0" applyProtection="0"/>
    <xf numFmtId="0" fontId="38" fillId="20" borderId="116" applyNumberFormat="0" applyAlignment="0" applyProtection="0"/>
    <xf numFmtId="0" fontId="20" fillId="23" borderId="115" applyNumberFormat="0" applyFont="0" applyAlignment="0" applyProtection="0"/>
    <xf numFmtId="0" fontId="24" fillId="20" borderId="114" applyNumberFormat="0" applyAlignment="0" applyProtection="0"/>
    <xf numFmtId="0" fontId="20" fillId="23" borderId="115" applyNumberFormat="0" applyFont="0" applyAlignment="0" applyProtection="0"/>
    <xf numFmtId="0" fontId="20" fillId="23" borderId="115" applyNumberFormat="0" applyFont="0" applyAlignment="0" applyProtection="0"/>
    <xf numFmtId="0" fontId="24" fillId="20" borderId="114" applyNumberFormat="0" applyAlignment="0" applyProtection="0"/>
    <xf numFmtId="0" fontId="24" fillId="20" borderId="114" applyNumberFormat="0" applyAlignment="0" applyProtection="0"/>
    <xf numFmtId="0" fontId="40" fillId="0" borderId="117" applyNumberFormat="0" applyFill="0" applyAlignment="0" applyProtection="0"/>
    <xf numFmtId="0" fontId="32" fillId="7" borderId="114" applyNumberFormat="0" applyAlignment="0" applyProtection="0"/>
    <xf numFmtId="0" fontId="40" fillId="0" borderId="117" applyNumberFormat="0" applyFill="0" applyAlignment="0" applyProtection="0"/>
    <xf numFmtId="0" fontId="38" fillId="20" borderId="116" applyNumberFormat="0" applyAlignment="0" applyProtection="0"/>
    <xf numFmtId="0" fontId="20" fillId="23" borderId="115" applyNumberFormat="0" applyFont="0" applyAlignment="0" applyProtection="0"/>
    <xf numFmtId="0" fontId="40" fillId="0" borderId="117" applyNumberFormat="0" applyFill="0" applyAlignment="0" applyProtection="0"/>
    <xf numFmtId="0" fontId="24" fillId="20" borderId="114" applyNumberFormat="0" applyAlignment="0" applyProtection="0"/>
    <xf numFmtId="0" fontId="38" fillId="20" borderId="116" applyNumberFormat="0" applyAlignment="0" applyProtection="0"/>
    <xf numFmtId="0" fontId="32" fillId="7"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24" fillId="20" borderId="114" applyNumberFormat="0" applyAlignment="0" applyProtection="0"/>
    <xf numFmtId="0" fontId="24" fillId="20" borderId="114" applyNumberFormat="0" applyAlignment="0" applyProtection="0"/>
    <xf numFmtId="0" fontId="24" fillId="20" borderId="114" applyNumberFormat="0" applyAlignment="0" applyProtection="0"/>
    <xf numFmtId="0" fontId="38" fillId="20" borderId="116" applyNumberFormat="0" applyAlignment="0" applyProtection="0"/>
    <xf numFmtId="0" fontId="24" fillId="20" borderId="114" applyNumberFormat="0" applyAlignment="0" applyProtection="0"/>
    <xf numFmtId="0" fontId="40" fillId="0" borderId="117" applyNumberFormat="0" applyFill="0" applyAlignment="0" applyProtection="0"/>
    <xf numFmtId="0" fontId="20" fillId="23" borderId="115" applyNumberFormat="0" applyFont="0" applyAlignment="0" applyProtection="0"/>
    <xf numFmtId="0" fontId="20" fillId="23" borderId="115" applyNumberFormat="0" applyFont="0" applyAlignment="0" applyProtection="0"/>
    <xf numFmtId="0" fontId="40" fillId="0" borderId="117" applyNumberFormat="0" applyFill="0" applyAlignment="0" applyProtection="0"/>
    <xf numFmtId="0" fontId="32" fillId="7" borderId="114" applyNumberFormat="0" applyAlignment="0" applyProtection="0"/>
    <xf numFmtId="0" fontId="32" fillId="7" borderId="114" applyNumberFormat="0" applyAlignment="0" applyProtection="0"/>
    <xf numFmtId="0" fontId="32" fillId="7" borderId="114" applyNumberFormat="0" applyAlignment="0" applyProtection="0"/>
    <xf numFmtId="0" fontId="20" fillId="23" borderId="115" applyNumberFormat="0" applyFont="0" applyAlignment="0" applyProtection="0"/>
    <xf numFmtId="0" fontId="20" fillId="23" borderId="115" applyNumberFormat="0" applyFont="0" applyAlignment="0" applyProtection="0"/>
    <xf numFmtId="0" fontId="38" fillId="20" borderId="116" applyNumberFormat="0" applyAlignment="0" applyProtection="0"/>
    <xf numFmtId="0" fontId="32" fillId="7" borderId="114" applyNumberFormat="0" applyAlignment="0" applyProtection="0"/>
    <xf numFmtId="0" fontId="32" fillId="7" borderId="114" applyNumberFormat="0" applyAlignment="0" applyProtection="0"/>
    <xf numFmtId="0" fontId="20" fillId="23" borderId="115" applyNumberFormat="0" applyFont="0" applyAlignment="0" applyProtection="0"/>
    <xf numFmtId="0" fontId="32" fillId="7" borderId="114" applyNumberFormat="0" applyAlignment="0" applyProtection="0"/>
    <xf numFmtId="0" fontId="24" fillId="20" borderId="114" applyNumberFormat="0" applyAlignment="0" applyProtection="0"/>
    <xf numFmtId="0" fontId="24" fillId="20" borderId="114" applyNumberFormat="0" applyAlignment="0" applyProtection="0"/>
    <xf numFmtId="0" fontId="38" fillId="20" borderId="116" applyNumberFormat="0" applyAlignment="0" applyProtection="0"/>
    <xf numFmtId="0" fontId="38" fillId="20" borderId="116" applyNumberFormat="0" applyAlignment="0" applyProtection="0"/>
    <xf numFmtId="0" fontId="32" fillId="7" borderId="114" applyNumberFormat="0" applyAlignment="0" applyProtection="0"/>
    <xf numFmtId="0" fontId="38" fillId="20" borderId="116" applyNumberFormat="0" applyAlignment="0" applyProtection="0"/>
    <xf numFmtId="0" fontId="24" fillId="20"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24" fillId="20" borderId="114" applyNumberFormat="0" applyAlignment="0" applyProtection="0"/>
    <xf numFmtId="0" fontId="32" fillId="7"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24" fillId="20" borderId="114" applyNumberFormat="0" applyAlignment="0" applyProtection="0"/>
    <xf numFmtId="0" fontId="20" fillId="23" borderId="115" applyNumberFormat="0" applyFont="0" applyAlignment="0" applyProtection="0"/>
    <xf numFmtId="0" fontId="32" fillId="7" borderId="114" applyNumberFormat="0" applyAlignment="0" applyProtection="0"/>
    <xf numFmtId="0" fontId="20" fillId="23" borderId="115" applyNumberFormat="0" applyFon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2" fillId="7" borderId="114" applyNumberFormat="0" applyAlignment="0" applyProtection="0"/>
    <xf numFmtId="0" fontId="40" fillId="0" borderId="117" applyNumberFormat="0" applyFill="0" applyAlignment="0" applyProtection="0"/>
    <xf numFmtId="0" fontId="24" fillId="20"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24" fillId="20"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38" fillId="20" borderId="116" applyNumberFormat="0" applyAlignment="0" applyProtection="0"/>
    <xf numFmtId="0" fontId="20" fillId="23" borderId="115" applyNumberFormat="0" applyFont="0" applyAlignment="0" applyProtection="0"/>
    <xf numFmtId="0" fontId="32" fillId="7" borderId="114"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2" fillId="7" borderId="114" applyNumberFormat="0" applyAlignment="0" applyProtection="0"/>
    <xf numFmtId="0" fontId="24" fillId="20" borderId="114" applyNumberFormat="0" applyAlignment="0" applyProtection="0"/>
    <xf numFmtId="0" fontId="24" fillId="20" borderId="114" applyNumberFormat="0" applyAlignment="0" applyProtection="0"/>
    <xf numFmtId="0" fontId="20" fillId="23" borderId="115" applyNumberFormat="0" applyFont="0" applyAlignment="0" applyProtection="0"/>
    <xf numFmtId="0" fontId="40" fillId="0" borderId="117" applyNumberFormat="0" applyFill="0" applyAlignment="0" applyProtection="0"/>
    <xf numFmtId="0" fontId="20" fillId="23" borderId="115" applyNumberFormat="0" applyFont="0" applyAlignment="0" applyProtection="0"/>
    <xf numFmtId="0" fontId="24" fillId="20" borderId="114" applyNumberFormat="0" applyAlignment="0" applyProtection="0"/>
    <xf numFmtId="0" fontId="24" fillId="20" borderId="114" applyNumberFormat="0" applyAlignment="0" applyProtection="0"/>
    <xf numFmtId="0" fontId="32" fillId="7" borderId="114" applyNumberFormat="0" applyAlignment="0" applyProtection="0"/>
    <xf numFmtId="0" fontId="38" fillId="20" borderId="116" applyNumberFormat="0" applyAlignment="0" applyProtection="0"/>
    <xf numFmtId="0" fontId="32" fillId="7" borderId="114" applyNumberFormat="0" applyAlignment="0" applyProtection="0"/>
    <xf numFmtId="0" fontId="40" fillId="0" borderId="117" applyNumberFormat="0" applyFill="0" applyAlignment="0" applyProtection="0"/>
    <xf numFmtId="0" fontId="38" fillId="20" borderId="116" applyNumberFormat="0" applyAlignment="0" applyProtection="0"/>
    <xf numFmtId="0" fontId="32" fillId="7" borderId="114" applyNumberFormat="0" applyAlignment="0" applyProtection="0"/>
    <xf numFmtId="0" fontId="40" fillId="0" borderId="117" applyNumberFormat="0" applyFill="0" applyAlignment="0" applyProtection="0"/>
    <xf numFmtId="0" fontId="38" fillId="20" borderId="116" applyNumberFormat="0" applyAlignment="0" applyProtection="0"/>
    <xf numFmtId="0" fontId="20" fillId="23" borderId="115" applyNumberFormat="0" applyFont="0" applyAlignment="0" applyProtection="0"/>
    <xf numFmtId="0" fontId="24" fillId="20" borderId="114" applyNumberFormat="0" applyAlignment="0" applyProtection="0"/>
    <xf numFmtId="0" fontId="38" fillId="20" borderId="116" applyNumberFormat="0" applyAlignment="0" applyProtection="0"/>
    <xf numFmtId="0" fontId="32" fillId="7"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24" fillId="20" borderId="114" applyNumberFormat="0" applyAlignment="0" applyProtection="0"/>
    <xf numFmtId="0" fontId="24" fillId="20" borderId="114" applyNumberFormat="0" applyAlignment="0" applyProtection="0"/>
    <xf numFmtId="0" fontId="24" fillId="20" borderId="114" applyNumberFormat="0" applyAlignment="0" applyProtection="0"/>
    <xf numFmtId="0" fontId="38" fillId="20" borderId="116" applyNumberFormat="0" applyAlignment="0" applyProtection="0"/>
    <xf numFmtId="0" fontId="24" fillId="20" borderId="114" applyNumberFormat="0" applyAlignment="0" applyProtection="0"/>
    <xf numFmtId="0" fontId="40" fillId="0" borderId="117" applyNumberFormat="0" applyFill="0" applyAlignment="0" applyProtection="0"/>
    <xf numFmtId="0" fontId="20" fillId="23" borderId="115" applyNumberFormat="0" applyFont="0" applyAlignment="0" applyProtection="0"/>
    <xf numFmtId="0" fontId="20" fillId="23" borderId="115" applyNumberFormat="0" applyFont="0" applyAlignment="0" applyProtection="0"/>
    <xf numFmtId="0" fontId="40" fillId="0" borderId="117" applyNumberFormat="0" applyFill="0" applyAlignment="0" applyProtection="0"/>
    <xf numFmtId="0" fontId="32" fillId="7" borderId="114" applyNumberFormat="0" applyAlignment="0" applyProtection="0"/>
    <xf numFmtId="0" fontId="32" fillId="7" borderId="114" applyNumberFormat="0" applyAlignment="0" applyProtection="0"/>
    <xf numFmtId="0" fontId="32" fillId="7" borderId="114" applyNumberFormat="0" applyAlignment="0" applyProtection="0"/>
    <xf numFmtId="0" fontId="20" fillId="23" borderId="115" applyNumberFormat="0" applyFont="0" applyAlignment="0" applyProtection="0"/>
    <xf numFmtId="0" fontId="20" fillId="23" borderId="115" applyNumberFormat="0" applyFont="0" applyAlignment="0" applyProtection="0"/>
    <xf numFmtId="0" fontId="38" fillId="20" borderId="116" applyNumberFormat="0" applyAlignment="0" applyProtection="0"/>
    <xf numFmtId="0" fontId="20" fillId="23" borderId="115" applyNumberFormat="0" applyFont="0" applyAlignment="0" applyProtection="0"/>
    <xf numFmtId="0" fontId="32" fillId="7" borderId="114" applyNumberFormat="0" applyAlignment="0" applyProtection="0"/>
    <xf numFmtId="0" fontId="24" fillId="20" borderId="114" applyNumberFormat="0" applyAlignment="0" applyProtection="0"/>
    <xf numFmtId="0" fontId="38" fillId="20" borderId="116" applyNumberFormat="0" applyAlignment="0" applyProtection="0"/>
    <xf numFmtId="0" fontId="32" fillId="7"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40" fillId="0" borderId="117" applyNumberFormat="0" applyFill="0" applyAlignment="0" applyProtection="0"/>
    <xf numFmtId="0" fontId="32" fillId="7" borderId="114"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20" fillId="23" borderId="115" applyNumberFormat="0" applyFont="0" applyAlignment="0" applyProtection="0"/>
    <xf numFmtId="0" fontId="38" fillId="20" borderId="116" applyNumberFormat="0" applyAlignment="0" applyProtection="0"/>
    <xf numFmtId="0" fontId="38" fillId="20" borderId="116" applyNumberFormat="0" applyAlignment="0" applyProtection="0"/>
    <xf numFmtId="0" fontId="32" fillId="7" borderId="114" applyNumberFormat="0" applyAlignment="0" applyProtection="0"/>
    <xf numFmtId="0" fontId="40" fillId="0" borderId="117" applyNumberFormat="0" applyFill="0" applyAlignment="0" applyProtection="0"/>
    <xf numFmtId="0" fontId="24" fillId="20" borderId="114" applyNumberFormat="0" applyAlignment="0" applyProtection="0"/>
    <xf numFmtId="0" fontId="32" fillId="7"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24" fillId="20" borderId="114" applyNumberFormat="0" applyAlignment="0" applyProtection="0"/>
    <xf numFmtId="0" fontId="20" fillId="23" borderId="115" applyNumberFormat="0" applyFont="0" applyAlignment="0" applyProtection="0"/>
    <xf numFmtId="0" fontId="32" fillId="7" borderId="114" applyNumberFormat="0" applyAlignment="0" applyProtection="0"/>
    <xf numFmtId="0" fontId="20" fillId="23" borderId="115" applyNumberFormat="0" applyFont="0" applyAlignment="0" applyProtection="0"/>
    <xf numFmtId="0" fontId="40" fillId="0" borderId="117" applyNumberFormat="0" applyFill="0" applyAlignment="0" applyProtection="0"/>
    <xf numFmtId="0" fontId="24" fillId="20"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8" fillId="20" borderId="116" applyNumberFormat="0" applyAlignment="0" applyProtection="0"/>
    <xf numFmtId="0" fontId="20" fillId="23" borderId="115" applyNumberFormat="0" applyFont="0" applyAlignment="0" applyProtection="0"/>
    <xf numFmtId="0" fontId="32" fillId="7" borderId="114"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2" fillId="7" borderId="114" applyNumberFormat="0" applyAlignment="0" applyProtection="0"/>
    <xf numFmtId="0" fontId="24" fillId="20" borderId="114" applyNumberFormat="0" applyAlignment="0" applyProtection="0"/>
    <xf numFmtId="0" fontId="24" fillId="20" borderId="114" applyNumberFormat="0" applyAlignment="0" applyProtection="0"/>
    <xf numFmtId="0" fontId="38" fillId="20" borderId="116" applyNumberFormat="0" applyAlignment="0" applyProtection="0"/>
    <xf numFmtId="0" fontId="32" fillId="7" borderId="114" applyNumberFormat="0" applyAlignment="0" applyProtection="0"/>
    <xf numFmtId="0" fontId="32" fillId="7" borderId="114" applyNumberFormat="0" applyAlignment="0" applyProtection="0"/>
    <xf numFmtId="0" fontId="20" fillId="23" borderId="115" applyNumberFormat="0" applyFont="0" applyAlignment="0" applyProtection="0"/>
    <xf numFmtId="0" fontId="24" fillId="20" borderId="114" applyNumberFormat="0" applyAlignment="0" applyProtection="0"/>
    <xf numFmtId="0" fontId="40" fillId="0" borderId="117" applyNumberFormat="0" applyFill="0" applyAlignment="0" applyProtection="0"/>
    <xf numFmtId="0" fontId="20" fillId="23" borderId="115" applyNumberFormat="0" applyFont="0" applyAlignment="0" applyProtection="0"/>
    <xf numFmtId="0" fontId="24" fillId="20" borderId="114" applyNumberFormat="0" applyAlignment="0" applyProtection="0"/>
    <xf numFmtId="0" fontId="7" fillId="0" borderId="0"/>
    <xf numFmtId="0" fontId="20" fillId="23" borderId="115" applyNumberFormat="0" applyFont="0" applyAlignment="0" applyProtection="0"/>
    <xf numFmtId="0" fontId="7" fillId="0" borderId="0"/>
    <xf numFmtId="9" fontId="7" fillId="0" borderId="0" applyFont="0" applyFill="0" applyBorder="0" applyAlignment="0" applyProtection="0"/>
    <xf numFmtId="0" fontId="24" fillId="20" borderId="114" applyNumberFormat="0" applyAlignment="0" applyProtection="0"/>
    <xf numFmtId="0" fontId="32" fillId="7" borderId="114"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7" fillId="0" borderId="0"/>
    <xf numFmtId="0" fontId="38" fillId="20" borderId="116" applyNumberFormat="0" applyAlignment="0" applyProtection="0"/>
    <xf numFmtId="0" fontId="24" fillId="20"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24" fillId="20" borderId="114" applyNumberFormat="0" applyAlignment="0" applyProtection="0"/>
    <xf numFmtId="0" fontId="32" fillId="7"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24" fillId="20" borderId="114" applyNumberFormat="0" applyAlignment="0" applyProtection="0"/>
    <xf numFmtId="0" fontId="20" fillId="23" borderId="115" applyNumberFormat="0" applyFont="0" applyAlignment="0" applyProtection="0"/>
    <xf numFmtId="0" fontId="32" fillId="7" borderId="114" applyNumberFormat="0" applyAlignment="0" applyProtection="0"/>
    <xf numFmtId="0" fontId="20" fillId="23" borderId="115" applyNumberFormat="0" applyFon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2" fillId="7" borderId="114" applyNumberFormat="0" applyAlignment="0" applyProtection="0"/>
    <xf numFmtId="0" fontId="40" fillId="0" borderId="117" applyNumberFormat="0" applyFill="0" applyAlignment="0" applyProtection="0"/>
    <xf numFmtId="0" fontId="7" fillId="0" borderId="0"/>
    <xf numFmtId="0" fontId="7" fillId="0" borderId="0"/>
    <xf numFmtId="9" fontId="7" fillId="0" borderId="0" applyFont="0" applyFill="0" applyBorder="0" applyAlignment="0" applyProtection="0"/>
    <xf numFmtId="0" fontId="24" fillId="20"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24" fillId="20"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38" fillId="20" borderId="116" applyNumberFormat="0" applyAlignment="0" applyProtection="0"/>
    <xf numFmtId="0" fontId="20" fillId="23" borderId="115" applyNumberFormat="0" applyFont="0" applyAlignment="0" applyProtection="0"/>
    <xf numFmtId="0" fontId="32" fillId="7" borderId="114"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2" fillId="7" borderId="114" applyNumberFormat="0" applyAlignment="0" applyProtection="0"/>
    <xf numFmtId="0" fontId="24" fillId="20" borderId="114" applyNumberFormat="0" applyAlignment="0" applyProtection="0"/>
    <xf numFmtId="0" fontId="24" fillId="20" borderId="114" applyNumberFormat="0" applyAlignment="0" applyProtection="0"/>
    <xf numFmtId="0" fontId="20" fillId="23" borderId="115" applyNumberFormat="0" applyFont="0" applyAlignment="0" applyProtection="0"/>
    <xf numFmtId="0" fontId="7" fillId="0" borderId="0"/>
    <xf numFmtId="0" fontId="7" fillId="0" borderId="0"/>
    <xf numFmtId="9" fontId="7" fillId="0" borderId="0" applyFont="0" applyFill="0" applyBorder="0" applyAlignment="0" applyProtection="0"/>
    <xf numFmtId="0" fontId="20" fillId="23" borderId="115" applyNumberFormat="0" applyFont="0" applyAlignment="0" applyProtection="0"/>
    <xf numFmtId="0" fontId="24" fillId="20" borderId="114" applyNumberFormat="0" applyAlignment="0" applyProtection="0"/>
    <xf numFmtId="0" fontId="24" fillId="20" borderId="114" applyNumberFormat="0" applyAlignment="0" applyProtection="0"/>
    <xf numFmtId="0" fontId="32" fillId="7" borderId="114" applyNumberFormat="0" applyAlignment="0" applyProtection="0"/>
    <xf numFmtId="0" fontId="38" fillId="20" borderId="116" applyNumberFormat="0" applyAlignment="0" applyProtection="0"/>
    <xf numFmtId="0" fontId="32" fillId="7" borderId="114" applyNumberFormat="0" applyAlignment="0" applyProtection="0"/>
    <xf numFmtId="0" fontId="40" fillId="0" borderId="117" applyNumberFormat="0" applyFill="0" applyAlignment="0" applyProtection="0"/>
    <xf numFmtId="0" fontId="38" fillId="20" borderId="116" applyNumberFormat="0" applyAlignment="0" applyProtection="0"/>
    <xf numFmtId="0" fontId="24" fillId="20" borderId="114" applyNumberFormat="0" applyAlignment="0" applyProtection="0"/>
    <xf numFmtId="0" fontId="32" fillId="7" borderId="114" applyNumberFormat="0" applyAlignment="0" applyProtection="0"/>
    <xf numFmtId="0" fontId="20" fillId="23" borderId="115" applyNumberFormat="0" applyFont="0" applyAlignment="0" applyProtection="0"/>
    <xf numFmtId="0" fontId="20" fillId="23" borderId="115" applyNumberFormat="0" applyFont="0" applyAlignment="0" applyProtection="0"/>
    <xf numFmtId="0" fontId="24" fillId="20"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32" fillId="7" borderId="114" applyNumberFormat="0" applyAlignment="0" applyProtection="0"/>
    <xf numFmtId="0" fontId="32" fillId="7"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32" fillId="7" borderId="114" applyNumberFormat="0" applyAlignment="0" applyProtection="0"/>
    <xf numFmtId="0" fontId="40" fillId="0" borderId="117" applyNumberFormat="0" applyFill="0" applyAlignment="0" applyProtection="0"/>
    <xf numFmtId="0" fontId="24" fillId="20" borderId="114" applyNumberFormat="0" applyAlignment="0" applyProtection="0"/>
    <xf numFmtId="0" fontId="40" fillId="0" borderId="117" applyNumberFormat="0" applyFill="0" applyAlignment="0" applyProtection="0"/>
    <xf numFmtId="0" fontId="20" fillId="23" borderId="115" applyNumberFormat="0" applyFont="0" applyAlignment="0" applyProtection="0"/>
    <xf numFmtId="0" fontId="24" fillId="20" borderId="114" applyNumberFormat="0" applyAlignment="0" applyProtection="0"/>
    <xf numFmtId="0" fontId="24" fillId="20" borderId="114" applyNumberFormat="0" applyAlignment="0" applyProtection="0"/>
    <xf numFmtId="0" fontId="20" fillId="23" borderId="115" applyNumberFormat="0" applyFont="0" applyAlignment="0" applyProtection="0"/>
    <xf numFmtId="0" fontId="32" fillId="7" borderId="114" applyNumberFormat="0" applyAlignment="0" applyProtection="0"/>
    <xf numFmtId="0" fontId="24" fillId="20" borderId="114" applyNumberFormat="0" applyAlignment="0" applyProtection="0"/>
    <xf numFmtId="0" fontId="40" fillId="0" borderId="117" applyNumberFormat="0" applyFill="0" applyAlignment="0" applyProtection="0"/>
    <xf numFmtId="0" fontId="20" fillId="23" borderId="115" applyNumberFormat="0" applyFont="0" applyAlignment="0" applyProtection="0"/>
    <xf numFmtId="0" fontId="38" fillId="20" borderId="116" applyNumberFormat="0" applyAlignment="0" applyProtection="0"/>
    <xf numFmtId="0" fontId="24" fillId="20"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38" fillId="20" borderId="116" applyNumberFormat="0" applyAlignment="0" applyProtection="0"/>
    <xf numFmtId="0" fontId="32" fillId="7" borderId="114" applyNumberFormat="0" applyAlignment="0" applyProtection="0"/>
    <xf numFmtId="0" fontId="40" fillId="0" borderId="117" applyNumberFormat="0" applyFill="0" applyAlignment="0" applyProtection="0"/>
    <xf numFmtId="0" fontId="38" fillId="20" borderId="116" applyNumberFormat="0" applyAlignment="0" applyProtection="0"/>
    <xf numFmtId="0" fontId="40" fillId="0" borderId="117" applyNumberFormat="0" applyFill="0" applyAlignment="0" applyProtection="0"/>
    <xf numFmtId="0" fontId="24" fillId="20" borderId="114" applyNumberFormat="0" applyAlignment="0" applyProtection="0"/>
    <xf numFmtId="0" fontId="40" fillId="0" borderId="117" applyNumberFormat="0" applyFill="0" applyAlignment="0" applyProtection="0"/>
    <xf numFmtId="0" fontId="24" fillId="20" borderId="114" applyNumberFormat="0" applyAlignment="0" applyProtection="0"/>
    <xf numFmtId="0" fontId="32" fillId="7" borderId="114" applyNumberFormat="0" applyAlignment="0" applyProtection="0"/>
    <xf numFmtId="0" fontId="24" fillId="20" borderId="114" applyNumberFormat="0" applyAlignment="0" applyProtection="0"/>
    <xf numFmtId="0" fontId="40" fillId="0" borderId="117" applyNumberFormat="0" applyFill="0" applyAlignment="0" applyProtection="0"/>
    <xf numFmtId="0" fontId="32" fillId="7" borderId="114" applyNumberFormat="0" applyAlignment="0" applyProtection="0"/>
    <xf numFmtId="0" fontId="20" fillId="23" borderId="115" applyNumberFormat="0" applyFont="0" applyAlignment="0" applyProtection="0"/>
    <xf numFmtId="0" fontId="20" fillId="23" borderId="115" applyNumberFormat="0" applyFont="0" applyAlignment="0" applyProtection="0"/>
    <xf numFmtId="0" fontId="24" fillId="20" borderId="114" applyNumberFormat="0" applyAlignment="0" applyProtection="0"/>
    <xf numFmtId="0" fontId="40" fillId="0" borderId="117" applyNumberFormat="0" applyFill="0" applyAlignment="0" applyProtection="0"/>
    <xf numFmtId="0" fontId="38" fillId="20" borderId="116" applyNumberFormat="0" applyAlignment="0" applyProtection="0"/>
    <xf numFmtId="0" fontId="24" fillId="20" borderId="114" applyNumberFormat="0" applyAlignment="0" applyProtection="0"/>
    <xf numFmtId="0" fontId="38" fillId="20" borderId="116"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38" fillId="20" borderId="116" applyNumberFormat="0" applyAlignment="0" applyProtection="0"/>
    <xf numFmtId="0" fontId="20" fillId="23" borderId="115" applyNumberFormat="0" applyFont="0" applyAlignment="0" applyProtection="0"/>
    <xf numFmtId="0" fontId="38" fillId="20" borderId="116" applyNumberFormat="0" applyAlignment="0" applyProtection="0"/>
    <xf numFmtId="0" fontId="24" fillId="20"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24" fillId="20" borderId="114" applyNumberFormat="0" applyAlignment="0" applyProtection="0"/>
    <xf numFmtId="0" fontId="32" fillId="7"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24" fillId="20" borderId="114" applyNumberFormat="0" applyAlignment="0" applyProtection="0"/>
    <xf numFmtId="0" fontId="20" fillId="23" borderId="115" applyNumberFormat="0" applyFont="0" applyAlignment="0" applyProtection="0"/>
    <xf numFmtId="0" fontId="32" fillId="7" borderId="114" applyNumberFormat="0" applyAlignment="0" applyProtection="0"/>
    <xf numFmtId="0" fontId="20" fillId="23" borderId="115" applyNumberFormat="0" applyFon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2" fillId="7" borderId="114" applyNumberFormat="0" applyAlignment="0" applyProtection="0"/>
    <xf numFmtId="0" fontId="40" fillId="0" borderId="117" applyNumberFormat="0" applyFill="0" applyAlignment="0" applyProtection="0"/>
    <xf numFmtId="0" fontId="20" fillId="23" borderId="115" applyNumberFormat="0" applyFont="0" applyAlignment="0" applyProtection="0"/>
    <xf numFmtId="0" fontId="32" fillId="7" borderId="114" applyNumberFormat="0" applyAlignment="0" applyProtection="0"/>
    <xf numFmtId="0" fontId="24" fillId="20"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24" fillId="20"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38" fillId="20" borderId="116" applyNumberFormat="0" applyAlignment="0" applyProtection="0"/>
    <xf numFmtId="0" fontId="20" fillId="23" borderId="115" applyNumberFormat="0" applyFont="0" applyAlignment="0" applyProtection="0"/>
    <xf numFmtId="0" fontId="32" fillId="7" borderId="114"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2" fillId="7" borderId="114" applyNumberFormat="0" applyAlignment="0" applyProtection="0"/>
    <xf numFmtId="0" fontId="24" fillId="20" borderId="114" applyNumberFormat="0" applyAlignment="0" applyProtection="0"/>
    <xf numFmtId="0" fontId="24" fillId="20" borderId="114" applyNumberFormat="0" applyAlignment="0" applyProtection="0"/>
    <xf numFmtId="0" fontId="20" fillId="23" borderId="115" applyNumberFormat="0" applyFont="0" applyAlignment="0" applyProtection="0"/>
    <xf numFmtId="0" fontId="32" fillId="7" borderId="114" applyNumberFormat="0" applyAlignment="0" applyProtection="0"/>
    <xf numFmtId="0" fontId="24" fillId="20" borderId="114" applyNumberFormat="0" applyAlignment="0" applyProtection="0"/>
    <xf numFmtId="0" fontId="20" fillId="23" borderId="115" applyNumberFormat="0" applyFont="0" applyAlignment="0" applyProtection="0"/>
    <xf numFmtId="0" fontId="24" fillId="20" borderId="114" applyNumberFormat="0" applyAlignment="0" applyProtection="0"/>
    <xf numFmtId="0" fontId="24" fillId="20" borderId="114" applyNumberFormat="0" applyAlignment="0" applyProtection="0"/>
    <xf numFmtId="0" fontId="32" fillId="7" borderId="114" applyNumberFormat="0" applyAlignment="0" applyProtection="0"/>
    <xf numFmtId="0" fontId="38" fillId="20" borderId="116" applyNumberFormat="0" applyAlignment="0" applyProtection="0"/>
    <xf numFmtId="0" fontId="32" fillId="7" borderId="114" applyNumberFormat="0" applyAlignment="0" applyProtection="0"/>
    <xf numFmtId="0" fontId="40" fillId="0" borderId="117" applyNumberFormat="0" applyFill="0" applyAlignment="0" applyProtection="0"/>
    <xf numFmtId="0" fontId="38" fillId="20" borderId="116" applyNumberFormat="0" applyAlignment="0" applyProtection="0"/>
    <xf numFmtId="0" fontId="32" fillId="7" borderId="114" applyNumberFormat="0" applyAlignment="0" applyProtection="0"/>
    <xf numFmtId="0" fontId="38" fillId="20" borderId="116" applyNumberFormat="0" applyAlignment="0" applyProtection="0"/>
    <xf numFmtId="0" fontId="40" fillId="0" borderId="117" applyNumberFormat="0" applyFill="0" applyAlignment="0" applyProtection="0"/>
    <xf numFmtId="0" fontId="24" fillId="20" borderId="114" applyNumberFormat="0" applyAlignment="0" applyProtection="0"/>
    <xf numFmtId="0" fontId="38" fillId="20" borderId="116" applyNumberFormat="0" applyAlignment="0" applyProtection="0"/>
    <xf numFmtId="0" fontId="40" fillId="0" borderId="117" applyNumberFormat="0" applyFill="0" applyAlignment="0" applyProtection="0"/>
    <xf numFmtId="0" fontId="38" fillId="20" borderId="116" applyNumberFormat="0" applyAlignment="0" applyProtection="0"/>
    <xf numFmtId="0" fontId="20" fillId="23" borderId="115" applyNumberFormat="0" applyFont="0" applyAlignment="0" applyProtection="0"/>
    <xf numFmtId="0" fontId="38" fillId="20" borderId="116" applyNumberFormat="0" applyAlignment="0" applyProtection="0"/>
    <xf numFmtId="0" fontId="32" fillId="7" borderId="114" applyNumberFormat="0" applyAlignment="0" applyProtection="0"/>
    <xf numFmtId="0" fontId="24" fillId="20" borderId="114" applyNumberFormat="0" applyAlignment="0" applyProtection="0"/>
    <xf numFmtId="0" fontId="20" fillId="23" borderId="115" applyNumberFormat="0" applyFont="0" applyAlignment="0" applyProtection="0"/>
    <xf numFmtId="0" fontId="24" fillId="20" borderId="114" applyNumberFormat="0" applyAlignment="0" applyProtection="0"/>
    <xf numFmtId="0" fontId="20" fillId="23" borderId="115" applyNumberFormat="0" applyFont="0" applyAlignment="0" applyProtection="0"/>
    <xf numFmtId="0" fontId="38" fillId="20" borderId="116" applyNumberFormat="0" applyAlignment="0" applyProtection="0"/>
    <xf numFmtId="0" fontId="32" fillId="7"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32" fillId="7" borderId="114" applyNumberFormat="0" applyAlignment="0" applyProtection="0"/>
    <xf numFmtId="0" fontId="24" fillId="20" borderId="114"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24" fillId="20" borderId="114" applyNumberFormat="0" applyAlignment="0" applyProtection="0"/>
    <xf numFmtId="0" fontId="38" fillId="20" borderId="116" applyNumberFormat="0" applyAlignment="0" applyProtection="0"/>
    <xf numFmtId="0" fontId="32" fillId="7"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20" fillId="23" borderId="115" applyNumberFormat="0" applyFont="0" applyAlignment="0" applyProtection="0"/>
    <xf numFmtId="0" fontId="32" fillId="7"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38" fillId="20" borderId="116" applyNumberFormat="0" applyAlignment="0" applyProtection="0"/>
    <xf numFmtId="0" fontId="38" fillId="20" borderId="116" applyNumberFormat="0" applyAlignment="0" applyProtection="0"/>
    <xf numFmtId="0" fontId="20" fillId="23" borderId="115" applyNumberFormat="0" applyFont="0" applyAlignment="0" applyProtection="0"/>
    <xf numFmtId="0" fontId="24" fillId="20"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24" fillId="20" borderId="114"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20" fillId="23" borderId="115" applyNumberFormat="0" applyFont="0" applyAlignment="0" applyProtection="0"/>
    <xf numFmtId="0" fontId="24" fillId="20" borderId="114" applyNumberFormat="0" applyAlignment="0" applyProtection="0"/>
    <xf numFmtId="0" fontId="38" fillId="20" borderId="116" applyNumberFormat="0" applyAlignment="0" applyProtection="0"/>
    <xf numFmtId="0" fontId="24" fillId="20" borderId="114" applyNumberFormat="0" applyAlignment="0" applyProtection="0"/>
    <xf numFmtId="0" fontId="38" fillId="20" borderId="116" applyNumberFormat="0" applyAlignment="0" applyProtection="0"/>
    <xf numFmtId="0" fontId="24" fillId="20" borderId="114" applyNumberFormat="0" applyAlignment="0" applyProtection="0"/>
    <xf numFmtId="0" fontId="32" fillId="7" borderId="114" applyNumberFormat="0" applyAlignment="0" applyProtection="0"/>
    <xf numFmtId="0" fontId="38" fillId="20" borderId="116" applyNumberFormat="0" applyAlignment="0" applyProtection="0"/>
    <xf numFmtId="0" fontId="40" fillId="0" borderId="117" applyNumberFormat="0" applyFill="0" applyAlignment="0" applyProtection="0"/>
    <xf numFmtId="0" fontId="38" fillId="20" borderId="116" applyNumberFormat="0" applyAlignment="0" applyProtection="0"/>
    <xf numFmtId="0" fontId="20" fillId="23" borderId="115" applyNumberFormat="0" applyFont="0" applyAlignment="0" applyProtection="0"/>
    <xf numFmtId="0" fontId="32" fillId="7"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40" fillId="0" borderId="117" applyNumberFormat="0" applyFill="0" applyAlignment="0" applyProtection="0"/>
    <xf numFmtId="0" fontId="32" fillId="7" borderId="114" applyNumberFormat="0" applyAlignment="0" applyProtection="0"/>
    <xf numFmtId="0" fontId="24" fillId="20" borderId="114" applyNumberFormat="0" applyAlignment="0" applyProtection="0"/>
    <xf numFmtId="0" fontId="38" fillId="20" borderId="116" applyNumberFormat="0" applyAlignment="0" applyProtection="0"/>
    <xf numFmtId="0" fontId="7" fillId="0" borderId="0"/>
    <xf numFmtId="0" fontId="38" fillId="20" borderId="116" applyNumberFormat="0" applyAlignment="0" applyProtection="0"/>
    <xf numFmtId="0" fontId="24" fillId="20"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24" fillId="20" borderId="114" applyNumberFormat="0" applyAlignment="0" applyProtection="0"/>
    <xf numFmtId="0" fontId="32" fillId="7"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24" fillId="20" borderId="114" applyNumberFormat="0" applyAlignment="0" applyProtection="0"/>
    <xf numFmtId="0" fontId="20" fillId="23" borderId="115" applyNumberFormat="0" applyFont="0" applyAlignment="0" applyProtection="0"/>
    <xf numFmtId="0" fontId="32" fillId="7" borderId="114" applyNumberFormat="0" applyAlignment="0" applyProtection="0"/>
    <xf numFmtId="0" fontId="20" fillId="23" borderId="115" applyNumberFormat="0" applyFon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2" fillId="7" borderId="114" applyNumberFormat="0" applyAlignment="0" applyProtection="0"/>
    <xf numFmtId="0" fontId="40" fillId="0" borderId="117" applyNumberFormat="0" applyFill="0" applyAlignment="0" applyProtection="0"/>
    <xf numFmtId="0" fontId="7" fillId="0" borderId="0"/>
    <xf numFmtId="0" fontId="7" fillId="0" borderId="0"/>
    <xf numFmtId="9" fontId="7" fillId="0" borderId="0" applyFont="0" applyFill="0" applyBorder="0" applyAlignment="0" applyProtection="0"/>
    <xf numFmtId="0" fontId="24" fillId="20"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24" fillId="20"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38" fillId="20" borderId="116" applyNumberFormat="0" applyAlignment="0" applyProtection="0"/>
    <xf numFmtId="0" fontId="20" fillId="23" borderId="115" applyNumberFormat="0" applyFont="0" applyAlignment="0" applyProtection="0"/>
    <xf numFmtId="0" fontId="32" fillId="7" borderId="114"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2" fillId="7" borderId="114" applyNumberFormat="0" applyAlignment="0" applyProtection="0"/>
    <xf numFmtId="0" fontId="24" fillId="20" borderId="114" applyNumberFormat="0" applyAlignment="0" applyProtection="0"/>
    <xf numFmtId="0" fontId="24" fillId="20" borderId="114" applyNumberFormat="0" applyAlignment="0" applyProtection="0"/>
    <xf numFmtId="0" fontId="38" fillId="20" borderId="116" applyNumberFormat="0" applyAlignment="0" applyProtection="0"/>
    <xf numFmtId="0" fontId="24" fillId="20" borderId="114" applyNumberFormat="0" applyAlignment="0" applyProtection="0"/>
    <xf numFmtId="0" fontId="20" fillId="23" borderId="115" applyNumberFormat="0" applyFont="0" applyAlignment="0" applyProtection="0"/>
    <xf numFmtId="0" fontId="40" fillId="0" borderId="117" applyNumberFormat="0" applyFill="0" applyAlignment="0" applyProtection="0"/>
    <xf numFmtId="0" fontId="24" fillId="20" borderId="114" applyNumberFormat="0" applyAlignment="0" applyProtection="0"/>
    <xf numFmtId="0" fontId="40" fillId="0" borderId="117" applyNumberFormat="0" applyFill="0" applyAlignment="0" applyProtection="0"/>
    <xf numFmtId="0" fontId="20" fillId="23" borderId="115" applyNumberFormat="0" applyFont="0" applyAlignment="0" applyProtection="0"/>
    <xf numFmtId="0" fontId="7" fillId="0" borderId="0"/>
    <xf numFmtId="0" fontId="32" fillId="7" borderId="114" applyNumberFormat="0" applyAlignment="0" applyProtection="0"/>
    <xf numFmtId="0" fontId="7" fillId="0" borderId="0"/>
    <xf numFmtId="9" fontId="7" fillId="0" borderId="0" applyFont="0" applyFill="0" applyBorder="0" applyAlignment="0" applyProtection="0"/>
    <xf numFmtId="0" fontId="38" fillId="20" borderId="116" applyNumberFormat="0" applyAlignment="0" applyProtection="0"/>
    <xf numFmtId="0" fontId="20" fillId="23" borderId="115" applyNumberFormat="0" applyFont="0" applyAlignment="0" applyProtection="0"/>
    <xf numFmtId="0" fontId="38" fillId="20" borderId="116" applyNumberFormat="0" applyAlignment="0" applyProtection="0"/>
    <xf numFmtId="0" fontId="32" fillId="7" borderId="114" applyNumberFormat="0" applyAlignment="0" applyProtection="0"/>
    <xf numFmtId="0" fontId="38" fillId="20" borderId="116" applyNumberFormat="0" applyAlignment="0" applyProtection="0"/>
    <xf numFmtId="0" fontId="24" fillId="20" borderId="114" applyNumberFormat="0" applyAlignment="0" applyProtection="0"/>
    <xf numFmtId="0" fontId="24" fillId="20" borderId="114" applyNumberFormat="0" applyAlignment="0" applyProtection="0"/>
    <xf numFmtId="0" fontId="24" fillId="20" borderId="114"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20" fillId="23" borderId="115" applyNumberFormat="0" applyFont="0" applyAlignment="0" applyProtection="0"/>
    <xf numFmtId="0" fontId="32" fillId="7"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40" fillId="0" borderId="117" applyNumberFormat="0" applyFill="0" applyAlignment="0" applyProtection="0"/>
    <xf numFmtId="0" fontId="40" fillId="0" borderId="117" applyNumberFormat="0" applyFill="0" applyAlignment="0" applyProtection="0"/>
    <xf numFmtId="0" fontId="32" fillId="7" borderId="114" applyNumberFormat="0" applyAlignment="0" applyProtection="0"/>
    <xf numFmtId="0" fontId="32" fillId="7" borderId="114" applyNumberFormat="0" applyAlignment="0" applyProtection="0"/>
    <xf numFmtId="0" fontId="24" fillId="20"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38" fillId="20" borderId="116"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8" fillId="20" borderId="116" applyNumberFormat="0" applyAlignment="0" applyProtection="0"/>
    <xf numFmtId="0" fontId="32" fillId="7" borderId="114" applyNumberFormat="0" applyAlignment="0" applyProtection="0"/>
    <xf numFmtId="0" fontId="38" fillId="20" borderId="116"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40" fillId="0" borderId="117" applyNumberFormat="0" applyFill="0" applyAlignment="0" applyProtection="0"/>
    <xf numFmtId="0" fontId="38" fillId="20" borderId="116" applyNumberFormat="0" applyAlignment="0" applyProtection="0"/>
    <xf numFmtId="0" fontId="24" fillId="20" borderId="114" applyNumberFormat="0" applyAlignment="0" applyProtection="0"/>
    <xf numFmtId="0" fontId="24" fillId="20" borderId="114" applyNumberFormat="0" applyAlignment="0" applyProtection="0"/>
    <xf numFmtId="0" fontId="20" fillId="23" borderId="115" applyNumberFormat="0" applyFont="0" applyAlignment="0" applyProtection="0"/>
    <xf numFmtId="0" fontId="32" fillId="7" borderId="114"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24" fillId="20" borderId="114" applyNumberFormat="0" applyAlignment="0" applyProtection="0"/>
    <xf numFmtId="0" fontId="32" fillId="7" borderId="114"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7" fillId="0" borderId="0"/>
    <xf numFmtId="0" fontId="38" fillId="20" borderId="116" applyNumberFormat="0" applyAlignment="0" applyProtection="0"/>
    <xf numFmtId="0" fontId="24" fillId="20"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24" fillId="20" borderId="114" applyNumberFormat="0" applyAlignment="0" applyProtection="0"/>
    <xf numFmtId="0" fontId="32" fillId="7"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24" fillId="20" borderId="114" applyNumberFormat="0" applyAlignment="0" applyProtection="0"/>
    <xf numFmtId="0" fontId="20" fillId="23" borderId="115" applyNumberFormat="0" applyFont="0" applyAlignment="0" applyProtection="0"/>
    <xf numFmtId="0" fontId="32" fillId="7" borderId="114" applyNumberFormat="0" applyAlignment="0" applyProtection="0"/>
    <xf numFmtId="0" fontId="20" fillId="23" borderId="115" applyNumberFormat="0" applyFon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2" fillId="7" borderId="114" applyNumberFormat="0" applyAlignment="0" applyProtection="0"/>
    <xf numFmtId="0" fontId="40" fillId="0" borderId="117" applyNumberFormat="0" applyFill="0" applyAlignment="0" applyProtection="0"/>
    <xf numFmtId="0" fontId="7" fillId="0" borderId="0"/>
    <xf numFmtId="0" fontId="7" fillId="0" borderId="0"/>
    <xf numFmtId="9" fontId="7" fillId="0" borderId="0" applyFont="0" applyFill="0" applyBorder="0" applyAlignment="0" applyProtection="0"/>
    <xf numFmtId="0" fontId="24" fillId="20"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24" fillId="20"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38" fillId="20" borderId="116" applyNumberFormat="0" applyAlignment="0" applyProtection="0"/>
    <xf numFmtId="0" fontId="20" fillId="23" borderId="115" applyNumberFormat="0" applyFont="0" applyAlignment="0" applyProtection="0"/>
    <xf numFmtId="0" fontId="32" fillId="7" borderId="114"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2" fillId="7" borderId="114" applyNumberFormat="0" applyAlignment="0" applyProtection="0"/>
    <xf numFmtId="0" fontId="24" fillId="20" borderId="114" applyNumberFormat="0" applyAlignment="0" applyProtection="0"/>
    <xf numFmtId="0" fontId="24" fillId="20" borderId="114" applyNumberFormat="0" applyAlignment="0" applyProtection="0"/>
    <xf numFmtId="0" fontId="20" fillId="23" borderId="115" applyNumberFormat="0" applyFont="0" applyAlignment="0" applyProtection="0"/>
    <xf numFmtId="0" fontId="20" fillId="23" borderId="115" applyNumberFormat="0" applyFont="0" applyAlignment="0" applyProtection="0"/>
    <xf numFmtId="0" fontId="24" fillId="20" borderId="114" applyNumberFormat="0" applyAlignment="0" applyProtection="0"/>
    <xf numFmtId="0" fontId="24" fillId="20" borderId="114" applyNumberFormat="0" applyAlignment="0" applyProtection="0"/>
    <xf numFmtId="0" fontId="32" fillId="7" borderId="114" applyNumberFormat="0" applyAlignment="0" applyProtection="0"/>
    <xf numFmtId="0" fontId="38" fillId="20" borderId="116" applyNumberFormat="0" applyAlignment="0" applyProtection="0"/>
    <xf numFmtId="0" fontId="32" fillId="7" borderId="114" applyNumberFormat="0" applyAlignment="0" applyProtection="0"/>
    <xf numFmtId="0" fontId="40" fillId="0" borderId="117" applyNumberFormat="0" applyFill="0" applyAlignment="0" applyProtection="0"/>
    <xf numFmtId="0" fontId="38" fillId="20" borderId="116" applyNumberFormat="0" applyAlignment="0" applyProtection="0"/>
    <xf numFmtId="0" fontId="20" fillId="23" borderId="115" applyNumberFormat="0" applyFont="0" applyAlignment="0" applyProtection="0"/>
    <xf numFmtId="0" fontId="24" fillId="20" borderId="114" applyNumberFormat="0" applyAlignment="0" applyProtection="0"/>
    <xf numFmtId="0" fontId="20" fillId="23" borderId="115" applyNumberFormat="0" applyFont="0" applyAlignment="0" applyProtection="0"/>
    <xf numFmtId="0" fontId="20" fillId="23" borderId="115" applyNumberFormat="0" applyFont="0" applyAlignment="0" applyProtection="0"/>
    <xf numFmtId="0" fontId="24" fillId="20" borderId="114" applyNumberFormat="0" applyAlignment="0" applyProtection="0"/>
    <xf numFmtId="0" fontId="24" fillId="20" borderId="114" applyNumberFormat="0" applyAlignment="0" applyProtection="0"/>
    <xf numFmtId="0" fontId="40" fillId="0" borderId="117" applyNumberFormat="0" applyFill="0" applyAlignment="0" applyProtection="0"/>
    <xf numFmtId="0" fontId="32" fillId="7" borderId="114" applyNumberFormat="0" applyAlignment="0" applyProtection="0"/>
    <xf numFmtId="0" fontId="40" fillId="0" borderId="117" applyNumberFormat="0" applyFill="0" applyAlignment="0" applyProtection="0"/>
    <xf numFmtId="0" fontId="38" fillId="20" borderId="116" applyNumberFormat="0" applyAlignment="0" applyProtection="0"/>
    <xf numFmtId="0" fontId="20" fillId="23" borderId="115" applyNumberFormat="0" applyFont="0" applyAlignment="0" applyProtection="0"/>
    <xf numFmtId="0" fontId="40" fillId="0" borderId="117" applyNumberFormat="0" applyFill="0" applyAlignment="0" applyProtection="0"/>
    <xf numFmtId="0" fontId="24" fillId="20" borderId="114" applyNumberFormat="0" applyAlignment="0" applyProtection="0"/>
    <xf numFmtId="0" fontId="38" fillId="20" borderId="116" applyNumberFormat="0" applyAlignment="0" applyProtection="0"/>
    <xf numFmtId="0" fontId="32" fillId="7"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24" fillId="20" borderId="114" applyNumberFormat="0" applyAlignment="0" applyProtection="0"/>
    <xf numFmtId="0" fontId="24" fillId="20" borderId="114" applyNumberFormat="0" applyAlignment="0" applyProtection="0"/>
    <xf numFmtId="0" fontId="24" fillId="20" borderId="114" applyNumberFormat="0" applyAlignment="0" applyProtection="0"/>
    <xf numFmtId="0" fontId="38" fillId="20" borderId="116" applyNumberFormat="0" applyAlignment="0" applyProtection="0"/>
    <xf numFmtId="0" fontId="24" fillId="20" borderId="114" applyNumberFormat="0" applyAlignment="0" applyProtection="0"/>
    <xf numFmtId="0" fontId="40" fillId="0" borderId="117" applyNumberFormat="0" applyFill="0" applyAlignment="0" applyProtection="0"/>
    <xf numFmtId="0" fontId="20" fillId="23" borderId="115" applyNumberFormat="0" applyFont="0" applyAlignment="0" applyProtection="0"/>
    <xf numFmtId="0" fontId="20" fillId="23" borderId="115" applyNumberFormat="0" applyFont="0" applyAlignment="0" applyProtection="0"/>
    <xf numFmtId="0" fontId="40" fillId="0" borderId="117" applyNumberFormat="0" applyFill="0" applyAlignment="0" applyProtection="0"/>
    <xf numFmtId="0" fontId="32" fillId="7" borderId="114" applyNumberFormat="0" applyAlignment="0" applyProtection="0"/>
    <xf numFmtId="0" fontId="32" fillId="7" borderId="114" applyNumberFormat="0" applyAlignment="0" applyProtection="0"/>
    <xf numFmtId="0" fontId="32" fillId="7" borderId="114" applyNumberFormat="0" applyAlignment="0" applyProtection="0"/>
    <xf numFmtId="0" fontId="20" fillId="23" borderId="115" applyNumberFormat="0" applyFont="0" applyAlignment="0" applyProtection="0"/>
    <xf numFmtId="0" fontId="20" fillId="23" borderId="115" applyNumberFormat="0" applyFont="0" applyAlignment="0" applyProtection="0"/>
    <xf numFmtId="0" fontId="38" fillId="20" borderId="116" applyNumberFormat="0" applyAlignment="0" applyProtection="0"/>
    <xf numFmtId="0" fontId="32" fillId="7" borderId="114" applyNumberFormat="0" applyAlignment="0" applyProtection="0"/>
    <xf numFmtId="0" fontId="32" fillId="7" borderId="114" applyNumberFormat="0" applyAlignment="0" applyProtection="0"/>
    <xf numFmtId="0" fontId="20" fillId="23" borderId="115" applyNumberFormat="0" applyFont="0" applyAlignment="0" applyProtection="0"/>
    <xf numFmtId="0" fontId="32" fillId="7" borderId="114" applyNumberFormat="0" applyAlignment="0" applyProtection="0"/>
    <xf numFmtId="0" fontId="24" fillId="20" borderId="114" applyNumberFormat="0" applyAlignment="0" applyProtection="0"/>
    <xf numFmtId="0" fontId="24" fillId="20" borderId="114" applyNumberFormat="0" applyAlignment="0" applyProtection="0"/>
    <xf numFmtId="0" fontId="38" fillId="20" borderId="116" applyNumberFormat="0" applyAlignment="0" applyProtection="0"/>
    <xf numFmtId="0" fontId="38" fillId="20" borderId="116" applyNumberFormat="0" applyAlignment="0" applyProtection="0"/>
    <xf numFmtId="0" fontId="32" fillId="7" borderId="114" applyNumberFormat="0" applyAlignment="0" applyProtection="0"/>
    <xf numFmtId="0" fontId="38" fillId="20" borderId="116" applyNumberFormat="0" applyAlignment="0" applyProtection="0"/>
    <xf numFmtId="0" fontId="24" fillId="20"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24" fillId="20" borderId="114" applyNumberFormat="0" applyAlignment="0" applyProtection="0"/>
    <xf numFmtId="0" fontId="32" fillId="7"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24" fillId="20" borderId="114" applyNumberFormat="0" applyAlignment="0" applyProtection="0"/>
    <xf numFmtId="0" fontId="20" fillId="23" borderId="115" applyNumberFormat="0" applyFont="0" applyAlignment="0" applyProtection="0"/>
    <xf numFmtId="0" fontId="32" fillId="7" borderId="114" applyNumberFormat="0" applyAlignment="0" applyProtection="0"/>
    <xf numFmtId="0" fontId="20" fillId="23" borderId="115" applyNumberFormat="0" applyFon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2" fillId="7" borderId="114" applyNumberFormat="0" applyAlignment="0" applyProtection="0"/>
    <xf numFmtId="0" fontId="40" fillId="0" borderId="117" applyNumberFormat="0" applyFill="0" applyAlignment="0" applyProtection="0"/>
    <xf numFmtId="0" fontId="24" fillId="20"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24" fillId="20"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38" fillId="20" borderId="116" applyNumberFormat="0" applyAlignment="0" applyProtection="0"/>
    <xf numFmtId="0" fontId="20" fillId="23" borderId="115" applyNumberFormat="0" applyFont="0" applyAlignment="0" applyProtection="0"/>
    <xf numFmtId="0" fontId="32" fillId="7" borderId="114"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2" fillId="7" borderId="114" applyNumberFormat="0" applyAlignment="0" applyProtection="0"/>
    <xf numFmtId="0" fontId="24" fillId="20" borderId="114" applyNumberFormat="0" applyAlignment="0" applyProtection="0"/>
    <xf numFmtId="0" fontId="24" fillId="20" borderId="114" applyNumberFormat="0" applyAlignment="0" applyProtection="0"/>
    <xf numFmtId="0" fontId="20" fillId="23" borderId="115" applyNumberFormat="0" applyFont="0" applyAlignment="0" applyProtection="0"/>
    <xf numFmtId="0" fontId="40" fillId="0" borderId="117" applyNumberFormat="0" applyFill="0" applyAlignment="0" applyProtection="0"/>
    <xf numFmtId="0" fontId="20" fillId="23" borderId="115" applyNumberFormat="0" applyFont="0" applyAlignment="0" applyProtection="0"/>
    <xf numFmtId="0" fontId="24" fillId="20" borderId="114" applyNumberFormat="0" applyAlignment="0" applyProtection="0"/>
    <xf numFmtId="0" fontId="24" fillId="20" borderId="114" applyNumberFormat="0" applyAlignment="0" applyProtection="0"/>
    <xf numFmtId="0" fontId="32" fillId="7" borderId="114" applyNumberFormat="0" applyAlignment="0" applyProtection="0"/>
    <xf numFmtId="0" fontId="38" fillId="20" borderId="116" applyNumberFormat="0" applyAlignment="0" applyProtection="0"/>
    <xf numFmtId="0" fontId="32" fillId="7" borderId="114" applyNumberFormat="0" applyAlignment="0" applyProtection="0"/>
    <xf numFmtId="0" fontId="40" fillId="0" borderId="117" applyNumberFormat="0" applyFill="0" applyAlignment="0" applyProtection="0"/>
    <xf numFmtId="0" fontId="38" fillId="20" borderId="116" applyNumberFormat="0" applyAlignment="0" applyProtection="0"/>
    <xf numFmtId="0" fontId="32" fillId="7" borderId="114" applyNumberFormat="0" applyAlignment="0" applyProtection="0"/>
    <xf numFmtId="0" fontId="40" fillId="0" borderId="117" applyNumberFormat="0" applyFill="0" applyAlignment="0" applyProtection="0"/>
    <xf numFmtId="0" fontId="38" fillId="20" borderId="116" applyNumberFormat="0" applyAlignment="0" applyProtection="0"/>
    <xf numFmtId="0" fontId="20" fillId="23" borderId="115" applyNumberFormat="0" applyFont="0" applyAlignment="0" applyProtection="0"/>
    <xf numFmtId="0" fontId="24" fillId="20" borderId="114" applyNumberFormat="0" applyAlignment="0" applyProtection="0"/>
    <xf numFmtId="0" fontId="38" fillId="20" borderId="116" applyNumberFormat="0" applyAlignment="0" applyProtection="0"/>
    <xf numFmtId="0" fontId="32" fillId="7"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24" fillId="20" borderId="114" applyNumberFormat="0" applyAlignment="0" applyProtection="0"/>
    <xf numFmtId="0" fontId="24" fillId="20" borderId="114" applyNumberFormat="0" applyAlignment="0" applyProtection="0"/>
    <xf numFmtId="0" fontId="24" fillId="20" borderId="114" applyNumberFormat="0" applyAlignment="0" applyProtection="0"/>
    <xf numFmtId="0" fontId="38" fillId="20" borderId="116" applyNumberFormat="0" applyAlignment="0" applyProtection="0"/>
    <xf numFmtId="0" fontId="24" fillId="20" borderId="114" applyNumberFormat="0" applyAlignment="0" applyProtection="0"/>
    <xf numFmtId="0" fontId="40" fillId="0" borderId="117" applyNumberFormat="0" applyFill="0" applyAlignment="0" applyProtection="0"/>
    <xf numFmtId="0" fontId="20" fillId="23" borderId="115" applyNumberFormat="0" applyFont="0" applyAlignment="0" applyProtection="0"/>
    <xf numFmtId="0" fontId="20" fillId="23" borderId="115" applyNumberFormat="0" applyFont="0" applyAlignment="0" applyProtection="0"/>
    <xf numFmtId="0" fontId="40" fillId="0" borderId="117" applyNumberFormat="0" applyFill="0" applyAlignment="0" applyProtection="0"/>
    <xf numFmtId="0" fontId="32" fillId="7" borderId="114" applyNumberFormat="0" applyAlignment="0" applyProtection="0"/>
    <xf numFmtId="0" fontId="32" fillId="7" borderId="114" applyNumberFormat="0" applyAlignment="0" applyProtection="0"/>
    <xf numFmtId="0" fontId="32" fillId="7" borderId="114" applyNumberFormat="0" applyAlignment="0" applyProtection="0"/>
    <xf numFmtId="0" fontId="20" fillId="23" borderId="115" applyNumberFormat="0" applyFont="0" applyAlignment="0" applyProtection="0"/>
    <xf numFmtId="0" fontId="20" fillId="23" borderId="115" applyNumberFormat="0" applyFont="0" applyAlignment="0" applyProtection="0"/>
    <xf numFmtId="0" fontId="38" fillId="20" borderId="116" applyNumberFormat="0" applyAlignment="0" applyProtection="0"/>
    <xf numFmtId="0" fontId="20" fillId="23" borderId="115" applyNumberFormat="0" applyFont="0" applyAlignment="0" applyProtection="0"/>
    <xf numFmtId="0" fontId="32" fillId="7" borderId="114" applyNumberFormat="0" applyAlignment="0" applyProtection="0"/>
    <xf numFmtId="0" fontId="24" fillId="20" borderId="114" applyNumberFormat="0" applyAlignment="0" applyProtection="0"/>
    <xf numFmtId="0" fontId="38" fillId="20" borderId="116" applyNumberFormat="0" applyAlignment="0" applyProtection="0"/>
    <xf numFmtId="0" fontId="32" fillId="7"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40" fillId="0" borderId="117" applyNumberFormat="0" applyFill="0" applyAlignment="0" applyProtection="0"/>
    <xf numFmtId="0" fontId="40" fillId="0" borderId="117" applyNumberFormat="0" applyFill="0" applyAlignment="0" applyProtection="0"/>
    <xf numFmtId="0" fontId="38" fillId="20" borderId="116" applyNumberFormat="0" applyAlignment="0" applyProtection="0"/>
    <xf numFmtId="0" fontId="32" fillId="7" borderId="114" applyNumberFormat="0" applyAlignment="0" applyProtection="0"/>
    <xf numFmtId="0" fontId="40" fillId="0" borderId="117" applyNumberFormat="0" applyFill="0" applyAlignment="0" applyProtection="0"/>
    <xf numFmtId="0" fontId="24" fillId="20" borderId="114" applyNumberFormat="0" applyAlignment="0" applyProtection="0"/>
    <xf numFmtId="0" fontId="32" fillId="7"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24" fillId="20" borderId="114" applyNumberFormat="0" applyAlignment="0" applyProtection="0"/>
    <xf numFmtId="0" fontId="20" fillId="23" borderId="115" applyNumberFormat="0" applyFont="0" applyAlignment="0" applyProtection="0"/>
    <xf numFmtId="0" fontId="32" fillId="7" borderId="114" applyNumberFormat="0" applyAlignment="0" applyProtection="0"/>
    <xf numFmtId="0" fontId="20" fillId="23" borderId="115" applyNumberFormat="0" applyFont="0" applyAlignment="0" applyProtection="0"/>
    <xf numFmtId="0" fontId="40" fillId="0" borderId="117" applyNumberFormat="0" applyFill="0" applyAlignment="0" applyProtection="0"/>
    <xf numFmtId="0" fontId="24" fillId="20"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8" fillId="20" borderId="116" applyNumberFormat="0" applyAlignment="0" applyProtection="0"/>
    <xf numFmtId="0" fontId="20" fillId="23" borderId="115" applyNumberFormat="0" applyFont="0" applyAlignment="0" applyProtection="0"/>
    <xf numFmtId="0" fontId="32" fillId="7" borderId="114"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2" fillId="7" borderId="114" applyNumberFormat="0" applyAlignment="0" applyProtection="0"/>
    <xf numFmtId="0" fontId="24" fillId="20" borderId="114" applyNumberFormat="0" applyAlignment="0" applyProtection="0"/>
    <xf numFmtId="0" fontId="24" fillId="20" borderId="114" applyNumberFormat="0" applyAlignment="0" applyProtection="0"/>
    <xf numFmtId="0" fontId="38" fillId="20" borderId="116" applyNumberFormat="0" applyAlignment="0" applyProtection="0"/>
    <xf numFmtId="0" fontId="32" fillId="7" borderId="114" applyNumberFormat="0" applyAlignment="0" applyProtection="0"/>
    <xf numFmtId="0" fontId="32" fillId="7" borderId="114" applyNumberFormat="0" applyAlignment="0" applyProtection="0"/>
    <xf numFmtId="0" fontId="24" fillId="20" borderId="114" applyNumberFormat="0" applyAlignment="0" applyProtection="0"/>
    <xf numFmtId="0" fontId="40" fillId="0" borderId="117" applyNumberFormat="0" applyFill="0" applyAlignment="0" applyProtection="0"/>
    <xf numFmtId="0" fontId="20" fillId="23" borderId="115" applyNumberFormat="0" applyFont="0" applyAlignment="0" applyProtection="0"/>
    <xf numFmtId="0" fontId="24" fillId="20" borderId="114" applyNumberFormat="0" applyAlignment="0" applyProtection="0"/>
    <xf numFmtId="0" fontId="24" fillId="20" borderId="114" applyNumberFormat="0" applyAlignment="0" applyProtection="0"/>
    <xf numFmtId="0" fontId="32" fillId="7" borderId="114"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8" fillId="20" borderId="116" applyNumberFormat="0" applyAlignment="0" applyProtection="0"/>
    <xf numFmtId="0" fontId="24" fillId="20"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24" fillId="20" borderId="114" applyNumberFormat="0" applyAlignment="0" applyProtection="0"/>
    <xf numFmtId="0" fontId="32" fillId="7"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24" fillId="20" borderId="114" applyNumberFormat="0" applyAlignment="0" applyProtection="0"/>
    <xf numFmtId="0" fontId="20" fillId="23" borderId="115" applyNumberFormat="0" applyFont="0" applyAlignment="0" applyProtection="0"/>
    <xf numFmtId="0" fontId="32" fillId="7" borderId="114" applyNumberFormat="0" applyAlignment="0" applyProtection="0"/>
    <xf numFmtId="0" fontId="20" fillId="23" borderId="115" applyNumberFormat="0" applyFon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2" fillId="7" borderId="114" applyNumberFormat="0" applyAlignment="0" applyProtection="0"/>
    <xf numFmtId="0" fontId="40" fillId="0" borderId="117" applyNumberFormat="0" applyFill="0" applyAlignment="0" applyProtection="0"/>
    <xf numFmtId="0" fontId="24" fillId="20"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24" fillId="20"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38" fillId="20" borderId="116" applyNumberFormat="0" applyAlignment="0" applyProtection="0"/>
    <xf numFmtId="0" fontId="20" fillId="23" borderId="115" applyNumberFormat="0" applyFont="0" applyAlignment="0" applyProtection="0"/>
    <xf numFmtId="0" fontId="32" fillId="7" borderId="114"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2" fillId="7" borderId="114" applyNumberFormat="0" applyAlignment="0" applyProtection="0"/>
    <xf numFmtId="0" fontId="24" fillId="20" borderId="114" applyNumberFormat="0" applyAlignment="0" applyProtection="0"/>
    <xf numFmtId="0" fontId="24" fillId="20" borderId="114" applyNumberFormat="0" applyAlignment="0" applyProtection="0"/>
    <xf numFmtId="0" fontId="20" fillId="23" borderId="115" applyNumberFormat="0" applyFont="0" applyAlignment="0" applyProtection="0"/>
    <xf numFmtId="0" fontId="20" fillId="23" borderId="115" applyNumberFormat="0" applyFont="0" applyAlignment="0" applyProtection="0"/>
    <xf numFmtId="0" fontId="24" fillId="20" borderId="114" applyNumberFormat="0" applyAlignment="0" applyProtection="0"/>
    <xf numFmtId="0" fontId="24" fillId="20" borderId="114" applyNumberFormat="0" applyAlignment="0" applyProtection="0"/>
    <xf numFmtId="0" fontId="32" fillId="7" borderId="114" applyNumberFormat="0" applyAlignment="0" applyProtection="0"/>
    <xf numFmtId="0" fontId="38" fillId="20" borderId="116" applyNumberFormat="0" applyAlignment="0" applyProtection="0"/>
    <xf numFmtId="0" fontId="32" fillId="7" borderId="114" applyNumberFormat="0" applyAlignment="0" applyProtection="0"/>
    <xf numFmtId="0" fontId="40" fillId="0" borderId="117" applyNumberFormat="0" applyFill="0" applyAlignment="0" applyProtection="0"/>
    <xf numFmtId="0" fontId="38" fillId="20" borderId="116" applyNumberFormat="0" applyAlignment="0" applyProtection="0"/>
    <xf numFmtId="0" fontId="24" fillId="20" borderId="114" applyNumberFormat="0" applyAlignment="0" applyProtection="0"/>
    <xf numFmtId="0" fontId="20" fillId="23" borderId="115" applyNumberFormat="0" applyFont="0" applyAlignment="0" applyProtection="0"/>
    <xf numFmtId="0" fontId="20" fillId="23" borderId="115" applyNumberFormat="0" applyFont="0" applyAlignment="0" applyProtection="0"/>
    <xf numFmtId="0" fontId="38" fillId="20" borderId="116" applyNumberFormat="0" applyAlignment="0" applyProtection="0"/>
    <xf numFmtId="0" fontId="32" fillId="7" borderId="114" applyNumberFormat="0" applyAlignment="0" applyProtection="0"/>
    <xf numFmtId="0" fontId="38" fillId="20" borderId="116" applyNumberFormat="0" applyAlignment="0" applyProtection="0"/>
    <xf numFmtId="0" fontId="32" fillId="7" borderId="114"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20" fillId="23" borderId="115" applyNumberFormat="0" applyFont="0" applyAlignment="0" applyProtection="0"/>
    <xf numFmtId="0" fontId="24" fillId="20" borderId="114" applyNumberFormat="0" applyAlignment="0" applyProtection="0"/>
    <xf numFmtId="0" fontId="32" fillId="7" borderId="114" applyNumberFormat="0" applyAlignment="0" applyProtection="0"/>
    <xf numFmtId="0" fontId="24" fillId="20" borderId="114" applyNumberFormat="0" applyAlignment="0" applyProtection="0"/>
    <xf numFmtId="0" fontId="38" fillId="20" borderId="116" applyNumberFormat="0" applyAlignment="0" applyProtection="0"/>
    <xf numFmtId="0" fontId="24" fillId="20" borderId="114" applyNumberFormat="0" applyAlignment="0" applyProtection="0"/>
    <xf numFmtId="0" fontId="20" fillId="23" borderId="115" applyNumberFormat="0" applyFont="0" applyAlignment="0" applyProtection="0"/>
    <xf numFmtId="0" fontId="38" fillId="20" borderId="116" applyNumberFormat="0" applyAlignment="0" applyProtection="0"/>
    <xf numFmtId="0" fontId="32" fillId="7" borderId="114" applyNumberFormat="0" applyAlignment="0" applyProtection="0"/>
    <xf numFmtId="0" fontId="40" fillId="0" borderId="117" applyNumberFormat="0" applyFill="0" applyAlignment="0" applyProtection="0"/>
    <xf numFmtId="0" fontId="38" fillId="20" borderId="116"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32" fillId="7" borderId="114" applyNumberFormat="0" applyAlignment="0" applyProtection="0"/>
    <xf numFmtId="0" fontId="24" fillId="20" borderId="114" applyNumberFormat="0" applyAlignment="0" applyProtection="0"/>
    <xf numFmtId="0" fontId="40" fillId="0" borderId="117" applyNumberFormat="0" applyFill="0" applyAlignment="0" applyProtection="0"/>
    <xf numFmtId="0" fontId="32" fillId="7" borderId="114" applyNumberFormat="0" applyAlignment="0" applyProtection="0"/>
    <xf numFmtId="0" fontId="20" fillId="23" borderId="115" applyNumberFormat="0" applyFont="0" applyAlignment="0" applyProtection="0"/>
    <xf numFmtId="0" fontId="24" fillId="20" borderId="114" applyNumberFormat="0" applyAlignment="0" applyProtection="0"/>
    <xf numFmtId="0" fontId="40" fillId="0" borderId="117" applyNumberFormat="0" applyFill="0" applyAlignment="0" applyProtection="0"/>
    <xf numFmtId="0" fontId="38" fillId="20" borderId="116" applyNumberFormat="0" applyAlignment="0" applyProtection="0"/>
    <xf numFmtId="0" fontId="24" fillId="20" borderId="114" applyNumberFormat="0" applyAlignment="0" applyProtection="0"/>
    <xf numFmtId="0" fontId="38" fillId="20" borderId="116"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38" fillId="20" borderId="116" applyNumberFormat="0" applyAlignment="0" applyProtection="0"/>
    <xf numFmtId="0" fontId="38" fillId="20" borderId="116" applyNumberFormat="0" applyAlignment="0" applyProtection="0"/>
    <xf numFmtId="0" fontId="24" fillId="20"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24" fillId="20" borderId="114" applyNumberFormat="0" applyAlignment="0" applyProtection="0"/>
    <xf numFmtId="0" fontId="32" fillId="7"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24" fillId="20" borderId="114" applyNumberFormat="0" applyAlignment="0" applyProtection="0"/>
    <xf numFmtId="0" fontId="20" fillId="23" borderId="115" applyNumberFormat="0" applyFont="0" applyAlignment="0" applyProtection="0"/>
    <xf numFmtId="0" fontId="32" fillId="7" borderId="114" applyNumberFormat="0" applyAlignment="0" applyProtection="0"/>
    <xf numFmtId="0" fontId="20" fillId="23" borderId="115" applyNumberFormat="0" applyFon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2" fillId="7" borderId="114" applyNumberFormat="0" applyAlignment="0" applyProtection="0"/>
    <xf numFmtId="0" fontId="40" fillId="0" borderId="117" applyNumberFormat="0" applyFill="0" applyAlignment="0" applyProtection="0"/>
    <xf numFmtId="0" fontId="20" fillId="23" borderId="115" applyNumberFormat="0" applyFont="0" applyAlignment="0" applyProtection="0"/>
    <xf numFmtId="0" fontId="32" fillId="7" borderId="114" applyNumberFormat="0" applyAlignment="0" applyProtection="0"/>
    <xf numFmtId="0" fontId="24" fillId="20"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24" fillId="20"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38" fillId="20" borderId="116" applyNumberFormat="0" applyAlignment="0" applyProtection="0"/>
    <xf numFmtId="0" fontId="20" fillId="23" borderId="115" applyNumberFormat="0" applyFont="0" applyAlignment="0" applyProtection="0"/>
    <xf numFmtId="0" fontId="32" fillId="7" borderId="114"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2" fillId="7" borderId="114" applyNumberFormat="0" applyAlignment="0" applyProtection="0"/>
    <xf numFmtId="0" fontId="24" fillId="20" borderId="114" applyNumberFormat="0" applyAlignment="0" applyProtection="0"/>
    <xf numFmtId="0" fontId="24" fillId="20" borderId="114" applyNumberFormat="0" applyAlignment="0" applyProtection="0"/>
    <xf numFmtId="0" fontId="20" fillId="23" borderId="115" applyNumberFormat="0" applyFont="0" applyAlignment="0" applyProtection="0"/>
    <xf numFmtId="0" fontId="32" fillId="7" borderId="114" applyNumberFormat="0" applyAlignment="0" applyProtection="0"/>
    <xf numFmtId="0" fontId="24" fillId="20" borderId="114" applyNumberFormat="0" applyAlignment="0" applyProtection="0"/>
    <xf numFmtId="0" fontId="20" fillId="23" borderId="115" applyNumberFormat="0" applyFont="0" applyAlignment="0" applyProtection="0"/>
    <xf numFmtId="0" fontId="24" fillId="20" borderId="114" applyNumberFormat="0" applyAlignment="0" applyProtection="0"/>
    <xf numFmtId="0" fontId="24" fillId="20" borderId="114" applyNumberFormat="0" applyAlignment="0" applyProtection="0"/>
    <xf numFmtId="0" fontId="32" fillId="7" borderId="114" applyNumberFormat="0" applyAlignment="0" applyProtection="0"/>
    <xf numFmtId="0" fontId="38" fillId="20" borderId="116" applyNumberFormat="0" applyAlignment="0" applyProtection="0"/>
    <xf numFmtId="0" fontId="32" fillId="7" borderId="114" applyNumberFormat="0" applyAlignment="0" applyProtection="0"/>
    <xf numFmtId="0" fontId="40" fillId="0" borderId="117" applyNumberFormat="0" applyFill="0" applyAlignment="0" applyProtection="0"/>
    <xf numFmtId="0" fontId="38" fillId="20" borderId="116" applyNumberFormat="0" applyAlignment="0" applyProtection="0"/>
    <xf numFmtId="0" fontId="38" fillId="20" borderId="116" applyNumberFormat="0" applyAlignment="0" applyProtection="0"/>
    <xf numFmtId="0" fontId="24" fillId="20" borderId="114" applyNumberFormat="0" applyAlignment="0" applyProtection="0"/>
    <xf numFmtId="0" fontId="38" fillId="20" borderId="116" applyNumberFormat="0" applyAlignment="0" applyProtection="0"/>
    <xf numFmtId="0" fontId="40" fillId="0" borderId="117" applyNumberFormat="0" applyFill="0" applyAlignment="0" applyProtection="0"/>
    <xf numFmtId="0" fontId="38" fillId="20" borderId="116" applyNumberFormat="0" applyAlignment="0" applyProtection="0"/>
    <xf numFmtId="0" fontId="20" fillId="23" borderId="115" applyNumberFormat="0" applyFont="0" applyAlignment="0" applyProtection="0"/>
    <xf numFmtId="0" fontId="32" fillId="7" borderId="114" applyNumberFormat="0" applyAlignment="0" applyProtection="0"/>
    <xf numFmtId="0" fontId="24" fillId="20" borderId="114" applyNumberFormat="0" applyAlignment="0" applyProtection="0"/>
    <xf numFmtId="0" fontId="20" fillId="23" borderId="115" applyNumberFormat="0" applyFont="0" applyAlignment="0" applyProtection="0"/>
    <xf numFmtId="0" fontId="20" fillId="23" borderId="115" applyNumberFormat="0" applyFont="0" applyAlignment="0" applyProtection="0"/>
    <xf numFmtId="0" fontId="32" fillId="7" borderId="114" applyNumberFormat="0" applyAlignment="0" applyProtection="0"/>
    <xf numFmtId="0" fontId="32" fillId="7" borderId="114" applyNumberFormat="0" applyAlignment="0" applyProtection="0"/>
    <xf numFmtId="0" fontId="24" fillId="20" borderId="114" applyNumberFormat="0" applyAlignment="0" applyProtection="0"/>
    <xf numFmtId="0" fontId="40" fillId="0" borderId="117" applyNumberFormat="0" applyFill="0" applyAlignment="0" applyProtection="0"/>
    <xf numFmtId="0" fontId="24" fillId="20" borderId="114" applyNumberFormat="0" applyAlignment="0" applyProtection="0"/>
    <xf numFmtId="0" fontId="38" fillId="20" borderId="116" applyNumberFormat="0" applyAlignment="0" applyProtection="0"/>
    <xf numFmtId="0" fontId="32" fillId="7"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20" fillId="23" borderId="115" applyNumberFormat="0" applyFont="0" applyAlignment="0" applyProtection="0"/>
    <xf numFmtId="0" fontId="32" fillId="7"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20" fillId="23" borderId="115" applyNumberFormat="0" applyFont="0" applyAlignment="0" applyProtection="0"/>
    <xf numFmtId="0" fontId="40" fillId="0" borderId="117" applyNumberFormat="0" applyFill="0" applyAlignment="0" applyProtection="0"/>
    <xf numFmtId="0" fontId="40" fillId="0" borderId="117" applyNumberFormat="0" applyFill="0" applyAlignment="0" applyProtection="0"/>
    <xf numFmtId="0" fontId="20" fillId="23" borderId="115" applyNumberFormat="0" applyFont="0" applyAlignment="0" applyProtection="0"/>
    <xf numFmtId="0" fontId="24" fillId="20" borderId="114" applyNumberFormat="0" applyAlignment="0" applyProtection="0"/>
    <xf numFmtId="0" fontId="24" fillId="20" borderId="114" applyNumberFormat="0" applyAlignment="0" applyProtection="0"/>
    <xf numFmtId="0" fontId="38" fillId="20" borderId="116" applyNumberFormat="0" applyAlignment="0" applyProtection="0"/>
    <xf numFmtId="0" fontId="7" fillId="0" borderId="0"/>
    <xf numFmtId="0" fontId="7" fillId="0" borderId="0"/>
    <xf numFmtId="9" fontId="7" fillId="0" borderId="0" applyFont="0" applyFill="0" applyBorder="0" applyAlignment="0" applyProtection="0"/>
    <xf numFmtId="0" fontId="24" fillId="20" borderId="114" applyNumberFormat="0" applyAlignment="0" applyProtection="0"/>
    <xf numFmtId="0" fontId="32" fillId="7" borderId="114"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7" fillId="0" borderId="0"/>
    <xf numFmtId="0" fontId="38" fillId="20" borderId="116" applyNumberFormat="0" applyAlignment="0" applyProtection="0"/>
    <xf numFmtId="0" fontId="24" fillId="20"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24" fillId="20" borderId="114" applyNumberFormat="0" applyAlignment="0" applyProtection="0"/>
    <xf numFmtId="0" fontId="32" fillId="7"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24" fillId="20" borderId="114" applyNumberFormat="0" applyAlignment="0" applyProtection="0"/>
    <xf numFmtId="0" fontId="20" fillId="23" borderId="115" applyNumberFormat="0" applyFont="0" applyAlignment="0" applyProtection="0"/>
    <xf numFmtId="0" fontId="32" fillId="7" borderId="114" applyNumberFormat="0" applyAlignment="0" applyProtection="0"/>
    <xf numFmtId="0" fontId="20" fillId="23" borderId="115" applyNumberFormat="0" applyFon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2" fillId="7" borderId="114" applyNumberFormat="0" applyAlignment="0" applyProtection="0"/>
    <xf numFmtId="0" fontId="40" fillId="0" borderId="117" applyNumberFormat="0" applyFill="0" applyAlignment="0" applyProtection="0"/>
    <xf numFmtId="0" fontId="7" fillId="0" borderId="0"/>
    <xf numFmtId="0" fontId="7" fillId="0" borderId="0"/>
    <xf numFmtId="9" fontId="7" fillId="0" borderId="0" applyFont="0" applyFill="0" applyBorder="0" applyAlignment="0" applyProtection="0"/>
    <xf numFmtId="0" fontId="24" fillId="20"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24" fillId="20"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38" fillId="20" borderId="116" applyNumberFormat="0" applyAlignment="0" applyProtection="0"/>
    <xf numFmtId="0" fontId="20" fillId="23" borderId="115" applyNumberFormat="0" applyFont="0" applyAlignment="0" applyProtection="0"/>
    <xf numFmtId="0" fontId="32" fillId="7" borderId="114"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2" fillId="7" borderId="114" applyNumberFormat="0" applyAlignment="0" applyProtection="0"/>
    <xf numFmtId="0" fontId="24" fillId="20" borderId="114" applyNumberFormat="0" applyAlignment="0" applyProtection="0"/>
    <xf numFmtId="0" fontId="24" fillId="20" borderId="114" applyNumberFormat="0" applyAlignment="0" applyProtection="0"/>
    <xf numFmtId="0" fontId="20" fillId="23" borderId="115" applyNumberFormat="0" applyFont="0" applyAlignment="0" applyProtection="0"/>
    <xf numFmtId="0" fontId="7" fillId="0" borderId="0"/>
    <xf numFmtId="0" fontId="7" fillId="0" borderId="0"/>
    <xf numFmtId="9" fontId="7" fillId="0" borderId="0" applyFont="0" applyFill="0" applyBorder="0" applyAlignment="0" applyProtection="0"/>
    <xf numFmtId="0" fontId="20" fillId="23" borderId="115" applyNumberFormat="0" applyFont="0" applyAlignment="0" applyProtection="0"/>
    <xf numFmtId="0" fontId="24" fillId="20" borderId="114" applyNumberFormat="0" applyAlignment="0" applyProtection="0"/>
    <xf numFmtId="0" fontId="24" fillId="20" borderId="114" applyNumberFormat="0" applyAlignment="0" applyProtection="0"/>
    <xf numFmtId="0" fontId="32" fillId="7" borderId="114" applyNumberFormat="0" applyAlignment="0" applyProtection="0"/>
    <xf numFmtId="0" fontId="38" fillId="20" borderId="116" applyNumberFormat="0" applyAlignment="0" applyProtection="0"/>
    <xf numFmtId="0" fontId="32" fillId="7" borderId="114" applyNumberFormat="0" applyAlignment="0" applyProtection="0"/>
    <xf numFmtId="0" fontId="40" fillId="0" borderId="117" applyNumberFormat="0" applyFill="0" applyAlignment="0" applyProtection="0"/>
    <xf numFmtId="0" fontId="38" fillId="20" borderId="116" applyNumberFormat="0" applyAlignment="0" applyProtection="0"/>
    <xf numFmtId="0" fontId="6" fillId="0" borderId="0"/>
    <xf numFmtId="44" fontId="20" fillId="0" borderId="0" applyFont="0" applyFill="0" applyBorder="0" applyAlignment="0" applyProtection="0"/>
    <xf numFmtId="44" fontId="20" fillId="0" borderId="0" applyFont="0" applyFill="0" applyBorder="0" applyAlignment="0" applyProtection="0"/>
    <xf numFmtId="0" fontId="5" fillId="0" borderId="0"/>
    <xf numFmtId="43" fontId="20"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38" fillId="20" borderId="116" applyNumberFormat="0" applyAlignment="0" applyProtection="0"/>
    <xf numFmtId="0" fontId="24" fillId="20"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24" fillId="20" borderId="114" applyNumberFormat="0" applyAlignment="0" applyProtection="0"/>
    <xf numFmtId="0" fontId="32" fillId="7"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24" fillId="20" borderId="114" applyNumberFormat="0" applyAlignment="0" applyProtection="0"/>
    <xf numFmtId="0" fontId="20" fillId="23" borderId="115" applyNumberFormat="0" applyFont="0" applyAlignment="0" applyProtection="0"/>
    <xf numFmtId="0" fontId="32" fillId="7" borderId="114" applyNumberFormat="0" applyAlignment="0" applyProtection="0"/>
    <xf numFmtId="0" fontId="20" fillId="23" borderId="115" applyNumberFormat="0" applyFon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2" fillId="7" borderId="114" applyNumberFormat="0" applyAlignment="0" applyProtection="0"/>
    <xf numFmtId="0" fontId="40" fillId="0" borderId="117" applyNumberFormat="0" applyFill="0" applyAlignment="0" applyProtection="0"/>
    <xf numFmtId="0" fontId="4" fillId="0" borderId="0"/>
    <xf numFmtId="0" fontId="4" fillId="0" borderId="0"/>
    <xf numFmtId="9" fontId="4" fillId="0" borderId="0" applyFont="0" applyFill="0" applyBorder="0" applyAlignment="0" applyProtection="0"/>
    <xf numFmtId="0" fontId="24" fillId="20"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24" fillId="20"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38" fillId="20" borderId="116" applyNumberFormat="0" applyAlignment="0" applyProtection="0"/>
    <xf numFmtId="0" fontId="20" fillId="23" borderId="115" applyNumberFormat="0" applyFont="0" applyAlignment="0" applyProtection="0"/>
    <xf numFmtId="0" fontId="32" fillId="7" borderId="114"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2" fillId="7" borderId="114" applyNumberFormat="0" applyAlignment="0" applyProtection="0"/>
    <xf numFmtId="0" fontId="24" fillId="20" borderId="114" applyNumberFormat="0" applyAlignment="0" applyProtection="0"/>
    <xf numFmtId="0" fontId="24" fillId="20" borderId="114" applyNumberFormat="0" applyAlignment="0" applyProtection="0"/>
    <xf numFmtId="0" fontId="38" fillId="20" borderId="116" applyNumberFormat="0" applyAlignment="0" applyProtection="0"/>
    <xf numFmtId="0" fontId="24" fillId="20" borderId="114" applyNumberFormat="0" applyAlignment="0" applyProtection="0"/>
    <xf numFmtId="0" fontId="20" fillId="23" borderId="115" applyNumberFormat="0" applyFont="0" applyAlignment="0" applyProtection="0"/>
    <xf numFmtId="0" fontId="40" fillId="0" borderId="117" applyNumberFormat="0" applyFill="0" applyAlignment="0" applyProtection="0"/>
    <xf numFmtId="0" fontId="24" fillId="20" borderId="114" applyNumberFormat="0" applyAlignment="0" applyProtection="0"/>
    <xf numFmtId="0" fontId="40" fillId="0" borderId="117" applyNumberFormat="0" applyFill="0" applyAlignment="0" applyProtection="0"/>
    <xf numFmtId="0" fontId="20" fillId="23" borderId="115" applyNumberFormat="0" applyFont="0" applyAlignment="0" applyProtection="0"/>
    <xf numFmtId="0" fontId="4" fillId="0" borderId="0"/>
    <xf numFmtId="0" fontId="32" fillId="7" borderId="114" applyNumberFormat="0" applyAlignment="0" applyProtection="0"/>
    <xf numFmtId="0" fontId="4" fillId="0" borderId="0"/>
    <xf numFmtId="9" fontId="4" fillId="0" borderId="0" applyFont="0" applyFill="0" applyBorder="0" applyAlignment="0" applyProtection="0"/>
    <xf numFmtId="0" fontId="38" fillId="20" borderId="116" applyNumberFormat="0" applyAlignment="0" applyProtection="0"/>
    <xf numFmtId="0" fontId="20" fillId="23" borderId="115" applyNumberFormat="0" applyFont="0" applyAlignment="0" applyProtection="0"/>
    <xf numFmtId="0" fontId="38" fillId="20" borderId="116" applyNumberFormat="0" applyAlignment="0" applyProtection="0"/>
    <xf numFmtId="0" fontId="32" fillId="7" borderId="114" applyNumberFormat="0" applyAlignment="0" applyProtection="0"/>
    <xf numFmtId="0" fontId="38" fillId="20" borderId="116" applyNumberFormat="0" applyAlignment="0" applyProtection="0"/>
    <xf numFmtId="0" fontId="24" fillId="20" borderId="114" applyNumberFormat="0" applyAlignment="0" applyProtection="0"/>
    <xf numFmtId="0" fontId="24" fillId="20" borderId="114" applyNumberFormat="0" applyAlignment="0" applyProtection="0"/>
    <xf numFmtId="0" fontId="24" fillId="20" borderId="114"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20" fillId="23" borderId="115" applyNumberFormat="0" applyFont="0" applyAlignment="0" applyProtection="0"/>
    <xf numFmtId="0" fontId="32" fillId="7"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40" fillId="0" borderId="117" applyNumberFormat="0" applyFill="0" applyAlignment="0" applyProtection="0"/>
    <xf numFmtId="0" fontId="40" fillId="0" borderId="117" applyNumberFormat="0" applyFill="0" applyAlignment="0" applyProtection="0"/>
    <xf numFmtId="0" fontId="32" fillId="7" borderId="114" applyNumberFormat="0" applyAlignment="0" applyProtection="0"/>
    <xf numFmtId="0" fontId="32" fillId="7" borderId="114" applyNumberFormat="0" applyAlignment="0" applyProtection="0"/>
    <xf numFmtId="0" fontId="24" fillId="20"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38" fillId="20" borderId="116"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8" fillId="20" borderId="116" applyNumberFormat="0" applyAlignment="0" applyProtection="0"/>
    <xf numFmtId="0" fontId="32" fillId="7" borderId="114" applyNumberFormat="0" applyAlignment="0" applyProtection="0"/>
    <xf numFmtId="0" fontId="38" fillId="20" borderId="116"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40" fillId="0" borderId="117" applyNumberFormat="0" applyFill="0" applyAlignment="0" applyProtection="0"/>
    <xf numFmtId="0" fontId="38" fillId="20" borderId="116" applyNumberFormat="0" applyAlignment="0" applyProtection="0"/>
    <xf numFmtId="0" fontId="24" fillId="20" borderId="114" applyNumberFormat="0" applyAlignment="0" applyProtection="0"/>
    <xf numFmtId="0" fontId="24" fillId="20" borderId="114" applyNumberFormat="0" applyAlignment="0" applyProtection="0"/>
    <xf numFmtId="0" fontId="20" fillId="23" borderId="115" applyNumberFormat="0" applyFont="0" applyAlignment="0" applyProtection="0"/>
    <xf numFmtId="0" fontId="32" fillId="7" borderId="114"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24" fillId="20" borderId="114" applyNumberFormat="0" applyAlignment="0" applyProtection="0"/>
    <xf numFmtId="0" fontId="32" fillId="7" borderId="114"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4" fillId="0" borderId="0"/>
    <xf numFmtId="0" fontId="38" fillId="20" borderId="116" applyNumberFormat="0" applyAlignment="0" applyProtection="0"/>
    <xf numFmtId="0" fontId="24" fillId="20"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24" fillId="20" borderId="114" applyNumberFormat="0" applyAlignment="0" applyProtection="0"/>
    <xf numFmtId="0" fontId="32" fillId="7"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24" fillId="20" borderId="114" applyNumberFormat="0" applyAlignment="0" applyProtection="0"/>
    <xf numFmtId="0" fontId="20" fillId="23" borderId="115" applyNumberFormat="0" applyFont="0" applyAlignment="0" applyProtection="0"/>
    <xf numFmtId="0" fontId="32" fillId="7" borderId="114" applyNumberFormat="0" applyAlignment="0" applyProtection="0"/>
    <xf numFmtId="0" fontId="20" fillId="23" borderId="115" applyNumberFormat="0" applyFon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2" fillId="7" borderId="114" applyNumberFormat="0" applyAlignment="0" applyProtection="0"/>
    <xf numFmtId="0" fontId="40" fillId="0" borderId="117" applyNumberFormat="0" applyFill="0" applyAlignment="0" applyProtection="0"/>
    <xf numFmtId="0" fontId="4" fillId="0" borderId="0"/>
    <xf numFmtId="0" fontId="4" fillId="0" borderId="0"/>
    <xf numFmtId="9" fontId="4" fillId="0" borderId="0" applyFont="0" applyFill="0" applyBorder="0" applyAlignment="0" applyProtection="0"/>
    <xf numFmtId="0" fontId="24" fillId="20"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24" fillId="20"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38" fillId="20" borderId="116" applyNumberFormat="0" applyAlignment="0" applyProtection="0"/>
    <xf numFmtId="0" fontId="20" fillId="23" borderId="115" applyNumberFormat="0" applyFont="0" applyAlignment="0" applyProtection="0"/>
    <xf numFmtId="0" fontId="32" fillId="7" borderId="114"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2" fillId="7" borderId="114" applyNumberFormat="0" applyAlignment="0" applyProtection="0"/>
    <xf numFmtId="0" fontId="24" fillId="20" borderId="114" applyNumberFormat="0" applyAlignment="0" applyProtection="0"/>
    <xf numFmtId="0" fontId="24" fillId="20" borderId="114" applyNumberFormat="0" applyAlignment="0" applyProtection="0"/>
    <xf numFmtId="0" fontId="20" fillId="23" borderId="115" applyNumberFormat="0" applyFont="0" applyAlignment="0" applyProtection="0"/>
    <xf numFmtId="0" fontId="20" fillId="23" borderId="115" applyNumberFormat="0" applyFont="0" applyAlignment="0" applyProtection="0"/>
    <xf numFmtId="0" fontId="24" fillId="20" borderId="114" applyNumberFormat="0" applyAlignment="0" applyProtection="0"/>
    <xf numFmtId="0" fontId="24" fillId="20" borderId="114" applyNumberFormat="0" applyAlignment="0" applyProtection="0"/>
    <xf numFmtId="0" fontId="32" fillId="7" borderId="114" applyNumberFormat="0" applyAlignment="0" applyProtection="0"/>
    <xf numFmtId="0" fontId="38" fillId="20" borderId="116" applyNumberFormat="0" applyAlignment="0" applyProtection="0"/>
    <xf numFmtId="0" fontId="32" fillId="7" borderId="114" applyNumberFormat="0" applyAlignment="0" applyProtection="0"/>
    <xf numFmtId="0" fontId="40" fillId="0" borderId="117" applyNumberFormat="0" applyFill="0" applyAlignment="0" applyProtection="0"/>
    <xf numFmtId="0" fontId="38" fillId="20" borderId="116" applyNumberFormat="0" applyAlignment="0" applyProtection="0"/>
    <xf numFmtId="0" fontId="20" fillId="23" borderId="115" applyNumberFormat="0" applyFont="0" applyAlignment="0" applyProtection="0"/>
    <xf numFmtId="0" fontId="24" fillId="20" borderId="114" applyNumberFormat="0" applyAlignment="0" applyProtection="0"/>
    <xf numFmtId="0" fontId="20" fillId="23" borderId="115" applyNumberFormat="0" applyFont="0" applyAlignment="0" applyProtection="0"/>
    <xf numFmtId="0" fontId="20" fillId="23" borderId="115" applyNumberFormat="0" applyFont="0" applyAlignment="0" applyProtection="0"/>
    <xf numFmtId="0" fontId="24" fillId="20" borderId="114" applyNumberFormat="0" applyAlignment="0" applyProtection="0"/>
    <xf numFmtId="0" fontId="24" fillId="20" borderId="114" applyNumberFormat="0" applyAlignment="0" applyProtection="0"/>
    <xf numFmtId="0" fontId="40" fillId="0" borderId="117" applyNumberFormat="0" applyFill="0" applyAlignment="0" applyProtection="0"/>
    <xf numFmtId="0" fontId="32" fillId="7" borderId="114" applyNumberFormat="0" applyAlignment="0" applyProtection="0"/>
    <xf numFmtId="0" fontId="40" fillId="0" borderId="117" applyNumberFormat="0" applyFill="0" applyAlignment="0" applyProtection="0"/>
    <xf numFmtId="0" fontId="38" fillId="20" borderId="116" applyNumberFormat="0" applyAlignment="0" applyProtection="0"/>
    <xf numFmtId="0" fontId="20" fillId="23" borderId="115" applyNumberFormat="0" applyFont="0" applyAlignment="0" applyProtection="0"/>
    <xf numFmtId="0" fontId="40" fillId="0" borderId="117" applyNumberFormat="0" applyFill="0" applyAlignment="0" applyProtection="0"/>
    <xf numFmtId="0" fontId="24" fillId="20" borderId="114" applyNumberFormat="0" applyAlignment="0" applyProtection="0"/>
    <xf numFmtId="0" fontId="38" fillId="20" borderId="116" applyNumberFormat="0" applyAlignment="0" applyProtection="0"/>
    <xf numFmtId="0" fontId="32" fillId="7"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24" fillId="20" borderId="114" applyNumberFormat="0" applyAlignment="0" applyProtection="0"/>
    <xf numFmtId="0" fontId="24" fillId="20" borderId="114" applyNumberFormat="0" applyAlignment="0" applyProtection="0"/>
    <xf numFmtId="0" fontId="24" fillId="20" borderId="114" applyNumberFormat="0" applyAlignment="0" applyProtection="0"/>
    <xf numFmtId="0" fontId="38" fillId="20" borderId="116" applyNumberFormat="0" applyAlignment="0" applyProtection="0"/>
    <xf numFmtId="0" fontId="24" fillId="20" borderId="114" applyNumberFormat="0" applyAlignment="0" applyProtection="0"/>
    <xf numFmtId="0" fontId="40" fillId="0" borderId="117" applyNumberFormat="0" applyFill="0" applyAlignment="0" applyProtection="0"/>
    <xf numFmtId="0" fontId="20" fillId="23" borderId="115" applyNumberFormat="0" applyFont="0" applyAlignment="0" applyProtection="0"/>
    <xf numFmtId="0" fontId="20" fillId="23" borderId="115" applyNumberFormat="0" applyFont="0" applyAlignment="0" applyProtection="0"/>
    <xf numFmtId="0" fontId="40" fillId="0" borderId="117" applyNumberFormat="0" applyFill="0" applyAlignment="0" applyProtection="0"/>
    <xf numFmtId="0" fontId="32" fillId="7" borderId="114" applyNumberFormat="0" applyAlignment="0" applyProtection="0"/>
    <xf numFmtId="0" fontId="32" fillId="7" borderId="114" applyNumberFormat="0" applyAlignment="0" applyProtection="0"/>
    <xf numFmtId="0" fontId="32" fillId="7" borderId="114" applyNumberFormat="0" applyAlignment="0" applyProtection="0"/>
    <xf numFmtId="0" fontId="20" fillId="23" borderId="115" applyNumberFormat="0" applyFont="0" applyAlignment="0" applyProtection="0"/>
    <xf numFmtId="0" fontId="20" fillId="23" borderId="115" applyNumberFormat="0" applyFont="0" applyAlignment="0" applyProtection="0"/>
    <xf numFmtId="0" fontId="38" fillId="20" borderId="116" applyNumberFormat="0" applyAlignment="0" applyProtection="0"/>
    <xf numFmtId="0" fontId="32" fillId="7" borderId="114" applyNumberFormat="0" applyAlignment="0" applyProtection="0"/>
    <xf numFmtId="0" fontId="32" fillId="7" borderId="114" applyNumberFormat="0" applyAlignment="0" applyProtection="0"/>
    <xf numFmtId="0" fontId="20" fillId="23" borderId="115" applyNumberFormat="0" applyFont="0" applyAlignment="0" applyProtection="0"/>
    <xf numFmtId="0" fontId="32" fillId="7" borderId="114" applyNumberFormat="0" applyAlignment="0" applyProtection="0"/>
    <xf numFmtId="0" fontId="24" fillId="20" borderId="114" applyNumberFormat="0" applyAlignment="0" applyProtection="0"/>
    <xf numFmtId="0" fontId="24" fillId="20" borderId="114" applyNumberFormat="0" applyAlignment="0" applyProtection="0"/>
    <xf numFmtId="0" fontId="38" fillId="20" borderId="116" applyNumberFormat="0" applyAlignment="0" applyProtection="0"/>
    <xf numFmtId="0" fontId="38" fillId="20" borderId="116" applyNumberFormat="0" applyAlignment="0" applyProtection="0"/>
    <xf numFmtId="0" fontId="32" fillId="7" borderId="114" applyNumberFormat="0" applyAlignment="0" applyProtection="0"/>
    <xf numFmtId="0" fontId="38" fillId="20" borderId="116" applyNumberFormat="0" applyAlignment="0" applyProtection="0"/>
    <xf numFmtId="0" fontId="24" fillId="20"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24" fillId="20" borderId="114" applyNumberFormat="0" applyAlignment="0" applyProtection="0"/>
    <xf numFmtId="0" fontId="32" fillId="7"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24" fillId="20" borderId="114" applyNumberFormat="0" applyAlignment="0" applyProtection="0"/>
    <xf numFmtId="0" fontId="20" fillId="23" borderId="115" applyNumberFormat="0" applyFont="0" applyAlignment="0" applyProtection="0"/>
    <xf numFmtId="0" fontId="32" fillId="7" borderId="114" applyNumberFormat="0" applyAlignment="0" applyProtection="0"/>
    <xf numFmtId="0" fontId="20" fillId="23" borderId="115" applyNumberFormat="0" applyFon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2" fillId="7" borderId="114" applyNumberFormat="0" applyAlignment="0" applyProtection="0"/>
    <xf numFmtId="0" fontId="40" fillId="0" borderId="117" applyNumberFormat="0" applyFill="0" applyAlignment="0" applyProtection="0"/>
    <xf numFmtId="0" fontId="24" fillId="20"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24" fillId="20"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38" fillId="20" borderId="116" applyNumberFormat="0" applyAlignment="0" applyProtection="0"/>
    <xf numFmtId="0" fontId="20" fillId="23" borderId="115" applyNumberFormat="0" applyFont="0" applyAlignment="0" applyProtection="0"/>
    <xf numFmtId="0" fontId="32" fillId="7" borderId="114"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2" fillId="7" borderId="114" applyNumberFormat="0" applyAlignment="0" applyProtection="0"/>
    <xf numFmtId="0" fontId="24" fillId="20" borderId="114" applyNumberFormat="0" applyAlignment="0" applyProtection="0"/>
    <xf numFmtId="0" fontId="24" fillId="20" borderId="114" applyNumberFormat="0" applyAlignment="0" applyProtection="0"/>
    <xf numFmtId="0" fontId="20" fillId="23" borderId="115" applyNumberFormat="0" applyFont="0" applyAlignment="0" applyProtection="0"/>
    <xf numFmtId="0" fontId="40" fillId="0" borderId="117" applyNumberFormat="0" applyFill="0" applyAlignment="0" applyProtection="0"/>
    <xf numFmtId="0" fontId="20" fillId="23" borderId="115" applyNumberFormat="0" applyFont="0" applyAlignment="0" applyProtection="0"/>
    <xf numFmtId="0" fontId="24" fillId="20" borderId="114" applyNumberFormat="0" applyAlignment="0" applyProtection="0"/>
    <xf numFmtId="0" fontId="24" fillId="20" borderId="114" applyNumberFormat="0" applyAlignment="0" applyProtection="0"/>
    <xf numFmtId="0" fontId="32" fillId="7" borderId="114" applyNumberFormat="0" applyAlignment="0" applyProtection="0"/>
    <xf numFmtId="0" fontId="38" fillId="20" borderId="116" applyNumberFormat="0" applyAlignment="0" applyProtection="0"/>
    <xf numFmtId="0" fontId="32" fillId="7" borderId="114" applyNumberFormat="0" applyAlignment="0" applyProtection="0"/>
    <xf numFmtId="0" fontId="40" fillId="0" borderId="117" applyNumberFormat="0" applyFill="0" applyAlignment="0" applyProtection="0"/>
    <xf numFmtId="0" fontId="38" fillId="20" borderId="116" applyNumberFormat="0" applyAlignment="0" applyProtection="0"/>
    <xf numFmtId="0" fontId="32" fillId="7" borderId="114" applyNumberFormat="0" applyAlignment="0" applyProtection="0"/>
    <xf numFmtId="0" fontId="40" fillId="0" borderId="117" applyNumberFormat="0" applyFill="0" applyAlignment="0" applyProtection="0"/>
    <xf numFmtId="0" fontId="38" fillId="20" borderId="116" applyNumberFormat="0" applyAlignment="0" applyProtection="0"/>
    <xf numFmtId="0" fontId="20" fillId="23" borderId="115" applyNumberFormat="0" applyFont="0" applyAlignment="0" applyProtection="0"/>
    <xf numFmtId="0" fontId="24" fillId="20" borderId="114" applyNumberFormat="0" applyAlignment="0" applyProtection="0"/>
    <xf numFmtId="0" fontId="38" fillId="20" borderId="116" applyNumberFormat="0" applyAlignment="0" applyProtection="0"/>
    <xf numFmtId="0" fontId="32" fillId="7"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24" fillId="20" borderId="114" applyNumberFormat="0" applyAlignment="0" applyProtection="0"/>
    <xf numFmtId="0" fontId="24" fillId="20" borderId="114" applyNumberFormat="0" applyAlignment="0" applyProtection="0"/>
    <xf numFmtId="0" fontId="24" fillId="20" borderId="114" applyNumberFormat="0" applyAlignment="0" applyProtection="0"/>
    <xf numFmtId="0" fontId="38" fillId="20" borderId="116" applyNumberFormat="0" applyAlignment="0" applyProtection="0"/>
    <xf numFmtId="0" fontId="24" fillId="20" borderId="114" applyNumberFormat="0" applyAlignment="0" applyProtection="0"/>
    <xf numFmtId="0" fontId="40" fillId="0" borderId="117" applyNumberFormat="0" applyFill="0" applyAlignment="0" applyProtection="0"/>
    <xf numFmtId="0" fontId="20" fillId="23" borderId="115" applyNumberFormat="0" applyFont="0" applyAlignment="0" applyProtection="0"/>
    <xf numFmtId="0" fontId="20" fillId="23" borderId="115" applyNumberFormat="0" applyFont="0" applyAlignment="0" applyProtection="0"/>
    <xf numFmtId="0" fontId="40" fillId="0" borderId="117" applyNumberFormat="0" applyFill="0" applyAlignment="0" applyProtection="0"/>
    <xf numFmtId="0" fontId="32" fillId="7" borderId="114" applyNumberFormat="0" applyAlignment="0" applyProtection="0"/>
    <xf numFmtId="0" fontId="32" fillId="7" borderId="114" applyNumberFormat="0" applyAlignment="0" applyProtection="0"/>
    <xf numFmtId="0" fontId="32" fillId="7" borderId="114" applyNumberFormat="0" applyAlignment="0" applyProtection="0"/>
    <xf numFmtId="0" fontId="20" fillId="23" borderId="115" applyNumberFormat="0" applyFont="0" applyAlignment="0" applyProtection="0"/>
    <xf numFmtId="0" fontId="20" fillId="23" borderId="115" applyNumberFormat="0" applyFont="0" applyAlignment="0" applyProtection="0"/>
    <xf numFmtId="0" fontId="38" fillId="20" borderId="116" applyNumberFormat="0" applyAlignment="0" applyProtection="0"/>
    <xf numFmtId="0" fontId="20" fillId="23" borderId="115" applyNumberFormat="0" applyFont="0" applyAlignment="0" applyProtection="0"/>
    <xf numFmtId="0" fontId="32" fillId="7" borderId="114" applyNumberFormat="0" applyAlignment="0" applyProtection="0"/>
    <xf numFmtId="0" fontId="24" fillId="20" borderId="114" applyNumberFormat="0" applyAlignment="0" applyProtection="0"/>
    <xf numFmtId="0" fontId="38" fillId="20" borderId="116" applyNumberFormat="0" applyAlignment="0" applyProtection="0"/>
    <xf numFmtId="0" fontId="32" fillId="7"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40" fillId="0" borderId="117" applyNumberFormat="0" applyFill="0" applyAlignment="0" applyProtection="0"/>
    <xf numFmtId="0" fontId="32" fillId="7" borderId="114"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20" fillId="23" borderId="115" applyNumberFormat="0" applyFont="0" applyAlignment="0" applyProtection="0"/>
    <xf numFmtId="0" fontId="38" fillId="20" borderId="116" applyNumberFormat="0" applyAlignment="0" applyProtection="0"/>
    <xf numFmtId="0" fontId="38" fillId="20" borderId="116" applyNumberFormat="0" applyAlignment="0" applyProtection="0"/>
    <xf numFmtId="0" fontId="32" fillId="7" borderId="114" applyNumberFormat="0" applyAlignment="0" applyProtection="0"/>
    <xf numFmtId="0" fontId="40" fillId="0" borderId="117" applyNumberFormat="0" applyFill="0" applyAlignment="0" applyProtection="0"/>
    <xf numFmtId="0" fontId="24" fillId="20" borderId="114" applyNumberFormat="0" applyAlignment="0" applyProtection="0"/>
    <xf numFmtId="0" fontId="32" fillId="7"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24" fillId="20" borderId="114" applyNumberFormat="0" applyAlignment="0" applyProtection="0"/>
    <xf numFmtId="0" fontId="20" fillId="23" borderId="115" applyNumberFormat="0" applyFont="0" applyAlignment="0" applyProtection="0"/>
    <xf numFmtId="0" fontId="32" fillId="7" borderId="114" applyNumberFormat="0" applyAlignment="0" applyProtection="0"/>
    <xf numFmtId="0" fontId="20" fillId="23" borderId="115" applyNumberFormat="0" applyFont="0" applyAlignment="0" applyProtection="0"/>
    <xf numFmtId="0" fontId="40" fillId="0" borderId="117" applyNumberFormat="0" applyFill="0" applyAlignment="0" applyProtection="0"/>
    <xf numFmtId="0" fontId="24" fillId="20"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8" fillId="20" borderId="116" applyNumberFormat="0" applyAlignment="0" applyProtection="0"/>
    <xf numFmtId="0" fontId="20" fillId="23" borderId="115" applyNumberFormat="0" applyFont="0" applyAlignment="0" applyProtection="0"/>
    <xf numFmtId="0" fontId="32" fillId="7" borderId="114"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2" fillId="7" borderId="114" applyNumberFormat="0" applyAlignment="0" applyProtection="0"/>
    <xf numFmtId="0" fontId="24" fillId="20" borderId="114" applyNumberFormat="0" applyAlignment="0" applyProtection="0"/>
    <xf numFmtId="0" fontId="24" fillId="20" borderId="114" applyNumberFormat="0" applyAlignment="0" applyProtection="0"/>
    <xf numFmtId="0" fontId="38" fillId="20" borderId="116" applyNumberFormat="0" applyAlignment="0" applyProtection="0"/>
    <xf numFmtId="0" fontId="32" fillId="7" borderId="114" applyNumberFormat="0" applyAlignment="0" applyProtection="0"/>
    <xf numFmtId="0" fontId="32" fillId="7" borderId="114" applyNumberFormat="0" applyAlignment="0" applyProtection="0"/>
    <xf numFmtId="0" fontId="20" fillId="23" borderId="115" applyNumberFormat="0" applyFont="0" applyAlignment="0" applyProtection="0"/>
    <xf numFmtId="0" fontId="24" fillId="20" borderId="114" applyNumberFormat="0" applyAlignment="0" applyProtection="0"/>
    <xf numFmtId="0" fontId="40" fillId="0" borderId="117" applyNumberFormat="0" applyFill="0" applyAlignment="0" applyProtection="0"/>
    <xf numFmtId="0" fontId="20" fillId="23" borderId="115" applyNumberFormat="0" applyFont="0" applyAlignment="0" applyProtection="0"/>
    <xf numFmtId="0" fontId="24" fillId="20" borderId="114" applyNumberFormat="0" applyAlignment="0" applyProtection="0"/>
    <xf numFmtId="0" fontId="4" fillId="0" borderId="0"/>
    <xf numFmtId="0" fontId="20" fillId="23" borderId="115" applyNumberFormat="0" applyFont="0" applyAlignment="0" applyProtection="0"/>
    <xf numFmtId="0" fontId="4" fillId="0" borderId="0"/>
    <xf numFmtId="9" fontId="4" fillId="0" borderId="0" applyFont="0" applyFill="0" applyBorder="0" applyAlignment="0" applyProtection="0"/>
    <xf numFmtId="0" fontId="24" fillId="20" borderId="114" applyNumberFormat="0" applyAlignment="0" applyProtection="0"/>
    <xf numFmtId="0" fontId="32" fillId="7" borderId="114"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4" fillId="0" borderId="0"/>
    <xf numFmtId="0" fontId="38" fillId="20" borderId="116" applyNumberFormat="0" applyAlignment="0" applyProtection="0"/>
    <xf numFmtId="0" fontId="24" fillId="20"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24" fillId="20" borderId="114" applyNumberFormat="0" applyAlignment="0" applyProtection="0"/>
    <xf numFmtId="0" fontId="32" fillId="7"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24" fillId="20" borderId="114" applyNumberFormat="0" applyAlignment="0" applyProtection="0"/>
    <xf numFmtId="0" fontId="20" fillId="23" borderId="115" applyNumberFormat="0" applyFont="0" applyAlignment="0" applyProtection="0"/>
    <xf numFmtId="0" fontId="32" fillId="7" borderId="114" applyNumberFormat="0" applyAlignment="0" applyProtection="0"/>
    <xf numFmtId="0" fontId="20" fillId="23" borderId="115" applyNumberFormat="0" applyFon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2" fillId="7" borderId="114" applyNumberFormat="0" applyAlignment="0" applyProtection="0"/>
    <xf numFmtId="0" fontId="40" fillId="0" borderId="117" applyNumberFormat="0" applyFill="0" applyAlignment="0" applyProtection="0"/>
    <xf numFmtId="0" fontId="4" fillId="0" borderId="0"/>
    <xf numFmtId="0" fontId="4" fillId="0" borderId="0"/>
    <xf numFmtId="9" fontId="4" fillId="0" borderId="0" applyFont="0" applyFill="0" applyBorder="0" applyAlignment="0" applyProtection="0"/>
    <xf numFmtId="0" fontId="24" fillId="20"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24" fillId="20"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38" fillId="20" borderId="116" applyNumberFormat="0" applyAlignment="0" applyProtection="0"/>
    <xf numFmtId="0" fontId="20" fillId="23" borderId="115" applyNumberFormat="0" applyFont="0" applyAlignment="0" applyProtection="0"/>
    <xf numFmtId="0" fontId="32" fillId="7" borderId="114"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2" fillId="7" borderId="114" applyNumberFormat="0" applyAlignment="0" applyProtection="0"/>
    <xf numFmtId="0" fontId="24" fillId="20" borderId="114" applyNumberFormat="0" applyAlignment="0" applyProtection="0"/>
    <xf numFmtId="0" fontId="24" fillId="20" borderId="114" applyNumberFormat="0" applyAlignment="0" applyProtection="0"/>
    <xf numFmtId="0" fontId="20" fillId="23" borderId="115" applyNumberFormat="0" applyFont="0" applyAlignment="0" applyProtection="0"/>
    <xf numFmtId="0" fontId="4" fillId="0" borderId="0"/>
    <xf numFmtId="0" fontId="4" fillId="0" borderId="0"/>
    <xf numFmtId="9" fontId="4" fillId="0" borderId="0" applyFont="0" applyFill="0" applyBorder="0" applyAlignment="0" applyProtection="0"/>
    <xf numFmtId="0" fontId="20" fillId="23" borderId="115" applyNumberFormat="0" applyFont="0" applyAlignment="0" applyProtection="0"/>
    <xf numFmtId="0" fontId="24" fillId="20" borderId="114" applyNumberFormat="0" applyAlignment="0" applyProtection="0"/>
    <xf numFmtId="0" fontId="24" fillId="20" borderId="114" applyNumberFormat="0" applyAlignment="0" applyProtection="0"/>
    <xf numFmtId="0" fontId="32" fillId="7" borderId="114" applyNumberFormat="0" applyAlignment="0" applyProtection="0"/>
    <xf numFmtId="0" fontId="38" fillId="20" borderId="116" applyNumberFormat="0" applyAlignment="0" applyProtection="0"/>
    <xf numFmtId="0" fontId="32" fillId="7" borderId="114" applyNumberFormat="0" applyAlignment="0" applyProtection="0"/>
    <xf numFmtId="0" fontId="40" fillId="0" borderId="117" applyNumberFormat="0" applyFill="0" applyAlignment="0" applyProtection="0"/>
    <xf numFmtId="0" fontId="38" fillId="20" borderId="116" applyNumberFormat="0" applyAlignment="0" applyProtection="0"/>
    <xf numFmtId="0" fontId="24" fillId="20" borderId="114" applyNumberFormat="0" applyAlignment="0" applyProtection="0"/>
    <xf numFmtId="0" fontId="32" fillId="7" borderId="114" applyNumberFormat="0" applyAlignment="0" applyProtection="0"/>
    <xf numFmtId="0" fontId="20" fillId="23" borderId="115" applyNumberFormat="0" applyFont="0" applyAlignment="0" applyProtection="0"/>
    <xf numFmtId="0" fontId="20" fillId="23" borderId="115" applyNumberFormat="0" applyFont="0" applyAlignment="0" applyProtection="0"/>
    <xf numFmtId="0" fontId="24" fillId="20"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32" fillId="7" borderId="114" applyNumberFormat="0" applyAlignment="0" applyProtection="0"/>
    <xf numFmtId="0" fontId="32" fillId="7"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32" fillId="7" borderId="114" applyNumberFormat="0" applyAlignment="0" applyProtection="0"/>
    <xf numFmtId="0" fontId="40" fillId="0" borderId="117" applyNumberFormat="0" applyFill="0" applyAlignment="0" applyProtection="0"/>
    <xf numFmtId="0" fontId="24" fillId="20" borderId="114" applyNumberFormat="0" applyAlignment="0" applyProtection="0"/>
    <xf numFmtId="0" fontId="40" fillId="0" borderId="117" applyNumberFormat="0" applyFill="0" applyAlignment="0" applyProtection="0"/>
    <xf numFmtId="0" fontId="20" fillId="23" borderId="115" applyNumberFormat="0" applyFont="0" applyAlignment="0" applyProtection="0"/>
    <xf numFmtId="0" fontId="24" fillId="20" borderId="114" applyNumberFormat="0" applyAlignment="0" applyProtection="0"/>
    <xf numFmtId="0" fontId="24" fillId="20" borderId="114" applyNumberFormat="0" applyAlignment="0" applyProtection="0"/>
    <xf numFmtId="0" fontId="20" fillId="23" borderId="115" applyNumberFormat="0" applyFont="0" applyAlignment="0" applyProtection="0"/>
    <xf numFmtId="0" fontId="32" fillId="7" borderId="114" applyNumberFormat="0" applyAlignment="0" applyProtection="0"/>
    <xf numFmtId="0" fontId="24" fillId="20" borderId="114" applyNumberFormat="0" applyAlignment="0" applyProtection="0"/>
    <xf numFmtId="0" fontId="40" fillId="0" borderId="117" applyNumberFormat="0" applyFill="0" applyAlignment="0" applyProtection="0"/>
    <xf numFmtId="0" fontId="20" fillId="23" borderId="115" applyNumberFormat="0" applyFont="0" applyAlignment="0" applyProtection="0"/>
    <xf numFmtId="0" fontId="38" fillId="20" borderId="116" applyNumberFormat="0" applyAlignment="0" applyProtection="0"/>
    <xf numFmtId="0" fontId="24" fillId="20"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38" fillId="20" borderId="116" applyNumberFormat="0" applyAlignment="0" applyProtection="0"/>
    <xf numFmtId="0" fontId="32" fillId="7" borderId="114" applyNumberFormat="0" applyAlignment="0" applyProtection="0"/>
    <xf numFmtId="0" fontId="40" fillId="0" borderId="117" applyNumberFormat="0" applyFill="0" applyAlignment="0" applyProtection="0"/>
    <xf numFmtId="0" fontId="38" fillId="20" borderId="116" applyNumberFormat="0" applyAlignment="0" applyProtection="0"/>
    <xf numFmtId="0" fontId="40" fillId="0" borderId="117" applyNumberFormat="0" applyFill="0" applyAlignment="0" applyProtection="0"/>
    <xf numFmtId="0" fontId="24" fillId="20" borderId="114" applyNumberFormat="0" applyAlignment="0" applyProtection="0"/>
    <xf numFmtId="0" fontId="40" fillId="0" borderId="117" applyNumberFormat="0" applyFill="0" applyAlignment="0" applyProtection="0"/>
    <xf numFmtId="0" fontId="24" fillId="20" borderId="114" applyNumberFormat="0" applyAlignment="0" applyProtection="0"/>
    <xf numFmtId="0" fontId="32" fillId="7" borderId="114" applyNumberFormat="0" applyAlignment="0" applyProtection="0"/>
    <xf numFmtId="0" fontId="24" fillId="20" borderId="114" applyNumberFormat="0" applyAlignment="0" applyProtection="0"/>
    <xf numFmtId="0" fontId="40" fillId="0" borderId="117" applyNumberFormat="0" applyFill="0" applyAlignment="0" applyProtection="0"/>
    <xf numFmtId="0" fontId="32" fillId="7" borderId="114" applyNumberFormat="0" applyAlignment="0" applyProtection="0"/>
    <xf numFmtId="0" fontId="20" fillId="23" borderId="115" applyNumberFormat="0" applyFont="0" applyAlignment="0" applyProtection="0"/>
    <xf numFmtId="0" fontId="20" fillId="23" borderId="115" applyNumberFormat="0" applyFont="0" applyAlignment="0" applyProtection="0"/>
    <xf numFmtId="0" fontId="24" fillId="20" borderId="114" applyNumberFormat="0" applyAlignment="0" applyProtection="0"/>
    <xf numFmtId="0" fontId="40" fillId="0" borderId="117" applyNumberFormat="0" applyFill="0" applyAlignment="0" applyProtection="0"/>
    <xf numFmtId="0" fontId="38" fillId="20" borderId="116" applyNumberFormat="0" applyAlignment="0" applyProtection="0"/>
    <xf numFmtId="0" fontId="24" fillId="20" borderId="114" applyNumberFormat="0" applyAlignment="0" applyProtection="0"/>
    <xf numFmtId="0" fontId="38" fillId="20" borderId="116"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38" fillId="20" borderId="116" applyNumberFormat="0" applyAlignment="0" applyProtection="0"/>
    <xf numFmtId="0" fontId="20" fillId="23" borderId="115" applyNumberFormat="0" applyFont="0" applyAlignment="0" applyProtection="0"/>
    <xf numFmtId="0" fontId="38" fillId="20" borderId="116" applyNumberFormat="0" applyAlignment="0" applyProtection="0"/>
    <xf numFmtId="0" fontId="24" fillId="20"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24" fillId="20" borderId="114" applyNumberFormat="0" applyAlignment="0" applyProtection="0"/>
    <xf numFmtId="0" fontId="32" fillId="7"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24" fillId="20" borderId="114" applyNumberFormat="0" applyAlignment="0" applyProtection="0"/>
    <xf numFmtId="0" fontId="20" fillId="23" borderId="115" applyNumberFormat="0" applyFont="0" applyAlignment="0" applyProtection="0"/>
    <xf numFmtId="0" fontId="32" fillId="7" borderId="114" applyNumberFormat="0" applyAlignment="0" applyProtection="0"/>
    <xf numFmtId="0" fontId="20" fillId="23" borderId="115" applyNumberFormat="0" applyFon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2" fillId="7" borderId="114" applyNumberFormat="0" applyAlignment="0" applyProtection="0"/>
    <xf numFmtId="0" fontId="40" fillId="0" borderId="117" applyNumberFormat="0" applyFill="0" applyAlignment="0" applyProtection="0"/>
    <xf numFmtId="0" fontId="20" fillId="23" borderId="115" applyNumberFormat="0" applyFont="0" applyAlignment="0" applyProtection="0"/>
    <xf numFmtId="0" fontId="32" fillId="7" borderId="114" applyNumberFormat="0" applyAlignment="0" applyProtection="0"/>
    <xf numFmtId="0" fontId="24" fillId="20"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24" fillId="20"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38" fillId="20" borderId="116" applyNumberFormat="0" applyAlignment="0" applyProtection="0"/>
    <xf numFmtId="0" fontId="20" fillId="23" borderId="115" applyNumberFormat="0" applyFont="0" applyAlignment="0" applyProtection="0"/>
    <xf numFmtId="0" fontId="32" fillId="7" borderId="114"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2" fillId="7" borderId="114" applyNumberFormat="0" applyAlignment="0" applyProtection="0"/>
    <xf numFmtId="0" fontId="24" fillId="20" borderId="114" applyNumberFormat="0" applyAlignment="0" applyProtection="0"/>
    <xf numFmtId="0" fontId="24" fillId="20" borderId="114" applyNumberFormat="0" applyAlignment="0" applyProtection="0"/>
    <xf numFmtId="0" fontId="20" fillId="23" borderId="115" applyNumberFormat="0" applyFont="0" applyAlignment="0" applyProtection="0"/>
    <xf numFmtId="0" fontId="32" fillId="7" borderId="114" applyNumberFormat="0" applyAlignment="0" applyProtection="0"/>
    <xf numFmtId="0" fontId="24" fillId="20" borderId="114" applyNumberFormat="0" applyAlignment="0" applyProtection="0"/>
    <xf numFmtId="0" fontId="20" fillId="23" borderId="115" applyNumberFormat="0" applyFont="0" applyAlignment="0" applyProtection="0"/>
    <xf numFmtId="0" fontId="24" fillId="20" borderId="114" applyNumberFormat="0" applyAlignment="0" applyProtection="0"/>
    <xf numFmtId="0" fontId="24" fillId="20" borderId="114" applyNumberFormat="0" applyAlignment="0" applyProtection="0"/>
    <xf numFmtId="0" fontId="32" fillId="7" borderId="114" applyNumberFormat="0" applyAlignment="0" applyProtection="0"/>
    <xf numFmtId="0" fontId="38" fillId="20" borderId="116" applyNumberFormat="0" applyAlignment="0" applyProtection="0"/>
    <xf numFmtId="0" fontId="32" fillId="7" borderId="114" applyNumberFormat="0" applyAlignment="0" applyProtection="0"/>
    <xf numFmtId="0" fontId="40" fillId="0" borderId="117" applyNumberFormat="0" applyFill="0" applyAlignment="0" applyProtection="0"/>
    <xf numFmtId="0" fontId="38" fillId="20" borderId="116" applyNumberFormat="0" applyAlignment="0" applyProtection="0"/>
    <xf numFmtId="0" fontId="32" fillId="7" borderId="114" applyNumberFormat="0" applyAlignment="0" applyProtection="0"/>
    <xf numFmtId="0" fontId="38" fillId="20" borderId="116" applyNumberFormat="0" applyAlignment="0" applyProtection="0"/>
    <xf numFmtId="0" fontId="40" fillId="0" borderId="117" applyNumberFormat="0" applyFill="0" applyAlignment="0" applyProtection="0"/>
    <xf numFmtId="0" fontId="24" fillId="20" borderId="114" applyNumberFormat="0" applyAlignment="0" applyProtection="0"/>
    <xf numFmtId="0" fontId="38" fillId="20" borderId="116" applyNumberFormat="0" applyAlignment="0" applyProtection="0"/>
    <xf numFmtId="0" fontId="40" fillId="0" borderId="117" applyNumberFormat="0" applyFill="0" applyAlignment="0" applyProtection="0"/>
    <xf numFmtId="0" fontId="38" fillId="20" borderId="116" applyNumberFormat="0" applyAlignment="0" applyProtection="0"/>
    <xf numFmtId="0" fontId="20" fillId="23" borderId="115" applyNumberFormat="0" applyFont="0" applyAlignment="0" applyProtection="0"/>
    <xf numFmtId="0" fontId="38" fillId="20" borderId="116" applyNumberFormat="0" applyAlignment="0" applyProtection="0"/>
    <xf numFmtId="0" fontId="32" fillId="7" borderId="114" applyNumberFormat="0" applyAlignment="0" applyProtection="0"/>
    <xf numFmtId="0" fontId="24" fillId="20" borderId="114" applyNumberFormat="0" applyAlignment="0" applyProtection="0"/>
    <xf numFmtId="0" fontId="20" fillId="23" borderId="115" applyNumberFormat="0" applyFont="0" applyAlignment="0" applyProtection="0"/>
    <xf numFmtId="0" fontId="24" fillId="20" borderId="114" applyNumberFormat="0" applyAlignment="0" applyProtection="0"/>
    <xf numFmtId="0" fontId="20" fillId="23" borderId="115" applyNumberFormat="0" applyFont="0" applyAlignment="0" applyProtection="0"/>
    <xf numFmtId="0" fontId="38" fillId="20" borderId="116" applyNumberFormat="0" applyAlignment="0" applyProtection="0"/>
    <xf numFmtId="0" fontId="32" fillId="7"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32" fillId="7" borderId="114" applyNumberFormat="0" applyAlignment="0" applyProtection="0"/>
    <xf numFmtId="0" fontId="24" fillId="20" borderId="114"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24" fillId="20" borderId="114" applyNumberFormat="0" applyAlignment="0" applyProtection="0"/>
    <xf numFmtId="0" fontId="38" fillId="20" borderId="116" applyNumberFormat="0" applyAlignment="0" applyProtection="0"/>
    <xf numFmtId="0" fontId="32" fillId="7"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20" fillId="23" borderId="115" applyNumberFormat="0" applyFont="0" applyAlignment="0" applyProtection="0"/>
    <xf numFmtId="0" fontId="32" fillId="7"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38" fillId="20" borderId="116" applyNumberFormat="0" applyAlignment="0" applyProtection="0"/>
    <xf numFmtId="0" fontId="38" fillId="20" borderId="116" applyNumberFormat="0" applyAlignment="0" applyProtection="0"/>
    <xf numFmtId="0" fontId="20" fillId="23" borderId="115" applyNumberFormat="0" applyFont="0" applyAlignment="0" applyProtection="0"/>
    <xf numFmtId="0" fontId="24" fillId="20"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24" fillId="20" borderId="114"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20" fillId="23" borderId="115" applyNumberFormat="0" applyFont="0" applyAlignment="0" applyProtection="0"/>
    <xf numFmtId="0" fontId="24" fillId="20" borderId="114" applyNumberFormat="0" applyAlignment="0" applyProtection="0"/>
    <xf numFmtId="0" fontId="38" fillId="20" borderId="116" applyNumberFormat="0" applyAlignment="0" applyProtection="0"/>
    <xf numFmtId="0" fontId="24" fillId="20" borderId="114" applyNumberFormat="0" applyAlignment="0" applyProtection="0"/>
    <xf numFmtId="0" fontId="38" fillId="20" borderId="116" applyNumberFormat="0" applyAlignment="0" applyProtection="0"/>
    <xf numFmtId="0" fontId="24" fillId="20" borderId="114" applyNumberFormat="0" applyAlignment="0" applyProtection="0"/>
    <xf numFmtId="0" fontId="32" fillId="7" borderId="114" applyNumberFormat="0" applyAlignment="0" applyProtection="0"/>
    <xf numFmtId="0" fontId="38" fillId="20" borderId="116" applyNumberFormat="0" applyAlignment="0" applyProtection="0"/>
    <xf numFmtId="0" fontId="40" fillId="0" borderId="117" applyNumberFormat="0" applyFill="0" applyAlignment="0" applyProtection="0"/>
    <xf numFmtId="0" fontId="38" fillId="20" borderId="116" applyNumberFormat="0" applyAlignment="0" applyProtection="0"/>
    <xf numFmtId="0" fontId="20" fillId="23" borderId="115" applyNumberFormat="0" applyFont="0" applyAlignment="0" applyProtection="0"/>
    <xf numFmtId="0" fontId="32" fillId="7"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40" fillId="0" borderId="117" applyNumberFormat="0" applyFill="0" applyAlignment="0" applyProtection="0"/>
    <xf numFmtId="0" fontId="32" fillId="7" borderId="114" applyNumberFormat="0" applyAlignment="0" applyProtection="0"/>
    <xf numFmtId="0" fontId="24" fillId="20" borderId="114" applyNumberFormat="0" applyAlignment="0" applyProtection="0"/>
    <xf numFmtId="0" fontId="38" fillId="20" borderId="116" applyNumberFormat="0" applyAlignment="0" applyProtection="0"/>
    <xf numFmtId="0" fontId="4" fillId="0" borderId="0"/>
    <xf numFmtId="0" fontId="38" fillId="20" borderId="116" applyNumberFormat="0" applyAlignment="0" applyProtection="0"/>
    <xf numFmtId="0" fontId="24" fillId="20"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24" fillId="20" borderId="114" applyNumberFormat="0" applyAlignment="0" applyProtection="0"/>
    <xf numFmtId="0" fontId="32" fillId="7"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24" fillId="20" borderId="114" applyNumberFormat="0" applyAlignment="0" applyProtection="0"/>
    <xf numFmtId="0" fontId="20" fillId="23" borderId="115" applyNumberFormat="0" applyFont="0" applyAlignment="0" applyProtection="0"/>
    <xf numFmtId="0" fontId="32" fillId="7" borderId="114" applyNumberFormat="0" applyAlignment="0" applyProtection="0"/>
    <xf numFmtId="0" fontId="20" fillId="23" borderId="115" applyNumberFormat="0" applyFon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2" fillId="7" borderId="114" applyNumberFormat="0" applyAlignment="0" applyProtection="0"/>
    <xf numFmtId="0" fontId="40" fillId="0" borderId="117" applyNumberFormat="0" applyFill="0" applyAlignment="0" applyProtection="0"/>
    <xf numFmtId="0" fontId="4" fillId="0" borderId="0"/>
    <xf numFmtId="0" fontId="4" fillId="0" borderId="0"/>
    <xf numFmtId="9" fontId="4" fillId="0" borderId="0" applyFont="0" applyFill="0" applyBorder="0" applyAlignment="0" applyProtection="0"/>
    <xf numFmtId="0" fontId="24" fillId="20"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24" fillId="20"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38" fillId="20" borderId="116" applyNumberFormat="0" applyAlignment="0" applyProtection="0"/>
    <xf numFmtId="0" fontId="20" fillId="23" borderId="115" applyNumberFormat="0" applyFont="0" applyAlignment="0" applyProtection="0"/>
    <xf numFmtId="0" fontId="32" fillId="7" borderId="114"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2" fillId="7" borderId="114" applyNumberFormat="0" applyAlignment="0" applyProtection="0"/>
    <xf numFmtId="0" fontId="24" fillId="20" borderId="114" applyNumberFormat="0" applyAlignment="0" applyProtection="0"/>
    <xf numFmtId="0" fontId="24" fillId="20" borderId="114" applyNumberFormat="0" applyAlignment="0" applyProtection="0"/>
    <xf numFmtId="0" fontId="38" fillId="20" borderId="116" applyNumberFormat="0" applyAlignment="0" applyProtection="0"/>
    <xf numFmtId="0" fontId="24" fillId="20" borderId="114" applyNumberFormat="0" applyAlignment="0" applyProtection="0"/>
    <xf numFmtId="0" fontId="20" fillId="23" borderId="115" applyNumberFormat="0" applyFont="0" applyAlignment="0" applyProtection="0"/>
    <xf numFmtId="0" fontId="40" fillId="0" borderId="117" applyNumberFormat="0" applyFill="0" applyAlignment="0" applyProtection="0"/>
    <xf numFmtId="0" fontId="24" fillId="20" borderId="114" applyNumberFormat="0" applyAlignment="0" applyProtection="0"/>
    <xf numFmtId="0" fontId="40" fillId="0" borderId="117" applyNumberFormat="0" applyFill="0" applyAlignment="0" applyProtection="0"/>
    <xf numFmtId="0" fontId="20" fillId="23" borderId="115" applyNumberFormat="0" applyFont="0" applyAlignment="0" applyProtection="0"/>
    <xf numFmtId="0" fontId="4" fillId="0" borderId="0"/>
    <xf numFmtId="0" fontId="32" fillId="7" borderId="114" applyNumberFormat="0" applyAlignment="0" applyProtection="0"/>
    <xf numFmtId="0" fontId="4" fillId="0" borderId="0"/>
    <xf numFmtId="9" fontId="4" fillId="0" borderId="0" applyFont="0" applyFill="0" applyBorder="0" applyAlignment="0" applyProtection="0"/>
    <xf numFmtId="0" fontId="38" fillId="20" borderId="116" applyNumberFormat="0" applyAlignment="0" applyProtection="0"/>
    <xf numFmtId="0" fontId="20" fillId="23" borderId="115" applyNumberFormat="0" applyFont="0" applyAlignment="0" applyProtection="0"/>
    <xf numFmtId="0" fontId="38" fillId="20" borderId="116" applyNumberFormat="0" applyAlignment="0" applyProtection="0"/>
    <xf numFmtId="0" fontId="32" fillId="7" borderId="114" applyNumberFormat="0" applyAlignment="0" applyProtection="0"/>
    <xf numFmtId="0" fontId="38" fillId="20" borderId="116" applyNumberFormat="0" applyAlignment="0" applyProtection="0"/>
    <xf numFmtId="0" fontId="24" fillId="20" borderId="114" applyNumberFormat="0" applyAlignment="0" applyProtection="0"/>
    <xf numFmtId="0" fontId="24" fillId="20" borderId="114" applyNumberFormat="0" applyAlignment="0" applyProtection="0"/>
    <xf numFmtId="0" fontId="24" fillId="20" borderId="114"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20" fillId="23" borderId="115" applyNumberFormat="0" applyFont="0" applyAlignment="0" applyProtection="0"/>
    <xf numFmtId="0" fontId="32" fillId="7"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40" fillId="0" borderId="117" applyNumberFormat="0" applyFill="0" applyAlignment="0" applyProtection="0"/>
    <xf numFmtId="0" fontId="40" fillId="0" borderId="117" applyNumberFormat="0" applyFill="0" applyAlignment="0" applyProtection="0"/>
    <xf numFmtId="0" fontId="32" fillId="7" borderId="114" applyNumberFormat="0" applyAlignment="0" applyProtection="0"/>
    <xf numFmtId="0" fontId="32" fillId="7" borderId="114" applyNumberFormat="0" applyAlignment="0" applyProtection="0"/>
    <xf numFmtId="0" fontId="24" fillId="20"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38" fillId="20" borderId="116"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8" fillId="20" borderId="116" applyNumberFormat="0" applyAlignment="0" applyProtection="0"/>
    <xf numFmtId="0" fontId="32" fillId="7" borderId="114" applyNumberFormat="0" applyAlignment="0" applyProtection="0"/>
    <xf numFmtId="0" fontId="38" fillId="20" borderId="116"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40" fillId="0" borderId="117" applyNumberFormat="0" applyFill="0" applyAlignment="0" applyProtection="0"/>
    <xf numFmtId="0" fontId="38" fillId="20" borderId="116" applyNumberFormat="0" applyAlignment="0" applyProtection="0"/>
    <xf numFmtId="0" fontId="24" fillId="20" borderId="114" applyNumberFormat="0" applyAlignment="0" applyProtection="0"/>
    <xf numFmtId="0" fontId="24" fillId="20" borderId="114" applyNumberFormat="0" applyAlignment="0" applyProtection="0"/>
    <xf numFmtId="0" fontId="20" fillId="23" borderId="115" applyNumberFormat="0" applyFont="0" applyAlignment="0" applyProtection="0"/>
    <xf numFmtId="0" fontId="32" fillId="7" borderId="114"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24" fillId="20" borderId="114" applyNumberFormat="0" applyAlignment="0" applyProtection="0"/>
    <xf numFmtId="0" fontId="32" fillId="7" borderId="114"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4" fillId="0" borderId="0"/>
    <xf numFmtId="0" fontId="38" fillId="20" borderId="116" applyNumberFormat="0" applyAlignment="0" applyProtection="0"/>
    <xf numFmtId="0" fontId="24" fillId="20"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24" fillId="20" borderId="114" applyNumberFormat="0" applyAlignment="0" applyProtection="0"/>
    <xf numFmtId="0" fontId="32" fillId="7"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24" fillId="20" borderId="114" applyNumberFormat="0" applyAlignment="0" applyProtection="0"/>
    <xf numFmtId="0" fontId="20" fillId="23" borderId="115" applyNumberFormat="0" applyFont="0" applyAlignment="0" applyProtection="0"/>
    <xf numFmtId="0" fontId="32" fillId="7" borderId="114" applyNumberFormat="0" applyAlignment="0" applyProtection="0"/>
    <xf numFmtId="0" fontId="20" fillId="23" borderId="115" applyNumberFormat="0" applyFon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2" fillId="7" borderId="114" applyNumberFormat="0" applyAlignment="0" applyProtection="0"/>
    <xf numFmtId="0" fontId="40" fillId="0" borderId="117" applyNumberFormat="0" applyFill="0" applyAlignment="0" applyProtection="0"/>
    <xf numFmtId="0" fontId="4" fillId="0" borderId="0"/>
    <xf numFmtId="0" fontId="4" fillId="0" borderId="0"/>
    <xf numFmtId="9" fontId="4" fillId="0" borderId="0" applyFont="0" applyFill="0" applyBorder="0" applyAlignment="0" applyProtection="0"/>
    <xf numFmtId="0" fontId="24" fillId="20"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24" fillId="20"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38" fillId="20" borderId="116" applyNumberFormat="0" applyAlignment="0" applyProtection="0"/>
    <xf numFmtId="0" fontId="20" fillId="23" borderId="115" applyNumberFormat="0" applyFont="0" applyAlignment="0" applyProtection="0"/>
    <xf numFmtId="0" fontId="32" fillId="7" borderId="114"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2" fillId="7" borderId="114" applyNumberFormat="0" applyAlignment="0" applyProtection="0"/>
    <xf numFmtId="0" fontId="24" fillId="20" borderId="114" applyNumberFormat="0" applyAlignment="0" applyProtection="0"/>
    <xf numFmtId="0" fontId="24" fillId="20" borderId="114" applyNumberFormat="0" applyAlignment="0" applyProtection="0"/>
    <xf numFmtId="0" fontId="20" fillId="23" borderId="115" applyNumberFormat="0" applyFont="0" applyAlignment="0" applyProtection="0"/>
    <xf numFmtId="0" fontId="20" fillId="23" borderId="115" applyNumberFormat="0" applyFont="0" applyAlignment="0" applyProtection="0"/>
    <xf numFmtId="0" fontId="24" fillId="20" borderId="114" applyNumberFormat="0" applyAlignment="0" applyProtection="0"/>
    <xf numFmtId="0" fontId="24" fillId="20" borderId="114" applyNumberFormat="0" applyAlignment="0" applyProtection="0"/>
    <xf numFmtId="0" fontId="32" fillId="7" borderId="114" applyNumberFormat="0" applyAlignment="0" applyProtection="0"/>
    <xf numFmtId="0" fontId="38" fillId="20" borderId="116" applyNumberFormat="0" applyAlignment="0" applyProtection="0"/>
    <xf numFmtId="0" fontId="32" fillId="7" borderId="114" applyNumberFormat="0" applyAlignment="0" applyProtection="0"/>
    <xf numFmtId="0" fontId="40" fillId="0" borderId="117" applyNumberFormat="0" applyFill="0" applyAlignment="0" applyProtection="0"/>
    <xf numFmtId="0" fontId="38" fillId="20" borderId="116" applyNumberFormat="0" applyAlignment="0" applyProtection="0"/>
    <xf numFmtId="0" fontId="20" fillId="23" borderId="115" applyNumberFormat="0" applyFont="0" applyAlignment="0" applyProtection="0"/>
    <xf numFmtId="0" fontId="24" fillId="20" borderId="114" applyNumberFormat="0" applyAlignment="0" applyProtection="0"/>
    <xf numFmtId="0" fontId="20" fillId="23" borderId="115" applyNumberFormat="0" applyFont="0" applyAlignment="0" applyProtection="0"/>
    <xf numFmtId="0" fontId="20" fillId="23" borderId="115" applyNumberFormat="0" applyFont="0" applyAlignment="0" applyProtection="0"/>
    <xf numFmtId="0" fontId="24" fillId="20" borderId="114" applyNumberFormat="0" applyAlignment="0" applyProtection="0"/>
    <xf numFmtId="0" fontId="24" fillId="20" borderId="114" applyNumberFormat="0" applyAlignment="0" applyProtection="0"/>
    <xf numFmtId="0" fontId="40" fillId="0" borderId="117" applyNumberFormat="0" applyFill="0" applyAlignment="0" applyProtection="0"/>
    <xf numFmtId="0" fontId="32" fillId="7" borderId="114" applyNumberFormat="0" applyAlignment="0" applyProtection="0"/>
    <xf numFmtId="0" fontId="40" fillId="0" borderId="117" applyNumberFormat="0" applyFill="0" applyAlignment="0" applyProtection="0"/>
    <xf numFmtId="0" fontId="38" fillId="20" borderId="116" applyNumberFormat="0" applyAlignment="0" applyProtection="0"/>
    <xf numFmtId="0" fontId="20" fillId="23" borderId="115" applyNumberFormat="0" applyFont="0" applyAlignment="0" applyProtection="0"/>
    <xf numFmtId="0" fontId="40" fillId="0" borderId="117" applyNumberFormat="0" applyFill="0" applyAlignment="0" applyProtection="0"/>
    <xf numFmtId="0" fontId="24" fillId="20" borderId="114" applyNumberFormat="0" applyAlignment="0" applyProtection="0"/>
    <xf numFmtId="0" fontId="38" fillId="20" borderId="116" applyNumberFormat="0" applyAlignment="0" applyProtection="0"/>
    <xf numFmtId="0" fontId="32" fillId="7"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24" fillId="20" borderId="114" applyNumberFormat="0" applyAlignment="0" applyProtection="0"/>
    <xf numFmtId="0" fontId="24" fillId="20" borderId="114" applyNumberFormat="0" applyAlignment="0" applyProtection="0"/>
    <xf numFmtId="0" fontId="24" fillId="20" borderId="114" applyNumberFormat="0" applyAlignment="0" applyProtection="0"/>
    <xf numFmtId="0" fontId="38" fillId="20" borderId="116" applyNumberFormat="0" applyAlignment="0" applyProtection="0"/>
    <xf numFmtId="0" fontId="24" fillId="20" borderId="114" applyNumberFormat="0" applyAlignment="0" applyProtection="0"/>
    <xf numFmtId="0" fontId="40" fillId="0" borderId="117" applyNumberFormat="0" applyFill="0" applyAlignment="0" applyProtection="0"/>
    <xf numFmtId="0" fontId="20" fillId="23" borderId="115" applyNumberFormat="0" applyFont="0" applyAlignment="0" applyProtection="0"/>
    <xf numFmtId="0" fontId="20" fillId="23" borderId="115" applyNumberFormat="0" applyFont="0" applyAlignment="0" applyProtection="0"/>
    <xf numFmtId="0" fontId="40" fillId="0" borderId="117" applyNumberFormat="0" applyFill="0" applyAlignment="0" applyProtection="0"/>
    <xf numFmtId="0" fontId="32" fillId="7" borderId="114" applyNumberFormat="0" applyAlignment="0" applyProtection="0"/>
    <xf numFmtId="0" fontId="32" fillId="7" borderId="114" applyNumberFormat="0" applyAlignment="0" applyProtection="0"/>
    <xf numFmtId="0" fontId="32" fillId="7" borderId="114" applyNumberFormat="0" applyAlignment="0" applyProtection="0"/>
    <xf numFmtId="0" fontId="20" fillId="23" borderId="115" applyNumberFormat="0" applyFont="0" applyAlignment="0" applyProtection="0"/>
    <xf numFmtId="0" fontId="20" fillId="23" borderId="115" applyNumberFormat="0" applyFont="0" applyAlignment="0" applyProtection="0"/>
    <xf numFmtId="0" fontId="38" fillId="20" borderId="116" applyNumberFormat="0" applyAlignment="0" applyProtection="0"/>
    <xf numFmtId="0" fontId="32" fillId="7" borderId="114" applyNumberFormat="0" applyAlignment="0" applyProtection="0"/>
    <xf numFmtId="0" fontId="32" fillId="7" borderId="114" applyNumberFormat="0" applyAlignment="0" applyProtection="0"/>
    <xf numFmtId="0" fontId="20" fillId="23" borderId="115" applyNumberFormat="0" applyFont="0" applyAlignment="0" applyProtection="0"/>
    <xf numFmtId="0" fontId="32" fillId="7" borderId="114" applyNumberFormat="0" applyAlignment="0" applyProtection="0"/>
    <xf numFmtId="0" fontId="24" fillId="20" borderId="114" applyNumberFormat="0" applyAlignment="0" applyProtection="0"/>
    <xf numFmtId="0" fontId="24" fillId="20" borderId="114" applyNumberFormat="0" applyAlignment="0" applyProtection="0"/>
    <xf numFmtId="0" fontId="38" fillId="20" borderId="116" applyNumberFormat="0" applyAlignment="0" applyProtection="0"/>
    <xf numFmtId="0" fontId="38" fillId="20" borderId="116" applyNumberFormat="0" applyAlignment="0" applyProtection="0"/>
    <xf numFmtId="0" fontId="32" fillId="7" borderId="114" applyNumberFormat="0" applyAlignment="0" applyProtection="0"/>
    <xf numFmtId="0" fontId="38" fillId="20" borderId="116" applyNumberFormat="0" applyAlignment="0" applyProtection="0"/>
    <xf numFmtId="0" fontId="24" fillId="20"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24" fillId="20" borderId="114" applyNumberFormat="0" applyAlignment="0" applyProtection="0"/>
    <xf numFmtId="0" fontId="32" fillId="7"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24" fillId="20" borderId="114" applyNumberFormat="0" applyAlignment="0" applyProtection="0"/>
    <xf numFmtId="0" fontId="20" fillId="23" borderId="115" applyNumberFormat="0" applyFont="0" applyAlignment="0" applyProtection="0"/>
    <xf numFmtId="0" fontId="32" fillId="7" borderId="114" applyNumberFormat="0" applyAlignment="0" applyProtection="0"/>
    <xf numFmtId="0" fontId="20" fillId="23" borderId="115" applyNumberFormat="0" applyFon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2" fillId="7" borderId="114" applyNumberFormat="0" applyAlignment="0" applyProtection="0"/>
    <xf numFmtId="0" fontId="40" fillId="0" borderId="117" applyNumberFormat="0" applyFill="0" applyAlignment="0" applyProtection="0"/>
    <xf numFmtId="0" fontId="24" fillId="20"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24" fillId="20"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38" fillId="20" borderId="116" applyNumberFormat="0" applyAlignment="0" applyProtection="0"/>
    <xf numFmtId="0" fontId="20" fillId="23" borderId="115" applyNumberFormat="0" applyFont="0" applyAlignment="0" applyProtection="0"/>
    <xf numFmtId="0" fontId="32" fillId="7" borderId="114"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2" fillId="7" borderId="114" applyNumberFormat="0" applyAlignment="0" applyProtection="0"/>
    <xf numFmtId="0" fontId="24" fillId="20" borderId="114" applyNumberFormat="0" applyAlignment="0" applyProtection="0"/>
    <xf numFmtId="0" fontId="24" fillId="20" borderId="114" applyNumberFormat="0" applyAlignment="0" applyProtection="0"/>
    <xf numFmtId="0" fontId="20" fillId="23" borderId="115" applyNumberFormat="0" applyFont="0" applyAlignment="0" applyProtection="0"/>
    <xf numFmtId="0" fontId="40" fillId="0" borderId="117" applyNumberFormat="0" applyFill="0" applyAlignment="0" applyProtection="0"/>
    <xf numFmtId="0" fontId="20" fillId="23" borderId="115" applyNumberFormat="0" applyFont="0" applyAlignment="0" applyProtection="0"/>
    <xf numFmtId="0" fontId="24" fillId="20" borderId="114" applyNumberFormat="0" applyAlignment="0" applyProtection="0"/>
    <xf numFmtId="0" fontId="24" fillId="20" borderId="114" applyNumberFormat="0" applyAlignment="0" applyProtection="0"/>
    <xf numFmtId="0" fontId="32" fillId="7" borderId="114" applyNumberFormat="0" applyAlignment="0" applyProtection="0"/>
    <xf numFmtId="0" fontId="38" fillId="20" borderId="116" applyNumberFormat="0" applyAlignment="0" applyProtection="0"/>
    <xf numFmtId="0" fontId="32" fillId="7" borderId="114" applyNumberFormat="0" applyAlignment="0" applyProtection="0"/>
    <xf numFmtId="0" fontId="40" fillId="0" borderId="117" applyNumberFormat="0" applyFill="0" applyAlignment="0" applyProtection="0"/>
    <xf numFmtId="0" fontId="38" fillId="20" borderId="116" applyNumberFormat="0" applyAlignment="0" applyProtection="0"/>
    <xf numFmtId="0" fontId="32" fillId="7" borderId="114" applyNumberFormat="0" applyAlignment="0" applyProtection="0"/>
    <xf numFmtId="0" fontId="40" fillId="0" borderId="117" applyNumberFormat="0" applyFill="0" applyAlignment="0" applyProtection="0"/>
    <xf numFmtId="0" fontId="38" fillId="20" borderId="116" applyNumberFormat="0" applyAlignment="0" applyProtection="0"/>
    <xf numFmtId="0" fontId="20" fillId="23" borderId="115" applyNumberFormat="0" applyFont="0" applyAlignment="0" applyProtection="0"/>
    <xf numFmtId="0" fontId="24" fillId="20" borderId="114" applyNumberFormat="0" applyAlignment="0" applyProtection="0"/>
    <xf numFmtId="0" fontId="38" fillId="20" borderId="116" applyNumberFormat="0" applyAlignment="0" applyProtection="0"/>
    <xf numFmtId="0" fontId="32" fillId="7"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24" fillId="20" borderId="114" applyNumberFormat="0" applyAlignment="0" applyProtection="0"/>
    <xf numFmtId="0" fontId="24" fillId="20" borderId="114" applyNumberFormat="0" applyAlignment="0" applyProtection="0"/>
    <xf numFmtId="0" fontId="24" fillId="20" borderId="114" applyNumberFormat="0" applyAlignment="0" applyProtection="0"/>
    <xf numFmtId="0" fontId="38" fillId="20" borderId="116" applyNumberFormat="0" applyAlignment="0" applyProtection="0"/>
    <xf numFmtId="0" fontId="24" fillId="20" borderId="114" applyNumberFormat="0" applyAlignment="0" applyProtection="0"/>
    <xf numFmtId="0" fontId="40" fillId="0" borderId="117" applyNumberFormat="0" applyFill="0" applyAlignment="0" applyProtection="0"/>
    <xf numFmtId="0" fontId="20" fillId="23" borderId="115" applyNumberFormat="0" applyFont="0" applyAlignment="0" applyProtection="0"/>
    <xf numFmtId="0" fontId="20" fillId="23" borderId="115" applyNumberFormat="0" applyFont="0" applyAlignment="0" applyProtection="0"/>
    <xf numFmtId="0" fontId="40" fillId="0" borderId="117" applyNumberFormat="0" applyFill="0" applyAlignment="0" applyProtection="0"/>
    <xf numFmtId="0" fontId="32" fillId="7" borderId="114" applyNumberFormat="0" applyAlignment="0" applyProtection="0"/>
    <xf numFmtId="0" fontId="32" fillId="7" borderId="114" applyNumberFormat="0" applyAlignment="0" applyProtection="0"/>
    <xf numFmtId="0" fontId="32" fillId="7" borderId="114" applyNumberFormat="0" applyAlignment="0" applyProtection="0"/>
    <xf numFmtId="0" fontId="20" fillId="23" borderId="115" applyNumberFormat="0" applyFont="0" applyAlignment="0" applyProtection="0"/>
    <xf numFmtId="0" fontId="20" fillId="23" borderId="115" applyNumberFormat="0" applyFont="0" applyAlignment="0" applyProtection="0"/>
    <xf numFmtId="0" fontId="38" fillId="20" borderId="116" applyNumberFormat="0" applyAlignment="0" applyProtection="0"/>
    <xf numFmtId="0" fontId="20" fillId="23" borderId="115" applyNumberFormat="0" applyFont="0" applyAlignment="0" applyProtection="0"/>
    <xf numFmtId="0" fontId="32" fillId="7" borderId="114" applyNumberFormat="0" applyAlignment="0" applyProtection="0"/>
    <xf numFmtId="0" fontId="24" fillId="20" borderId="114" applyNumberFormat="0" applyAlignment="0" applyProtection="0"/>
    <xf numFmtId="0" fontId="38" fillId="20" borderId="116" applyNumberFormat="0" applyAlignment="0" applyProtection="0"/>
    <xf numFmtId="0" fontId="32" fillId="7"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40" fillId="0" borderId="117" applyNumberFormat="0" applyFill="0" applyAlignment="0" applyProtection="0"/>
    <xf numFmtId="0" fontId="40" fillId="0" borderId="117" applyNumberFormat="0" applyFill="0" applyAlignment="0" applyProtection="0"/>
    <xf numFmtId="0" fontId="38" fillId="20" borderId="116" applyNumberFormat="0" applyAlignment="0" applyProtection="0"/>
    <xf numFmtId="0" fontId="32" fillId="7" borderId="114" applyNumberFormat="0" applyAlignment="0" applyProtection="0"/>
    <xf numFmtId="0" fontId="40" fillId="0" borderId="117" applyNumberFormat="0" applyFill="0" applyAlignment="0" applyProtection="0"/>
    <xf numFmtId="0" fontId="24" fillId="20" borderId="114" applyNumberFormat="0" applyAlignment="0" applyProtection="0"/>
    <xf numFmtId="0" fontId="32" fillId="7"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24" fillId="20" borderId="114" applyNumberFormat="0" applyAlignment="0" applyProtection="0"/>
    <xf numFmtId="0" fontId="20" fillId="23" borderId="115" applyNumberFormat="0" applyFont="0" applyAlignment="0" applyProtection="0"/>
    <xf numFmtId="0" fontId="32" fillId="7" borderId="114" applyNumberFormat="0" applyAlignment="0" applyProtection="0"/>
    <xf numFmtId="0" fontId="20" fillId="23" borderId="115" applyNumberFormat="0" applyFont="0" applyAlignment="0" applyProtection="0"/>
    <xf numFmtId="0" fontId="40" fillId="0" borderId="117" applyNumberFormat="0" applyFill="0" applyAlignment="0" applyProtection="0"/>
    <xf numFmtId="0" fontId="24" fillId="20"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8" fillId="20" borderId="116" applyNumberFormat="0" applyAlignment="0" applyProtection="0"/>
    <xf numFmtId="0" fontId="20" fillId="23" borderId="115" applyNumberFormat="0" applyFont="0" applyAlignment="0" applyProtection="0"/>
    <xf numFmtId="0" fontId="32" fillId="7" borderId="114"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2" fillId="7" borderId="114" applyNumberFormat="0" applyAlignment="0" applyProtection="0"/>
    <xf numFmtId="0" fontId="24" fillId="20" borderId="114" applyNumberFormat="0" applyAlignment="0" applyProtection="0"/>
    <xf numFmtId="0" fontId="24" fillId="20" borderId="114" applyNumberFormat="0" applyAlignment="0" applyProtection="0"/>
    <xf numFmtId="0" fontId="38" fillId="20" borderId="116" applyNumberFormat="0" applyAlignment="0" applyProtection="0"/>
    <xf numFmtId="0" fontId="32" fillId="7" borderId="114" applyNumberFormat="0" applyAlignment="0" applyProtection="0"/>
    <xf numFmtId="0" fontId="32" fillId="7" borderId="114" applyNumberFormat="0" applyAlignment="0" applyProtection="0"/>
    <xf numFmtId="0" fontId="24" fillId="20" borderId="114" applyNumberFormat="0" applyAlignment="0" applyProtection="0"/>
    <xf numFmtId="0" fontId="40" fillId="0" borderId="117" applyNumberFormat="0" applyFill="0" applyAlignment="0" applyProtection="0"/>
    <xf numFmtId="0" fontId="20" fillId="23" borderId="115" applyNumberFormat="0" applyFont="0" applyAlignment="0" applyProtection="0"/>
    <xf numFmtId="0" fontId="24" fillId="20" borderId="114" applyNumberFormat="0" applyAlignment="0" applyProtection="0"/>
    <xf numFmtId="0" fontId="24" fillId="20" borderId="114" applyNumberFormat="0" applyAlignment="0" applyProtection="0"/>
    <xf numFmtId="0" fontId="32" fillId="7" borderId="114"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8" fillId="20" borderId="116" applyNumberFormat="0" applyAlignment="0" applyProtection="0"/>
    <xf numFmtId="0" fontId="24" fillId="20"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24" fillId="20" borderId="114" applyNumberFormat="0" applyAlignment="0" applyProtection="0"/>
    <xf numFmtId="0" fontId="32" fillId="7"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24" fillId="20" borderId="114" applyNumberFormat="0" applyAlignment="0" applyProtection="0"/>
    <xf numFmtId="0" fontId="20" fillId="23" borderId="115" applyNumberFormat="0" applyFont="0" applyAlignment="0" applyProtection="0"/>
    <xf numFmtId="0" fontId="32" fillId="7" borderId="114" applyNumberFormat="0" applyAlignment="0" applyProtection="0"/>
    <xf numFmtId="0" fontId="20" fillId="23" borderId="115" applyNumberFormat="0" applyFon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2" fillId="7" borderId="114" applyNumberFormat="0" applyAlignment="0" applyProtection="0"/>
    <xf numFmtId="0" fontId="40" fillId="0" borderId="117" applyNumberFormat="0" applyFill="0" applyAlignment="0" applyProtection="0"/>
    <xf numFmtId="0" fontId="24" fillId="20"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24" fillId="20"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38" fillId="20" borderId="116" applyNumberFormat="0" applyAlignment="0" applyProtection="0"/>
    <xf numFmtId="0" fontId="20" fillId="23" borderId="115" applyNumberFormat="0" applyFont="0" applyAlignment="0" applyProtection="0"/>
    <xf numFmtId="0" fontId="32" fillId="7" borderId="114"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2" fillId="7" borderId="114" applyNumberFormat="0" applyAlignment="0" applyProtection="0"/>
    <xf numFmtId="0" fontId="24" fillId="20" borderId="114" applyNumberFormat="0" applyAlignment="0" applyProtection="0"/>
    <xf numFmtId="0" fontId="24" fillId="20" borderId="114" applyNumberFormat="0" applyAlignment="0" applyProtection="0"/>
    <xf numFmtId="0" fontId="20" fillId="23" borderId="115" applyNumberFormat="0" applyFont="0" applyAlignment="0" applyProtection="0"/>
    <xf numFmtId="0" fontId="20" fillId="23" borderId="115" applyNumberFormat="0" applyFont="0" applyAlignment="0" applyProtection="0"/>
    <xf numFmtId="0" fontId="24" fillId="20" borderId="114" applyNumberFormat="0" applyAlignment="0" applyProtection="0"/>
    <xf numFmtId="0" fontId="24" fillId="20" borderId="114" applyNumberFormat="0" applyAlignment="0" applyProtection="0"/>
    <xf numFmtId="0" fontId="32" fillId="7" borderId="114" applyNumberFormat="0" applyAlignment="0" applyProtection="0"/>
    <xf numFmtId="0" fontId="38" fillId="20" borderId="116" applyNumberFormat="0" applyAlignment="0" applyProtection="0"/>
    <xf numFmtId="0" fontId="32" fillId="7" borderId="114" applyNumberFormat="0" applyAlignment="0" applyProtection="0"/>
    <xf numFmtId="0" fontId="40" fillId="0" borderId="117" applyNumberFormat="0" applyFill="0" applyAlignment="0" applyProtection="0"/>
    <xf numFmtId="0" fontId="38" fillId="20" borderId="116" applyNumberFormat="0" applyAlignment="0" applyProtection="0"/>
    <xf numFmtId="0" fontId="24" fillId="20" borderId="114" applyNumberFormat="0" applyAlignment="0" applyProtection="0"/>
    <xf numFmtId="0" fontId="20" fillId="23" borderId="115" applyNumberFormat="0" applyFont="0" applyAlignment="0" applyProtection="0"/>
    <xf numFmtId="0" fontId="20" fillId="23" borderId="115" applyNumberFormat="0" applyFont="0" applyAlignment="0" applyProtection="0"/>
    <xf numFmtId="0" fontId="38" fillId="20" borderId="116" applyNumberFormat="0" applyAlignment="0" applyProtection="0"/>
    <xf numFmtId="0" fontId="32" fillId="7" borderId="114" applyNumberFormat="0" applyAlignment="0" applyProtection="0"/>
    <xf numFmtId="0" fontId="38" fillId="20" borderId="116" applyNumberFormat="0" applyAlignment="0" applyProtection="0"/>
    <xf numFmtId="0" fontId="32" fillId="7" borderId="114"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20" fillId="23" borderId="115" applyNumberFormat="0" applyFont="0" applyAlignment="0" applyProtection="0"/>
    <xf numFmtId="0" fontId="24" fillId="20" borderId="114" applyNumberFormat="0" applyAlignment="0" applyProtection="0"/>
    <xf numFmtId="0" fontId="32" fillId="7" borderId="114" applyNumberFormat="0" applyAlignment="0" applyProtection="0"/>
    <xf numFmtId="0" fontId="24" fillId="20" borderId="114" applyNumberFormat="0" applyAlignment="0" applyProtection="0"/>
    <xf numFmtId="0" fontId="38" fillId="20" borderId="116" applyNumberFormat="0" applyAlignment="0" applyProtection="0"/>
    <xf numFmtId="0" fontId="24" fillId="20" borderId="114" applyNumberFormat="0" applyAlignment="0" applyProtection="0"/>
    <xf numFmtId="0" fontId="20" fillId="23" borderId="115" applyNumberFormat="0" applyFont="0" applyAlignment="0" applyProtection="0"/>
    <xf numFmtId="0" fontId="38" fillId="20" borderId="116" applyNumberFormat="0" applyAlignment="0" applyProtection="0"/>
    <xf numFmtId="0" fontId="32" fillId="7" borderId="114" applyNumberFormat="0" applyAlignment="0" applyProtection="0"/>
    <xf numFmtId="0" fontId="40" fillId="0" borderId="117" applyNumberFormat="0" applyFill="0" applyAlignment="0" applyProtection="0"/>
    <xf numFmtId="0" fontId="38" fillId="20" borderId="116"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32" fillId="7" borderId="114" applyNumberFormat="0" applyAlignment="0" applyProtection="0"/>
    <xf numFmtId="0" fontId="24" fillId="20" borderId="114" applyNumberFormat="0" applyAlignment="0" applyProtection="0"/>
    <xf numFmtId="0" fontId="40" fillId="0" borderId="117" applyNumberFormat="0" applyFill="0" applyAlignment="0" applyProtection="0"/>
    <xf numFmtId="0" fontId="32" fillId="7" borderId="114" applyNumberFormat="0" applyAlignment="0" applyProtection="0"/>
    <xf numFmtId="0" fontId="20" fillId="23" borderId="115" applyNumberFormat="0" applyFont="0" applyAlignment="0" applyProtection="0"/>
    <xf numFmtId="0" fontId="24" fillId="20" borderId="114" applyNumberFormat="0" applyAlignment="0" applyProtection="0"/>
    <xf numFmtId="0" fontId="40" fillId="0" borderId="117" applyNumberFormat="0" applyFill="0" applyAlignment="0" applyProtection="0"/>
    <xf numFmtId="0" fontId="38" fillId="20" borderId="116" applyNumberFormat="0" applyAlignment="0" applyProtection="0"/>
    <xf numFmtId="0" fontId="24" fillId="20" borderId="114" applyNumberFormat="0" applyAlignment="0" applyProtection="0"/>
    <xf numFmtId="0" fontId="38" fillId="20" borderId="116"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38" fillId="20" borderId="116" applyNumberFormat="0" applyAlignment="0" applyProtection="0"/>
    <xf numFmtId="0" fontId="38" fillId="20" borderId="116" applyNumberFormat="0" applyAlignment="0" applyProtection="0"/>
    <xf numFmtId="0" fontId="24" fillId="20"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24" fillId="20" borderId="114" applyNumberFormat="0" applyAlignment="0" applyProtection="0"/>
    <xf numFmtId="0" fontId="32" fillId="7"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24" fillId="20" borderId="114" applyNumberFormat="0" applyAlignment="0" applyProtection="0"/>
    <xf numFmtId="0" fontId="20" fillId="23" borderId="115" applyNumberFormat="0" applyFont="0" applyAlignment="0" applyProtection="0"/>
    <xf numFmtId="0" fontId="32" fillId="7" borderId="114" applyNumberFormat="0" applyAlignment="0" applyProtection="0"/>
    <xf numFmtId="0" fontId="20" fillId="23" borderId="115" applyNumberFormat="0" applyFon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2" fillId="7" borderId="114" applyNumberFormat="0" applyAlignment="0" applyProtection="0"/>
    <xf numFmtId="0" fontId="40" fillId="0" borderId="117" applyNumberFormat="0" applyFill="0" applyAlignment="0" applyProtection="0"/>
    <xf numFmtId="0" fontId="20" fillId="23" borderId="115" applyNumberFormat="0" applyFont="0" applyAlignment="0" applyProtection="0"/>
    <xf numFmtId="0" fontId="32" fillId="7" borderId="114" applyNumberFormat="0" applyAlignment="0" applyProtection="0"/>
    <xf numFmtId="0" fontId="24" fillId="20"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24" fillId="20"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38" fillId="20" borderId="116" applyNumberFormat="0" applyAlignment="0" applyProtection="0"/>
    <xf numFmtId="0" fontId="20" fillId="23" borderId="115" applyNumberFormat="0" applyFont="0" applyAlignment="0" applyProtection="0"/>
    <xf numFmtId="0" fontId="32" fillId="7" borderId="114"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2" fillId="7" borderId="114" applyNumberFormat="0" applyAlignment="0" applyProtection="0"/>
    <xf numFmtId="0" fontId="24" fillId="20" borderId="114" applyNumberFormat="0" applyAlignment="0" applyProtection="0"/>
    <xf numFmtId="0" fontId="24" fillId="20" borderId="114" applyNumberFormat="0" applyAlignment="0" applyProtection="0"/>
    <xf numFmtId="0" fontId="20" fillId="23" borderId="115" applyNumberFormat="0" applyFont="0" applyAlignment="0" applyProtection="0"/>
    <xf numFmtId="0" fontId="32" fillId="7" borderId="114" applyNumberFormat="0" applyAlignment="0" applyProtection="0"/>
    <xf numFmtId="0" fontId="24" fillId="20" borderId="114" applyNumberFormat="0" applyAlignment="0" applyProtection="0"/>
    <xf numFmtId="0" fontId="20" fillId="23" borderId="115" applyNumberFormat="0" applyFont="0" applyAlignment="0" applyProtection="0"/>
    <xf numFmtId="0" fontId="24" fillId="20" borderId="114" applyNumberFormat="0" applyAlignment="0" applyProtection="0"/>
    <xf numFmtId="0" fontId="24" fillId="20" borderId="114" applyNumberFormat="0" applyAlignment="0" applyProtection="0"/>
    <xf numFmtId="0" fontId="32" fillId="7" borderId="114" applyNumberFormat="0" applyAlignment="0" applyProtection="0"/>
    <xf numFmtId="0" fontId="38" fillId="20" borderId="116" applyNumberFormat="0" applyAlignment="0" applyProtection="0"/>
    <xf numFmtId="0" fontId="32" fillId="7" borderId="114" applyNumberFormat="0" applyAlignment="0" applyProtection="0"/>
    <xf numFmtId="0" fontId="40" fillId="0" borderId="117" applyNumberFormat="0" applyFill="0" applyAlignment="0" applyProtection="0"/>
    <xf numFmtId="0" fontId="38" fillId="20" borderId="116" applyNumberFormat="0" applyAlignment="0" applyProtection="0"/>
    <xf numFmtId="0" fontId="38" fillId="20" borderId="116" applyNumberFormat="0" applyAlignment="0" applyProtection="0"/>
    <xf numFmtId="0" fontId="24" fillId="20" borderId="114" applyNumberFormat="0" applyAlignment="0" applyProtection="0"/>
    <xf numFmtId="0" fontId="38" fillId="20" borderId="116" applyNumberFormat="0" applyAlignment="0" applyProtection="0"/>
    <xf numFmtId="0" fontId="40" fillId="0" borderId="117" applyNumberFormat="0" applyFill="0" applyAlignment="0" applyProtection="0"/>
    <xf numFmtId="0" fontId="38" fillId="20" borderId="116" applyNumberFormat="0" applyAlignment="0" applyProtection="0"/>
    <xf numFmtId="0" fontId="20" fillId="23" borderId="115" applyNumberFormat="0" applyFont="0" applyAlignment="0" applyProtection="0"/>
    <xf numFmtId="0" fontId="32" fillId="7" borderId="114" applyNumberFormat="0" applyAlignment="0" applyProtection="0"/>
    <xf numFmtId="0" fontId="24" fillId="20" borderId="114" applyNumberFormat="0" applyAlignment="0" applyProtection="0"/>
    <xf numFmtId="0" fontId="20" fillId="23" borderId="115" applyNumberFormat="0" applyFont="0" applyAlignment="0" applyProtection="0"/>
    <xf numFmtId="0" fontId="20" fillId="23" borderId="115" applyNumberFormat="0" applyFont="0" applyAlignment="0" applyProtection="0"/>
    <xf numFmtId="0" fontId="32" fillId="7" borderId="114" applyNumberFormat="0" applyAlignment="0" applyProtection="0"/>
    <xf numFmtId="0" fontId="32" fillId="7" borderId="114" applyNumberFormat="0" applyAlignment="0" applyProtection="0"/>
    <xf numFmtId="0" fontId="24" fillId="20" borderId="114" applyNumberFormat="0" applyAlignment="0" applyProtection="0"/>
    <xf numFmtId="0" fontId="40" fillId="0" borderId="117" applyNumberFormat="0" applyFill="0" applyAlignment="0" applyProtection="0"/>
    <xf numFmtId="0" fontId="24" fillId="20" borderId="114" applyNumberFormat="0" applyAlignment="0" applyProtection="0"/>
    <xf numFmtId="0" fontId="38" fillId="20" borderId="116" applyNumberFormat="0" applyAlignment="0" applyProtection="0"/>
    <xf numFmtId="0" fontId="32" fillId="7"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20" fillId="23" borderId="115" applyNumberFormat="0" applyFont="0" applyAlignment="0" applyProtection="0"/>
    <xf numFmtId="0" fontId="32" fillId="7"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20" fillId="23" borderId="115" applyNumberFormat="0" applyFont="0" applyAlignment="0" applyProtection="0"/>
    <xf numFmtId="0" fontId="40" fillId="0" borderId="117" applyNumberFormat="0" applyFill="0" applyAlignment="0" applyProtection="0"/>
    <xf numFmtId="0" fontId="40" fillId="0" borderId="117" applyNumberFormat="0" applyFill="0" applyAlignment="0" applyProtection="0"/>
    <xf numFmtId="0" fontId="20" fillId="23" borderId="115" applyNumberFormat="0" applyFont="0" applyAlignment="0" applyProtection="0"/>
    <xf numFmtId="0" fontId="24" fillId="20" borderId="114" applyNumberFormat="0" applyAlignment="0" applyProtection="0"/>
    <xf numFmtId="0" fontId="24" fillId="20" borderId="114" applyNumberFormat="0" applyAlignment="0" applyProtection="0"/>
    <xf numFmtId="0" fontId="38" fillId="20" borderId="116" applyNumberFormat="0" applyAlignment="0" applyProtection="0"/>
    <xf numFmtId="0" fontId="4" fillId="0" borderId="0"/>
    <xf numFmtId="0" fontId="4" fillId="0" borderId="0"/>
    <xf numFmtId="9" fontId="4" fillId="0" borderId="0" applyFont="0" applyFill="0" applyBorder="0" applyAlignment="0" applyProtection="0"/>
    <xf numFmtId="0" fontId="24" fillId="20" borderId="114" applyNumberFormat="0" applyAlignment="0" applyProtection="0"/>
    <xf numFmtId="0" fontId="32" fillId="7" borderId="114"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4" fillId="0" borderId="0"/>
    <xf numFmtId="0" fontId="38" fillId="20" borderId="116" applyNumberFormat="0" applyAlignment="0" applyProtection="0"/>
    <xf numFmtId="0" fontId="24" fillId="20"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24" fillId="20" borderId="114" applyNumberFormat="0" applyAlignment="0" applyProtection="0"/>
    <xf numFmtId="0" fontId="32" fillId="7"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24" fillId="20" borderId="114" applyNumberFormat="0" applyAlignment="0" applyProtection="0"/>
    <xf numFmtId="0" fontId="20" fillId="23" borderId="115" applyNumberFormat="0" applyFont="0" applyAlignment="0" applyProtection="0"/>
    <xf numFmtId="0" fontId="32" fillId="7" borderId="114" applyNumberFormat="0" applyAlignment="0" applyProtection="0"/>
    <xf numFmtId="0" fontId="20" fillId="23" borderId="115" applyNumberFormat="0" applyFon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2" fillId="7" borderId="114" applyNumberFormat="0" applyAlignment="0" applyProtection="0"/>
    <xf numFmtId="0" fontId="40" fillId="0" borderId="117" applyNumberFormat="0" applyFill="0" applyAlignment="0" applyProtection="0"/>
    <xf numFmtId="0" fontId="4" fillId="0" borderId="0"/>
    <xf numFmtId="0" fontId="4" fillId="0" borderId="0"/>
    <xf numFmtId="9" fontId="4" fillId="0" borderId="0" applyFont="0" applyFill="0" applyBorder="0" applyAlignment="0" applyProtection="0"/>
    <xf numFmtId="0" fontId="24" fillId="20"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24" fillId="20"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38" fillId="20" borderId="116" applyNumberFormat="0" applyAlignment="0" applyProtection="0"/>
    <xf numFmtId="0" fontId="20" fillId="23" borderId="115" applyNumberFormat="0" applyFont="0" applyAlignment="0" applyProtection="0"/>
    <xf numFmtId="0" fontId="32" fillId="7" borderId="114"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2" fillId="7" borderId="114" applyNumberFormat="0" applyAlignment="0" applyProtection="0"/>
    <xf numFmtId="0" fontId="24" fillId="20" borderId="114" applyNumberFormat="0" applyAlignment="0" applyProtection="0"/>
    <xf numFmtId="0" fontId="24" fillId="20" borderId="114" applyNumberFormat="0" applyAlignment="0" applyProtection="0"/>
    <xf numFmtId="0" fontId="20" fillId="23" borderId="115" applyNumberFormat="0" applyFont="0" applyAlignment="0" applyProtection="0"/>
    <xf numFmtId="0" fontId="4" fillId="0" borderId="0"/>
    <xf numFmtId="0" fontId="4" fillId="0" borderId="0"/>
    <xf numFmtId="9" fontId="4" fillId="0" borderId="0" applyFont="0" applyFill="0" applyBorder="0" applyAlignment="0" applyProtection="0"/>
    <xf numFmtId="0" fontId="20" fillId="23" borderId="115" applyNumberFormat="0" applyFont="0" applyAlignment="0" applyProtection="0"/>
    <xf numFmtId="0" fontId="24" fillId="20" borderId="114" applyNumberFormat="0" applyAlignment="0" applyProtection="0"/>
    <xf numFmtId="0" fontId="24" fillId="20" borderId="114" applyNumberFormat="0" applyAlignment="0" applyProtection="0"/>
    <xf numFmtId="0" fontId="32" fillId="7" borderId="114" applyNumberFormat="0" applyAlignment="0" applyProtection="0"/>
    <xf numFmtId="0" fontId="38" fillId="20" borderId="116" applyNumberFormat="0" applyAlignment="0" applyProtection="0"/>
    <xf numFmtId="0" fontId="32" fillId="7" borderId="114" applyNumberFormat="0" applyAlignment="0" applyProtection="0"/>
    <xf numFmtId="0" fontId="40" fillId="0" borderId="117" applyNumberFormat="0" applyFill="0" applyAlignment="0" applyProtection="0"/>
    <xf numFmtId="0" fontId="38" fillId="20" borderId="116" applyNumberFormat="0" applyAlignment="0" applyProtection="0"/>
    <xf numFmtId="0" fontId="4" fillId="0" borderId="0"/>
    <xf numFmtId="0" fontId="38" fillId="20" borderId="116" applyNumberFormat="0" applyAlignment="0" applyProtection="0"/>
    <xf numFmtId="0" fontId="24" fillId="20"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24" fillId="20" borderId="114" applyNumberFormat="0" applyAlignment="0" applyProtection="0"/>
    <xf numFmtId="0" fontId="32" fillId="7"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24" fillId="20" borderId="114" applyNumberFormat="0" applyAlignment="0" applyProtection="0"/>
    <xf numFmtId="0" fontId="20" fillId="23" borderId="115" applyNumberFormat="0" applyFont="0" applyAlignment="0" applyProtection="0"/>
    <xf numFmtId="0" fontId="32" fillId="7" borderId="114" applyNumberFormat="0" applyAlignment="0" applyProtection="0"/>
    <xf numFmtId="0" fontId="20" fillId="23" borderId="115" applyNumberFormat="0" applyFon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2" fillId="7" borderId="114" applyNumberFormat="0" applyAlignment="0" applyProtection="0"/>
    <xf numFmtId="0" fontId="40" fillId="0" borderId="117" applyNumberFormat="0" applyFill="0" applyAlignment="0" applyProtection="0"/>
    <xf numFmtId="0" fontId="4" fillId="0" borderId="0"/>
    <xf numFmtId="0" fontId="4" fillId="0" borderId="0"/>
    <xf numFmtId="9" fontId="4" fillId="0" borderId="0" applyFont="0" applyFill="0" applyBorder="0" applyAlignment="0" applyProtection="0"/>
    <xf numFmtId="0" fontId="24" fillId="20"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24" fillId="20"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38" fillId="20" borderId="116" applyNumberFormat="0" applyAlignment="0" applyProtection="0"/>
    <xf numFmtId="0" fontId="20" fillId="23" borderId="115" applyNumberFormat="0" applyFont="0" applyAlignment="0" applyProtection="0"/>
    <xf numFmtId="0" fontId="32" fillId="7" borderId="114"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2" fillId="7" borderId="114" applyNumberFormat="0" applyAlignment="0" applyProtection="0"/>
    <xf numFmtId="0" fontId="24" fillId="20" borderId="114" applyNumberFormat="0" applyAlignment="0" applyProtection="0"/>
    <xf numFmtId="0" fontId="24" fillId="20" borderId="114" applyNumberFormat="0" applyAlignment="0" applyProtection="0"/>
    <xf numFmtId="0" fontId="38" fillId="20" borderId="116" applyNumberFormat="0" applyAlignment="0" applyProtection="0"/>
    <xf numFmtId="0" fontId="24" fillId="20" borderId="114" applyNumberFormat="0" applyAlignment="0" applyProtection="0"/>
    <xf numFmtId="0" fontId="20" fillId="23" borderId="115" applyNumberFormat="0" applyFont="0" applyAlignment="0" applyProtection="0"/>
    <xf numFmtId="0" fontId="40" fillId="0" borderId="117" applyNumberFormat="0" applyFill="0" applyAlignment="0" applyProtection="0"/>
    <xf numFmtId="0" fontId="24" fillId="20" borderId="114" applyNumberFormat="0" applyAlignment="0" applyProtection="0"/>
    <xf numFmtId="0" fontId="40" fillId="0" borderId="117" applyNumberFormat="0" applyFill="0" applyAlignment="0" applyProtection="0"/>
    <xf numFmtId="0" fontId="20" fillId="23" borderId="115" applyNumberFormat="0" applyFont="0" applyAlignment="0" applyProtection="0"/>
    <xf numFmtId="0" fontId="4" fillId="0" borderId="0"/>
    <xf numFmtId="0" fontId="32" fillId="7" borderId="114" applyNumberFormat="0" applyAlignment="0" applyProtection="0"/>
    <xf numFmtId="0" fontId="4" fillId="0" borderId="0"/>
    <xf numFmtId="9" fontId="4" fillId="0" borderId="0" applyFont="0" applyFill="0" applyBorder="0" applyAlignment="0" applyProtection="0"/>
    <xf numFmtId="0" fontId="38" fillId="20" borderId="116" applyNumberFormat="0" applyAlignment="0" applyProtection="0"/>
    <xf numFmtId="0" fontId="20" fillId="23" borderId="115" applyNumberFormat="0" applyFont="0" applyAlignment="0" applyProtection="0"/>
    <xf numFmtId="0" fontId="38" fillId="20" borderId="116" applyNumberFormat="0" applyAlignment="0" applyProtection="0"/>
    <xf numFmtId="0" fontId="32" fillId="7" borderId="114" applyNumberFormat="0" applyAlignment="0" applyProtection="0"/>
    <xf numFmtId="0" fontId="38" fillId="20" borderId="116" applyNumberFormat="0" applyAlignment="0" applyProtection="0"/>
    <xf numFmtId="0" fontId="24" fillId="20" borderId="114" applyNumberFormat="0" applyAlignment="0" applyProtection="0"/>
    <xf numFmtId="0" fontId="24" fillId="20" borderId="114" applyNumberFormat="0" applyAlignment="0" applyProtection="0"/>
    <xf numFmtId="0" fontId="24" fillId="20" borderId="114"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20" fillId="23" borderId="115" applyNumberFormat="0" applyFont="0" applyAlignment="0" applyProtection="0"/>
    <xf numFmtId="0" fontId="32" fillId="7"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40" fillId="0" borderId="117" applyNumberFormat="0" applyFill="0" applyAlignment="0" applyProtection="0"/>
    <xf numFmtId="0" fontId="40" fillId="0" borderId="117" applyNumberFormat="0" applyFill="0" applyAlignment="0" applyProtection="0"/>
    <xf numFmtId="0" fontId="32" fillId="7" borderId="114" applyNumberFormat="0" applyAlignment="0" applyProtection="0"/>
    <xf numFmtId="0" fontId="32" fillId="7" borderId="114" applyNumberFormat="0" applyAlignment="0" applyProtection="0"/>
    <xf numFmtId="0" fontId="24" fillId="20"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38" fillId="20" borderId="116"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8" fillId="20" borderId="116" applyNumberFormat="0" applyAlignment="0" applyProtection="0"/>
    <xf numFmtId="0" fontId="32" fillId="7" borderId="114" applyNumberFormat="0" applyAlignment="0" applyProtection="0"/>
    <xf numFmtId="0" fontId="38" fillId="20" borderId="116"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40" fillId="0" borderId="117" applyNumberFormat="0" applyFill="0" applyAlignment="0" applyProtection="0"/>
    <xf numFmtId="0" fontId="38" fillId="20" borderId="116" applyNumberFormat="0" applyAlignment="0" applyProtection="0"/>
    <xf numFmtId="0" fontId="24" fillId="20" borderId="114" applyNumberFormat="0" applyAlignment="0" applyProtection="0"/>
    <xf numFmtId="0" fontId="24" fillId="20" borderId="114" applyNumberFormat="0" applyAlignment="0" applyProtection="0"/>
    <xf numFmtId="0" fontId="20" fillId="23" borderId="115" applyNumberFormat="0" applyFont="0" applyAlignment="0" applyProtection="0"/>
    <xf numFmtId="0" fontId="32" fillId="7" borderId="114"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24" fillId="20" borderId="114" applyNumberFormat="0" applyAlignment="0" applyProtection="0"/>
    <xf numFmtId="0" fontId="32" fillId="7" borderId="114"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4" fillId="0" borderId="0"/>
    <xf numFmtId="0" fontId="38" fillId="20" borderId="116" applyNumberFormat="0" applyAlignment="0" applyProtection="0"/>
    <xf numFmtId="0" fontId="24" fillId="20"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24" fillId="20" borderId="114" applyNumberFormat="0" applyAlignment="0" applyProtection="0"/>
    <xf numFmtId="0" fontId="32" fillId="7"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24" fillId="20" borderId="114" applyNumberFormat="0" applyAlignment="0" applyProtection="0"/>
    <xf numFmtId="0" fontId="20" fillId="23" borderId="115" applyNumberFormat="0" applyFont="0" applyAlignment="0" applyProtection="0"/>
    <xf numFmtId="0" fontId="32" fillId="7" borderId="114" applyNumberFormat="0" applyAlignment="0" applyProtection="0"/>
    <xf numFmtId="0" fontId="20" fillId="23" borderId="115" applyNumberFormat="0" applyFon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2" fillId="7" borderId="114" applyNumberFormat="0" applyAlignment="0" applyProtection="0"/>
    <xf numFmtId="0" fontId="40" fillId="0" borderId="117" applyNumberFormat="0" applyFill="0" applyAlignment="0" applyProtection="0"/>
    <xf numFmtId="0" fontId="4" fillId="0" borderId="0"/>
    <xf numFmtId="0" fontId="4" fillId="0" borderId="0"/>
    <xf numFmtId="9" fontId="4" fillId="0" borderId="0" applyFont="0" applyFill="0" applyBorder="0" applyAlignment="0" applyProtection="0"/>
    <xf numFmtId="0" fontId="24" fillId="20"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24" fillId="20"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38" fillId="20" borderId="116" applyNumberFormat="0" applyAlignment="0" applyProtection="0"/>
    <xf numFmtId="0" fontId="20" fillId="23" borderId="115" applyNumberFormat="0" applyFont="0" applyAlignment="0" applyProtection="0"/>
    <xf numFmtId="0" fontId="32" fillId="7" borderId="114"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2" fillId="7" borderId="114" applyNumberFormat="0" applyAlignment="0" applyProtection="0"/>
    <xf numFmtId="0" fontId="24" fillId="20" borderId="114" applyNumberFormat="0" applyAlignment="0" applyProtection="0"/>
    <xf numFmtId="0" fontId="24" fillId="20" borderId="114" applyNumberFormat="0" applyAlignment="0" applyProtection="0"/>
    <xf numFmtId="0" fontId="20" fillId="23" borderId="115" applyNumberFormat="0" applyFont="0" applyAlignment="0" applyProtection="0"/>
    <xf numFmtId="0" fontId="20" fillId="23" borderId="115" applyNumberFormat="0" applyFont="0" applyAlignment="0" applyProtection="0"/>
    <xf numFmtId="0" fontId="24" fillId="20" borderId="114" applyNumberFormat="0" applyAlignment="0" applyProtection="0"/>
    <xf numFmtId="0" fontId="24" fillId="20" borderId="114" applyNumberFormat="0" applyAlignment="0" applyProtection="0"/>
    <xf numFmtId="0" fontId="32" fillId="7" borderId="114" applyNumberFormat="0" applyAlignment="0" applyProtection="0"/>
    <xf numFmtId="0" fontId="38" fillId="20" borderId="116" applyNumberFormat="0" applyAlignment="0" applyProtection="0"/>
    <xf numFmtId="0" fontId="32" fillId="7" borderId="114" applyNumberFormat="0" applyAlignment="0" applyProtection="0"/>
    <xf numFmtId="0" fontId="40" fillId="0" borderId="117" applyNumberFormat="0" applyFill="0" applyAlignment="0" applyProtection="0"/>
    <xf numFmtId="0" fontId="38" fillId="20" borderId="116" applyNumberFormat="0" applyAlignment="0" applyProtection="0"/>
    <xf numFmtId="0" fontId="20" fillId="23" borderId="115" applyNumberFormat="0" applyFont="0" applyAlignment="0" applyProtection="0"/>
    <xf numFmtId="0" fontId="24" fillId="20" borderId="114" applyNumberFormat="0" applyAlignment="0" applyProtection="0"/>
    <xf numFmtId="0" fontId="20" fillId="23" borderId="115" applyNumberFormat="0" applyFont="0" applyAlignment="0" applyProtection="0"/>
    <xf numFmtId="0" fontId="20" fillId="23" borderId="115" applyNumberFormat="0" applyFont="0" applyAlignment="0" applyProtection="0"/>
    <xf numFmtId="0" fontId="24" fillId="20" borderId="114" applyNumberFormat="0" applyAlignment="0" applyProtection="0"/>
    <xf numFmtId="0" fontId="24" fillId="20" borderId="114" applyNumberFormat="0" applyAlignment="0" applyProtection="0"/>
    <xf numFmtId="0" fontId="40" fillId="0" borderId="117" applyNumberFormat="0" applyFill="0" applyAlignment="0" applyProtection="0"/>
    <xf numFmtId="0" fontId="32" fillId="7" borderId="114" applyNumberFormat="0" applyAlignment="0" applyProtection="0"/>
    <xf numFmtId="0" fontId="40" fillId="0" borderId="117" applyNumberFormat="0" applyFill="0" applyAlignment="0" applyProtection="0"/>
    <xf numFmtId="0" fontId="38" fillId="20" borderId="116" applyNumberFormat="0" applyAlignment="0" applyProtection="0"/>
    <xf numFmtId="0" fontId="20" fillId="23" borderId="115" applyNumberFormat="0" applyFont="0" applyAlignment="0" applyProtection="0"/>
    <xf numFmtId="0" fontId="40" fillId="0" borderId="117" applyNumberFormat="0" applyFill="0" applyAlignment="0" applyProtection="0"/>
    <xf numFmtId="0" fontId="24" fillId="20" borderId="114" applyNumberFormat="0" applyAlignment="0" applyProtection="0"/>
    <xf numFmtId="0" fontId="38" fillId="20" borderId="116" applyNumberFormat="0" applyAlignment="0" applyProtection="0"/>
    <xf numFmtId="0" fontId="32" fillId="7"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24" fillId="20" borderId="114" applyNumberFormat="0" applyAlignment="0" applyProtection="0"/>
    <xf numFmtId="0" fontId="24" fillId="20" borderId="114" applyNumberFormat="0" applyAlignment="0" applyProtection="0"/>
    <xf numFmtId="0" fontId="24" fillId="20" borderId="114" applyNumberFormat="0" applyAlignment="0" applyProtection="0"/>
    <xf numFmtId="0" fontId="38" fillId="20" borderId="116" applyNumberFormat="0" applyAlignment="0" applyProtection="0"/>
    <xf numFmtId="0" fontId="24" fillId="20" borderId="114" applyNumberFormat="0" applyAlignment="0" applyProtection="0"/>
    <xf numFmtId="0" fontId="40" fillId="0" borderId="117" applyNumberFormat="0" applyFill="0" applyAlignment="0" applyProtection="0"/>
    <xf numFmtId="0" fontId="20" fillId="23" borderId="115" applyNumberFormat="0" applyFont="0" applyAlignment="0" applyProtection="0"/>
    <xf numFmtId="0" fontId="20" fillId="23" borderId="115" applyNumberFormat="0" applyFont="0" applyAlignment="0" applyProtection="0"/>
    <xf numFmtId="0" fontId="40" fillId="0" borderId="117" applyNumberFormat="0" applyFill="0" applyAlignment="0" applyProtection="0"/>
    <xf numFmtId="0" fontId="32" fillId="7" borderId="114" applyNumberFormat="0" applyAlignment="0" applyProtection="0"/>
    <xf numFmtId="0" fontId="32" fillId="7" borderId="114" applyNumberFormat="0" applyAlignment="0" applyProtection="0"/>
    <xf numFmtId="0" fontId="32" fillId="7" borderId="114" applyNumberFormat="0" applyAlignment="0" applyProtection="0"/>
    <xf numFmtId="0" fontId="20" fillId="23" borderId="115" applyNumberFormat="0" applyFont="0" applyAlignment="0" applyProtection="0"/>
    <xf numFmtId="0" fontId="20" fillId="23" borderId="115" applyNumberFormat="0" applyFont="0" applyAlignment="0" applyProtection="0"/>
    <xf numFmtId="0" fontId="38" fillId="20" borderId="116" applyNumberFormat="0" applyAlignment="0" applyProtection="0"/>
    <xf numFmtId="0" fontId="32" fillId="7" borderId="114" applyNumberFormat="0" applyAlignment="0" applyProtection="0"/>
    <xf numFmtId="0" fontId="32" fillId="7" borderId="114" applyNumberFormat="0" applyAlignment="0" applyProtection="0"/>
    <xf numFmtId="0" fontId="20" fillId="23" borderId="115" applyNumberFormat="0" applyFont="0" applyAlignment="0" applyProtection="0"/>
    <xf numFmtId="0" fontId="32" fillId="7" borderId="114" applyNumberFormat="0" applyAlignment="0" applyProtection="0"/>
    <xf numFmtId="0" fontId="24" fillId="20" borderId="114" applyNumberFormat="0" applyAlignment="0" applyProtection="0"/>
    <xf numFmtId="0" fontId="24" fillId="20" borderId="114" applyNumberFormat="0" applyAlignment="0" applyProtection="0"/>
    <xf numFmtId="0" fontId="38" fillId="20" borderId="116" applyNumberFormat="0" applyAlignment="0" applyProtection="0"/>
    <xf numFmtId="0" fontId="38" fillId="20" borderId="116" applyNumberFormat="0" applyAlignment="0" applyProtection="0"/>
    <xf numFmtId="0" fontId="32" fillId="7" borderId="114" applyNumberFormat="0" applyAlignment="0" applyProtection="0"/>
    <xf numFmtId="0" fontId="38" fillId="20" borderId="116" applyNumberFormat="0" applyAlignment="0" applyProtection="0"/>
    <xf numFmtId="0" fontId="24" fillId="20"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24" fillId="20" borderId="114" applyNumberFormat="0" applyAlignment="0" applyProtection="0"/>
    <xf numFmtId="0" fontId="32" fillId="7"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24" fillId="20" borderId="114" applyNumberFormat="0" applyAlignment="0" applyProtection="0"/>
    <xf numFmtId="0" fontId="20" fillId="23" borderId="115" applyNumberFormat="0" applyFont="0" applyAlignment="0" applyProtection="0"/>
    <xf numFmtId="0" fontId="32" fillId="7" borderId="114" applyNumberFormat="0" applyAlignment="0" applyProtection="0"/>
    <xf numFmtId="0" fontId="20" fillId="23" borderId="115" applyNumberFormat="0" applyFon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2" fillId="7" borderId="114" applyNumberFormat="0" applyAlignment="0" applyProtection="0"/>
    <xf numFmtId="0" fontId="40" fillId="0" borderId="117" applyNumberFormat="0" applyFill="0" applyAlignment="0" applyProtection="0"/>
    <xf numFmtId="0" fontId="24" fillId="20"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24" fillId="20"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38" fillId="20" borderId="116" applyNumberFormat="0" applyAlignment="0" applyProtection="0"/>
    <xf numFmtId="0" fontId="20" fillId="23" borderId="115" applyNumberFormat="0" applyFont="0" applyAlignment="0" applyProtection="0"/>
    <xf numFmtId="0" fontId="32" fillId="7" borderId="114"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2" fillId="7" borderId="114" applyNumberFormat="0" applyAlignment="0" applyProtection="0"/>
    <xf numFmtId="0" fontId="24" fillId="20" borderId="114" applyNumberFormat="0" applyAlignment="0" applyProtection="0"/>
    <xf numFmtId="0" fontId="24" fillId="20" borderId="114" applyNumberFormat="0" applyAlignment="0" applyProtection="0"/>
    <xf numFmtId="0" fontId="20" fillId="23" borderId="115" applyNumberFormat="0" applyFont="0" applyAlignment="0" applyProtection="0"/>
    <xf numFmtId="0" fontId="40" fillId="0" borderId="117" applyNumberFormat="0" applyFill="0" applyAlignment="0" applyProtection="0"/>
    <xf numFmtId="0" fontId="20" fillId="23" borderId="115" applyNumberFormat="0" applyFont="0" applyAlignment="0" applyProtection="0"/>
    <xf numFmtId="0" fontId="24" fillId="20" borderId="114" applyNumberFormat="0" applyAlignment="0" applyProtection="0"/>
    <xf numFmtId="0" fontId="24" fillId="20" borderId="114" applyNumberFormat="0" applyAlignment="0" applyProtection="0"/>
    <xf numFmtId="0" fontId="32" fillId="7" borderId="114" applyNumberFormat="0" applyAlignment="0" applyProtection="0"/>
    <xf numFmtId="0" fontId="38" fillId="20" borderId="116" applyNumberFormat="0" applyAlignment="0" applyProtection="0"/>
    <xf numFmtId="0" fontId="32" fillId="7" borderId="114" applyNumberFormat="0" applyAlignment="0" applyProtection="0"/>
    <xf numFmtId="0" fontId="40" fillId="0" borderId="117" applyNumberFormat="0" applyFill="0" applyAlignment="0" applyProtection="0"/>
    <xf numFmtId="0" fontId="38" fillId="20" borderId="116" applyNumberFormat="0" applyAlignment="0" applyProtection="0"/>
    <xf numFmtId="0" fontId="32" fillId="7" borderId="114" applyNumberFormat="0" applyAlignment="0" applyProtection="0"/>
    <xf numFmtId="0" fontId="40" fillId="0" borderId="117" applyNumberFormat="0" applyFill="0" applyAlignment="0" applyProtection="0"/>
    <xf numFmtId="0" fontId="38" fillId="20" borderId="116" applyNumberFormat="0" applyAlignment="0" applyProtection="0"/>
    <xf numFmtId="0" fontId="20" fillId="23" borderId="115" applyNumberFormat="0" applyFont="0" applyAlignment="0" applyProtection="0"/>
    <xf numFmtId="0" fontId="24" fillId="20" borderId="114" applyNumberFormat="0" applyAlignment="0" applyProtection="0"/>
    <xf numFmtId="0" fontId="38" fillId="20" borderId="116" applyNumberFormat="0" applyAlignment="0" applyProtection="0"/>
    <xf numFmtId="0" fontId="32" fillId="7"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24" fillId="20" borderId="114" applyNumberFormat="0" applyAlignment="0" applyProtection="0"/>
    <xf numFmtId="0" fontId="24" fillId="20" borderId="114" applyNumberFormat="0" applyAlignment="0" applyProtection="0"/>
    <xf numFmtId="0" fontId="24" fillId="20" borderId="114" applyNumberFormat="0" applyAlignment="0" applyProtection="0"/>
    <xf numFmtId="0" fontId="38" fillId="20" borderId="116" applyNumberFormat="0" applyAlignment="0" applyProtection="0"/>
    <xf numFmtId="0" fontId="24" fillId="20" borderId="114" applyNumberFormat="0" applyAlignment="0" applyProtection="0"/>
    <xf numFmtId="0" fontId="40" fillId="0" borderId="117" applyNumberFormat="0" applyFill="0" applyAlignment="0" applyProtection="0"/>
    <xf numFmtId="0" fontId="20" fillId="23" borderId="115" applyNumberFormat="0" applyFont="0" applyAlignment="0" applyProtection="0"/>
    <xf numFmtId="0" fontId="20" fillId="23" borderId="115" applyNumberFormat="0" applyFont="0" applyAlignment="0" applyProtection="0"/>
    <xf numFmtId="0" fontId="40" fillId="0" borderId="117" applyNumberFormat="0" applyFill="0" applyAlignment="0" applyProtection="0"/>
    <xf numFmtId="0" fontId="32" fillId="7" borderId="114" applyNumberFormat="0" applyAlignment="0" applyProtection="0"/>
    <xf numFmtId="0" fontId="32" fillId="7" borderId="114" applyNumberFormat="0" applyAlignment="0" applyProtection="0"/>
    <xf numFmtId="0" fontId="32" fillId="7" borderId="114" applyNumberFormat="0" applyAlignment="0" applyProtection="0"/>
    <xf numFmtId="0" fontId="20" fillId="23" borderId="115" applyNumberFormat="0" applyFont="0" applyAlignment="0" applyProtection="0"/>
    <xf numFmtId="0" fontId="20" fillId="23" borderId="115" applyNumberFormat="0" applyFont="0" applyAlignment="0" applyProtection="0"/>
    <xf numFmtId="0" fontId="38" fillId="20" borderId="116" applyNumberFormat="0" applyAlignment="0" applyProtection="0"/>
    <xf numFmtId="0" fontId="20" fillId="23" borderId="115" applyNumberFormat="0" applyFont="0" applyAlignment="0" applyProtection="0"/>
    <xf numFmtId="0" fontId="32" fillId="7" borderId="114" applyNumberFormat="0" applyAlignment="0" applyProtection="0"/>
    <xf numFmtId="0" fontId="24" fillId="20" borderId="114" applyNumberFormat="0" applyAlignment="0" applyProtection="0"/>
    <xf numFmtId="0" fontId="38" fillId="20" borderId="116" applyNumberFormat="0" applyAlignment="0" applyProtection="0"/>
    <xf numFmtId="0" fontId="32" fillId="7"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40" fillId="0" borderId="117" applyNumberFormat="0" applyFill="0" applyAlignment="0" applyProtection="0"/>
    <xf numFmtId="0" fontId="32" fillId="7" borderId="114"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20" fillId="23" borderId="115" applyNumberFormat="0" applyFont="0" applyAlignment="0" applyProtection="0"/>
    <xf numFmtId="0" fontId="38" fillId="20" borderId="116" applyNumberFormat="0" applyAlignment="0" applyProtection="0"/>
    <xf numFmtId="0" fontId="38" fillId="20" borderId="116" applyNumberFormat="0" applyAlignment="0" applyProtection="0"/>
    <xf numFmtId="0" fontId="32" fillId="7" borderId="114" applyNumberFormat="0" applyAlignment="0" applyProtection="0"/>
    <xf numFmtId="0" fontId="40" fillId="0" borderId="117" applyNumberFormat="0" applyFill="0" applyAlignment="0" applyProtection="0"/>
    <xf numFmtId="0" fontId="24" fillId="20" borderId="114" applyNumberFormat="0" applyAlignment="0" applyProtection="0"/>
    <xf numFmtId="0" fontId="32" fillId="7"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24" fillId="20" borderId="114" applyNumberFormat="0" applyAlignment="0" applyProtection="0"/>
    <xf numFmtId="0" fontId="20" fillId="23" borderId="115" applyNumberFormat="0" applyFont="0" applyAlignment="0" applyProtection="0"/>
    <xf numFmtId="0" fontId="32" fillId="7" borderId="114" applyNumberFormat="0" applyAlignment="0" applyProtection="0"/>
    <xf numFmtId="0" fontId="20" fillId="23" borderId="115" applyNumberFormat="0" applyFont="0" applyAlignment="0" applyProtection="0"/>
    <xf numFmtId="0" fontId="40" fillId="0" borderId="117" applyNumberFormat="0" applyFill="0" applyAlignment="0" applyProtection="0"/>
    <xf numFmtId="0" fontId="24" fillId="20"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8" fillId="20" borderId="116" applyNumberFormat="0" applyAlignment="0" applyProtection="0"/>
    <xf numFmtId="0" fontId="20" fillId="23" borderId="115" applyNumberFormat="0" applyFont="0" applyAlignment="0" applyProtection="0"/>
    <xf numFmtId="0" fontId="32" fillId="7" borderId="114"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2" fillId="7" borderId="114" applyNumberFormat="0" applyAlignment="0" applyProtection="0"/>
    <xf numFmtId="0" fontId="24" fillId="20" borderId="114" applyNumberFormat="0" applyAlignment="0" applyProtection="0"/>
    <xf numFmtId="0" fontId="24" fillId="20" borderId="114" applyNumberFormat="0" applyAlignment="0" applyProtection="0"/>
    <xf numFmtId="0" fontId="38" fillId="20" borderId="116" applyNumberFormat="0" applyAlignment="0" applyProtection="0"/>
    <xf numFmtId="0" fontId="32" fillId="7" borderId="114" applyNumberFormat="0" applyAlignment="0" applyProtection="0"/>
    <xf numFmtId="0" fontId="32" fillId="7" borderId="114" applyNumberFormat="0" applyAlignment="0" applyProtection="0"/>
    <xf numFmtId="0" fontId="20" fillId="23" borderId="115" applyNumberFormat="0" applyFont="0" applyAlignment="0" applyProtection="0"/>
    <xf numFmtId="0" fontId="24" fillId="20" borderId="114" applyNumberFormat="0" applyAlignment="0" applyProtection="0"/>
    <xf numFmtId="0" fontId="40" fillId="0" borderId="117" applyNumberFormat="0" applyFill="0" applyAlignment="0" applyProtection="0"/>
    <xf numFmtId="0" fontId="20" fillId="23" borderId="115" applyNumberFormat="0" applyFont="0" applyAlignment="0" applyProtection="0"/>
    <xf numFmtId="0" fontId="24" fillId="20" borderId="114" applyNumberFormat="0" applyAlignment="0" applyProtection="0"/>
    <xf numFmtId="0" fontId="4" fillId="0" borderId="0"/>
    <xf numFmtId="0" fontId="20" fillId="23" borderId="115" applyNumberFormat="0" applyFont="0" applyAlignment="0" applyProtection="0"/>
    <xf numFmtId="0" fontId="4" fillId="0" borderId="0"/>
    <xf numFmtId="9" fontId="4" fillId="0" borderId="0" applyFont="0" applyFill="0" applyBorder="0" applyAlignment="0" applyProtection="0"/>
    <xf numFmtId="0" fontId="24" fillId="20" borderId="114" applyNumberFormat="0" applyAlignment="0" applyProtection="0"/>
    <xf numFmtId="0" fontId="32" fillId="7" borderId="114"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4" fillId="0" borderId="0"/>
    <xf numFmtId="0" fontId="38" fillId="20" borderId="116" applyNumberFormat="0" applyAlignment="0" applyProtection="0"/>
    <xf numFmtId="0" fontId="24" fillId="20"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24" fillId="20" borderId="114" applyNumberFormat="0" applyAlignment="0" applyProtection="0"/>
    <xf numFmtId="0" fontId="32" fillId="7"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24" fillId="20" borderId="114" applyNumberFormat="0" applyAlignment="0" applyProtection="0"/>
    <xf numFmtId="0" fontId="20" fillId="23" borderId="115" applyNumberFormat="0" applyFont="0" applyAlignment="0" applyProtection="0"/>
    <xf numFmtId="0" fontId="32" fillId="7" borderId="114" applyNumberFormat="0" applyAlignment="0" applyProtection="0"/>
    <xf numFmtId="0" fontId="20" fillId="23" borderId="115" applyNumberFormat="0" applyFon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2" fillId="7" borderId="114" applyNumberFormat="0" applyAlignment="0" applyProtection="0"/>
    <xf numFmtId="0" fontId="40" fillId="0" borderId="117" applyNumberFormat="0" applyFill="0" applyAlignment="0" applyProtection="0"/>
    <xf numFmtId="0" fontId="4" fillId="0" borderId="0"/>
    <xf numFmtId="0" fontId="4" fillId="0" borderId="0"/>
    <xf numFmtId="9" fontId="4" fillId="0" borderId="0" applyFont="0" applyFill="0" applyBorder="0" applyAlignment="0" applyProtection="0"/>
    <xf numFmtId="0" fontId="24" fillId="20"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24" fillId="20"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38" fillId="20" borderId="116" applyNumberFormat="0" applyAlignment="0" applyProtection="0"/>
    <xf numFmtId="0" fontId="20" fillId="23" borderId="115" applyNumberFormat="0" applyFont="0" applyAlignment="0" applyProtection="0"/>
    <xf numFmtId="0" fontId="32" fillId="7" borderId="114"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2" fillId="7" borderId="114" applyNumberFormat="0" applyAlignment="0" applyProtection="0"/>
    <xf numFmtId="0" fontId="24" fillId="20" borderId="114" applyNumberFormat="0" applyAlignment="0" applyProtection="0"/>
    <xf numFmtId="0" fontId="24" fillId="20" borderId="114" applyNumberFormat="0" applyAlignment="0" applyProtection="0"/>
    <xf numFmtId="0" fontId="20" fillId="23" borderId="115" applyNumberFormat="0" applyFont="0" applyAlignment="0" applyProtection="0"/>
    <xf numFmtId="0" fontId="4" fillId="0" borderId="0"/>
    <xf numFmtId="0" fontId="4" fillId="0" borderId="0"/>
    <xf numFmtId="9" fontId="4" fillId="0" borderId="0" applyFont="0" applyFill="0" applyBorder="0" applyAlignment="0" applyProtection="0"/>
    <xf numFmtId="0" fontId="20" fillId="23" borderId="115" applyNumberFormat="0" applyFont="0" applyAlignment="0" applyProtection="0"/>
    <xf numFmtId="0" fontId="24" fillId="20" borderId="114" applyNumberFormat="0" applyAlignment="0" applyProtection="0"/>
    <xf numFmtId="0" fontId="24" fillId="20" borderId="114" applyNumberFormat="0" applyAlignment="0" applyProtection="0"/>
    <xf numFmtId="0" fontId="32" fillId="7" borderId="114" applyNumberFormat="0" applyAlignment="0" applyProtection="0"/>
    <xf numFmtId="0" fontId="38" fillId="20" borderId="116" applyNumberFormat="0" applyAlignment="0" applyProtection="0"/>
    <xf numFmtId="0" fontId="32" fillId="7" borderId="114" applyNumberFormat="0" applyAlignment="0" applyProtection="0"/>
    <xf numFmtId="0" fontId="40" fillId="0" borderId="117" applyNumberFormat="0" applyFill="0" applyAlignment="0" applyProtection="0"/>
    <xf numFmtId="0" fontId="38" fillId="20" borderId="116" applyNumberFormat="0" applyAlignment="0" applyProtection="0"/>
    <xf numFmtId="0" fontId="24" fillId="20" borderId="114" applyNumberFormat="0" applyAlignment="0" applyProtection="0"/>
    <xf numFmtId="0" fontId="32" fillId="7" borderId="114" applyNumberFormat="0" applyAlignment="0" applyProtection="0"/>
    <xf numFmtId="0" fontId="20" fillId="23" borderId="115" applyNumberFormat="0" applyFont="0" applyAlignment="0" applyProtection="0"/>
    <xf numFmtId="0" fontId="20" fillId="23" borderId="115" applyNumberFormat="0" applyFont="0" applyAlignment="0" applyProtection="0"/>
    <xf numFmtId="0" fontId="24" fillId="20"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32" fillId="7" borderId="114" applyNumberFormat="0" applyAlignment="0" applyProtection="0"/>
    <xf numFmtId="0" fontId="32" fillId="7"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32" fillId="7" borderId="114" applyNumberFormat="0" applyAlignment="0" applyProtection="0"/>
    <xf numFmtId="0" fontId="40" fillId="0" borderId="117" applyNumberFormat="0" applyFill="0" applyAlignment="0" applyProtection="0"/>
    <xf numFmtId="0" fontId="24" fillId="20" borderId="114" applyNumberFormat="0" applyAlignment="0" applyProtection="0"/>
    <xf numFmtId="0" fontId="40" fillId="0" borderId="117" applyNumberFormat="0" applyFill="0" applyAlignment="0" applyProtection="0"/>
    <xf numFmtId="0" fontId="20" fillId="23" borderId="115" applyNumberFormat="0" applyFont="0" applyAlignment="0" applyProtection="0"/>
    <xf numFmtId="0" fontId="24" fillId="20" borderId="114" applyNumberFormat="0" applyAlignment="0" applyProtection="0"/>
    <xf numFmtId="0" fontId="24" fillId="20" borderId="114" applyNumberFormat="0" applyAlignment="0" applyProtection="0"/>
    <xf numFmtId="0" fontId="20" fillId="23" borderId="115" applyNumberFormat="0" applyFont="0" applyAlignment="0" applyProtection="0"/>
    <xf numFmtId="0" fontId="32" fillId="7" borderId="114" applyNumberFormat="0" applyAlignment="0" applyProtection="0"/>
    <xf numFmtId="0" fontId="24" fillId="20" borderId="114" applyNumberFormat="0" applyAlignment="0" applyProtection="0"/>
    <xf numFmtId="0" fontId="40" fillId="0" borderId="117" applyNumberFormat="0" applyFill="0" applyAlignment="0" applyProtection="0"/>
    <xf numFmtId="0" fontId="20" fillId="23" borderId="115" applyNumberFormat="0" applyFont="0" applyAlignment="0" applyProtection="0"/>
    <xf numFmtId="0" fontId="38" fillId="20" borderId="116" applyNumberFormat="0" applyAlignment="0" applyProtection="0"/>
    <xf numFmtId="0" fontId="24" fillId="20"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38" fillId="20" borderId="116" applyNumberFormat="0" applyAlignment="0" applyProtection="0"/>
    <xf numFmtId="0" fontId="32" fillId="7" borderId="114" applyNumberFormat="0" applyAlignment="0" applyProtection="0"/>
    <xf numFmtId="0" fontId="40" fillId="0" borderId="117" applyNumberFormat="0" applyFill="0" applyAlignment="0" applyProtection="0"/>
    <xf numFmtId="0" fontId="38" fillId="20" borderId="116" applyNumberFormat="0" applyAlignment="0" applyProtection="0"/>
    <xf numFmtId="0" fontId="40" fillId="0" borderId="117" applyNumberFormat="0" applyFill="0" applyAlignment="0" applyProtection="0"/>
    <xf numFmtId="0" fontId="24" fillId="20" borderId="114" applyNumberFormat="0" applyAlignment="0" applyProtection="0"/>
    <xf numFmtId="0" fontId="40" fillId="0" borderId="117" applyNumberFormat="0" applyFill="0" applyAlignment="0" applyProtection="0"/>
    <xf numFmtId="0" fontId="24" fillId="20" borderId="114" applyNumberFormat="0" applyAlignment="0" applyProtection="0"/>
    <xf numFmtId="0" fontId="32" fillId="7" borderId="114" applyNumberFormat="0" applyAlignment="0" applyProtection="0"/>
    <xf numFmtId="0" fontId="24" fillId="20" borderId="114" applyNumberFormat="0" applyAlignment="0" applyProtection="0"/>
    <xf numFmtId="0" fontId="40" fillId="0" borderId="117" applyNumberFormat="0" applyFill="0" applyAlignment="0" applyProtection="0"/>
    <xf numFmtId="0" fontId="32" fillId="7" borderId="114" applyNumberFormat="0" applyAlignment="0" applyProtection="0"/>
    <xf numFmtId="0" fontId="20" fillId="23" borderId="115" applyNumberFormat="0" applyFont="0" applyAlignment="0" applyProtection="0"/>
    <xf numFmtId="0" fontId="20" fillId="23" borderId="115" applyNumberFormat="0" applyFont="0" applyAlignment="0" applyProtection="0"/>
    <xf numFmtId="0" fontId="24" fillId="20" borderId="114" applyNumberFormat="0" applyAlignment="0" applyProtection="0"/>
    <xf numFmtId="0" fontId="40" fillId="0" borderId="117" applyNumberFormat="0" applyFill="0" applyAlignment="0" applyProtection="0"/>
    <xf numFmtId="0" fontId="38" fillId="20" borderId="116" applyNumberFormat="0" applyAlignment="0" applyProtection="0"/>
    <xf numFmtId="0" fontId="24" fillId="20" borderId="114" applyNumberFormat="0" applyAlignment="0" applyProtection="0"/>
    <xf numFmtId="0" fontId="38" fillId="20" borderId="116"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38" fillId="20" borderId="116" applyNumberFormat="0" applyAlignment="0" applyProtection="0"/>
    <xf numFmtId="0" fontId="20" fillId="23" borderId="115" applyNumberFormat="0" applyFont="0" applyAlignment="0" applyProtection="0"/>
    <xf numFmtId="0" fontId="38" fillId="20" borderId="116" applyNumberFormat="0" applyAlignment="0" applyProtection="0"/>
    <xf numFmtId="0" fontId="24" fillId="20"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24" fillId="20" borderId="114" applyNumberFormat="0" applyAlignment="0" applyProtection="0"/>
    <xf numFmtId="0" fontId="32" fillId="7"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24" fillId="20" borderId="114" applyNumberFormat="0" applyAlignment="0" applyProtection="0"/>
    <xf numFmtId="0" fontId="20" fillId="23" borderId="115" applyNumberFormat="0" applyFont="0" applyAlignment="0" applyProtection="0"/>
    <xf numFmtId="0" fontId="32" fillId="7" borderId="114" applyNumberFormat="0" applyAlignment="0" applyProtection="0"/>
    <xf numFmtId="0" fontId="20" fillId="23" borderId="115" applyNumberFormat="0" applyFon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2" fillId="7" borderId="114" applyNumberFormat="0" applyAlignment="0" applyProtection="0"/>
    <xf numFmtId="0" fontId="40" fillId="0" borderId="117" applyNumberFormat="0" applyFill="0" applyAlignment="0" applyProtection="0"/>
    <xf numFmtId="0" fontId="20" fillId="23" borderId="115" applyNumberFormat="0" applyFont="0" applyAlignment="0" applyProtection="0"/>
    <xf numFmtId="0" fontId="32" fillId="7" borderId="114" applyNumberFormat="0" applyAlignment="0" applyProtection="0"/>
    <xf numFmtId="0" fontId="24" fillId="20"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24" fillId="20"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38" fillId="20" borderId="116" applyNumberFormat="0" applyAlignment="0" applyProtection="0"/>
    <xf numFmtId="0" fontId="20" fillId="23" borderId="115" applyNumberFormat="0" applyFont="0" applyAlignment="0" applyProtection="0"/>
    <xf numFmtId="0" fontId="32" fillId="7" borderId="114"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2" fillId="7" borderId="114" applyNumberFormat="0" applyAlignment="0" applyProtection="0"/>
    <xf numFmtId="0" fontId="24" fillId="20" borderId="114" applyNumberFormat="0" applyAlignment="0" applyProtection="0"/>
    <xf numFmtId="0" fontId="24" fillId="20" borderId="114" applyNumberFormat="0" applyAlignment="0" applyProtection="0"/>
    <xf numFmtId="0" fontId="20" fillId="23" borderId="115" applyNumberFormat="0" applyFont="0" applyAlignment="0" applyProtection="0"/>
    <xf numFmtId="0" fontId="32" fillId="7" borderId="114" applyNumberFormat="0" applyAlignment="0" applyProtection="0"/>
    <xf numFmtId="0" fontId="24" fillId="20" borderId="114" applyNumberFormat="0" applyAlignment="0" applyProtection="0"/>
    <xf numFmtId="0" fontId="20" fillId="23" borderId="115" applyNumberFormat="0" applyFont="0" applyAlignment="0" applyProtection="0"/>
    <xf numFmtId="0" fontId="24" fillId="20" borderId="114" applyNumberFormat="0" applyAlignment="0" applyProtection="0"/>
    <xf numFmtId="0" fontId="24" fillId="20" borderId="114" applyNumberFormat="0" applyAlignment="0" applyProtection="0"/>
    <xf numFmtId="0" fontId="32" fillId="7" borderId="114" applyNumberFormat="0" applyAlignment="0" applyProtection="0"/>
    <xf numFmtId="0" fontId="38" fillId="20" borderId="116" applyNumberFormat="0" applyAlignment="0" applyProtection="0"/>
    <xf numFmtId="0" fontId="32" fillId="7" borderId="114" applyNumberFormat="0" applyAlignment="0" applyProtection="0"/>
    <xf numFmtId="0" fontId="40" fillId="0" borderId="117" applyNumberFormat="0" applyFill="0" applyAlignment="0" applyProtection="0"/>
    <xf numFmtId="0" fontId="38" fillId="20" borderId="116" applyNumberFormat="0" applyAlignment="0" applyProtection="0"/>
    <xf numFmtId="0" fontId="32" fillId="7" borderId="114" applyNumberFormat="0" applyAlignment="0" applyProtection="0"/>
    <xf numFmtId="0" fontId="38" fillId="20" borderId="116" applyNumberFormat="0" applyAlignment="0" applyProtection="0"/>
    <xf numFmtId="0" fontId="40" fillId="0" borderId="117" applyNumberFormat="0" applyFill="0" applyAlignment="0" applyProtection="0"/>
    <xf numFmtId="0" fontId="24" fillId="20" borderId="114" applyNumberFormat="0" applyAlignment="0" applyProtection="0"/>
    <xf numFmtId="0" fontId="38" fillId="20" borderId="116" applyNumberFormat="0" applyAlignment="0" applyProtection="0"/>
    <xf numFmtId="0" fontId="40" fillId="0" borderId="117" applyNumberFormat="0" applyFill="0" applyAlignment="0" applyProtection="0"/>
    <xf numFmtId="0" fontId="38" fillId="20" borderId="116" applyNumberFormat="0" applyAlignment="0" applyProtection="0"/>
    <xf numFmtId="0" fontId="20" fillId="23" borderId="115" applyNumberFormat="0" applyFont="0" applyAlignment="0" applyProtection="0"/>
    <xf numFmtId="0" fontId="38" fillId="20" borderId="116" applyNumberFormat="0" applyAlignment="0" applyProtection="0"/>
    <xf numFmtId="0" fontId="32" fillId="7" borderId="114" applyNumberFormat="0" applyAlignment="0" applyProtection="0"/>
    <xf numFmtId="0" fontId="24" fillId="20" borderId="114" applyNumberFormat="0" applyAlignment="0" applyProtection="0"/>
    <xf numFmtId="0" fontId="20" fillId="23" borderId="115" applyNumberFormat="0" applyFont="0" applyAlignment="0" applyProtection="0"/>
    <xf numFmtId="0" fontId="24" fillId="20" borderId="114" applyNumberFormat="0" applyAlignment="0" applyProtection="0"/>
    <xf numFmtId="0" fontId="20" fillId="23" borderId="115" applyNumberFormat="0" applyFont="0" applyAlignment="0" applyProtection="0"/>
    <xf numFmtId="0" fontId="38" fillId="20" borderId="116" applyNumberFormat="0" applyAlignment="0" applyProtection="0"/>
    <xf numFmtId="0" fontId="32" fillId="7"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32" fillId="7" borderId="114" applyNumberFormat="0" applyAlignment="0" applyProtection="0"/>
    <xf numFmtId="0" fontId="24" fillId="20" borderId="114"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24" fillId="20" borderId="114" applyNumberFormat="0" applyAlignment="0" applyProtection="0"/>
    <xf numFmtId="0" fontId="38" fillId="20" borderId="116" applyNumberFormat="0" applyAlignment="0" applyProtection="0"/>
    <xf numFmtId="0" fontId="32" fillId="7"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20" fillId="23" borderId="115" applyNumberFormat="0" applyFont="0" applyAlignment="0" applyProtection="0"/>
    <xf numFmtId="0" fontId="32" fillId="7"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38" fillId="20" borderId="116" applyNumberFormat="0" applyAlignment="0" applyProtection="0"/>
    <xf numFmtId="0" fontId="38" fillId="20" borderId="116" applyNumberFormat="0" applyAlignment="0" applyProtection="0"/>
    <xf numFmtId="0" fontId="20" fillId="23" borderId="115" applyNumberFormat="0" applyFont="0" applyAlignment="0" applyProtection="0"/>
    <xf numFmtId="0" fontId="24" fillId="20"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24" fillId="20" borderId="114"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20" fillId="23" borderId="115" applyNumberFormat="0" applyFont="0" applyAlignment="0" applyProtection="0"/>
    <xf numFmtId="0" fontId="24" fillId="20" borderId="114" applyNumberFormat="0" applyAlignment="0" applyProtection="0"/>
    <xf numFmtId="0" fontId="38" fillId="20" borderId="116" applyNumberFormat="0" applyAlignment="0" applyProtection="0"/>
    <xf numFmtId="0" fontId="24" fillId="20" borderId="114" applyNumberFormat="0" applyAlignment="0" applyProtection="0"/>
    <xf numFmtId="0" fontId="38" fillId="20" borderId="116" applyNumberFormat="0" applyAlignment="0" applyProtection="0"/>
    <xf numFmtId="0" fontId="24" fillId="20" borderId="114" applyNumberFormat="0" applyAlignment="0" applyProtection="0"/>
    <xf numFmtId="0" fontId="32" fillId="7" borderId="114" applyNumberFormat="0" applyAlignment="0" applyProtection="0"/>
    <xf numFmtId="0" fontId="38" fillId="20" borderId="116" applyNumberFormat="0" applyAlignment="0" applyProtection="0"/>
    <xf numFmtId="0" fontId="40" fillId="0" borderId="117" applyNumberFormat="0" applyFill="0" applyAlignment="0" applyProtection="0"/>
    <xf numFmtId="0" fontId="38" fillId="20" borderId="116" applyNumberFormat="0" applyAlignment="0" applyProtection="0"/>
    <xf numFmtId="0" fontId="20" fillId="23" borderId="115" applyNumberFormat="0" applyFont="0" applyAlignment="0" applyProtection="0"/>
    <xf numFmtId="0" fontId="32" fillId="7"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40" fillId="0" borderId="117" applyNumberFormat="0" applyFill="0" applyAlignment="0" applyProtection="0"/>
    <xf numFmtId="0" fontId="32" fillId="7" borderId="114" applyNumberFormat="0" applyAlignment="0" applyProtection="0"/>
    <xf numFmtId="0" fontId="24" fillId="20" borderId="114" applyNumberFormat="0" applyAlignment="0" applyProtection="0"/>
    <xf numFmtId="0" fontId="38" fillId="20" borderId="116" applyNumberFormat="0" applyAlignment="0" applyProtection="0"/>
    <xf numFmtId="0" fontId="4" fillId="0" borderId="0"/>
    <xf numFmtId="0" fontId="38" fillId="20" borderId="116" applyNumberFormat="0" applyAlignment="0" applyProtection="0"/>
    <xf numFmtId="0" fontId="24" fillId="20"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24" fillId="20" borderId="114" applyNumberFormat="0" applyAlignment="0" applyProtection="0"/>
    <xf numFmtId="0" fontId="32" fillId="7"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24" fillId="20" borderId="114" applyNumberFormat="0" applyAlignment="0" applyProtection="0"/>
    <xf numFmtId="0" fontId="20" fillId="23" borderId="115" applyNumberFormat="0" applyFont="0" applyAlignment="0" applyProtection="0"/>
    <xf numFmtId="0" fontId="32" fillId="7" borderId="114" applyNumberFormat="0" applyAlignment="0" applyProtection="0"/>
    <xf numFmtId="0" fontId="20" fillId="23" borderId="115" applyNumberFormat="0" applyFon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2" fillId="7" borderId="114" applyNumberFormat="0" applyAlignment="0" applyProtection="0"/>
    <xf numFmtId="0" fontId="40" fillId="0" borderId="117" applyNumberFormat="0" applyFill="0" applyAlignment="0" applyProtection="0"/>
    <xf numFmtId="0" fontId="4" fillId="0" borderId="0"/>
    <xf numFmtId="0" fontId="4" fillId="0" borderId="0"/>
    <xf numFmtId="9" fontId="4" fillId="0" borderId="0" applyFont="0" applyFill="0" applyBorder="0" applyAlignment="0" applyProtection="0"/>
    <xf numFmtId="0" fontId="24" fillId="20"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24" fillId="20"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38" fillId="20" borderId="116" applyNumberFormat="0" applyAlignment="0" applyProtection="0"/>
    <xf numFmtId="0" fontId="20" fillId="23" borderId="115" applyNumberFormat="0" applyFont="0" applyAlignment="0" applyProtection="0"/>
    <xf numFmtId="0" fontId="32" fillId="7" borderId="114"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2" fillId="7" borderId="114" applyNumberFormat="0" applyAlignment="0" applyProtection="0"/>
    <xf numFmtId="0" fontId="24" fillId="20" borderId="114" applyNumberFormat="0" applyAlignment="0" applyProtection="0"/>
    <xf numFmtId="0" fontId="24" fillId="20" borderId="114" applyNumberFormat="0" applyAlignment="0" applyProtection="0"/>
    <xf numFmtId="0" fontId="38" fillId="20" borderId="116" applyNumberFormat="0" applyAlignment="0" applyProtection="0"/>
    <xf numFmtId="0" fontId="24" fillId="20" borderId="114" applyNumberFormat="0" applyAlignment="0" applyProtection="0"/>
    <xf numFmtId="0" fontId="20" fillId="23" borderId="115" applyNumberFormat="0" applyFont="0" applyAlignment="0" applyProtection="0"/>
    <xf numFmtId="0" fontId="40" fillId="0" borderId="117" applyNumberFormat="0" applyFill="0" applyAlignment="0" applyProtection="0"/>
    <xf numFmtId="0" fontId="24" fillId="20" borderId="114" applyNumberFormat="0" applyAlignment="0" applyProtection="0"/>
    <xf numFmtId="0" fontId="40" fillId="0" borderId="117" applyNumberFormat="0" applyFill="0" applyAlignment="0" applyProtection="0"/>
    <xf numFmtId="0" fontId="20" fillId="23" borderId="115" applyNumberFormat="0" applyFont="0" applyAlignment="0" applyProtection="0"/>
    <xf numFmtId="0" fontId="4" fillId="0" borderId="0"/>
    <xf numFmtId="0" fontId="32" fillId="7" borderId="114" applyNumberFormat="0" applyAlignment="0" applyProtection="0"/>
    <xf numFmtId="0" fontId="4" fillId="0" borderId="0"/>
    <xf numFmtId="9" fontId="4" fillId="0" borderId="0" applyFont="0" applyFill="0" applyBorder="0" applyAlignment="0" applyProtection="0"/>
    <xf numFmtId="0" fontId="38" fillId="20" borderId="116" applyNumberFormat="0" applyAlignment="0" applyProtection="0"/>
    <xf numFmtId="0" fontId="20" fillId="23" borderId="115" applyNumberFormat="0" applyFont="0" applyAlignment="0" applyProtection="0"/>
    <xf numFmtId="0" fontId="38" fillId="20" borderId="116" applyNumberFormat="0" applyAlignment="0" applyProtection="0"/>
    <xf numFmtId="0" fontId="32" fillId="7" borderId="114" applyNumberFormat="0" applyAlignment="0" applyProtection="0"/>
    <xf numFmtId="0" fontId="38" fillId="20" borderId="116" applyNumberFormat="0" applyAlignment="0" applyProtection="0"/>
    <xf numFmtId="0" fontId="24" fillId="20" borderId="114" applyNumberFormat="0" applyAlignment="0" applyProtection="0"/>
    <xf numFmtId="0" fontId="24" fillId="20" borderId="114" applyNumberFormat="0" applyAlignment="0" applyProtection="0"/>
    <xf numFmtId="0" fontId="24" fillId="20" borderId="114"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20" fillId="23" borderId="115" applyNumberFormat="0" applyFont="0" applyAlignment="0" applyProtection="0"/>
    <xf numFmtId="0" fontId="32" fillId="7"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40" fillId="0" borderId="117" applyNumberFormat="0" applyFill="0" applyAlignment="0" applyProtection="0"/>
    <xf numFmtId="0" fontId="40" fillId="0" borderId="117" applyNumberFormat="0" applyFill="0" applyAlignment="0" applyProtection="0"/>
    <xf numFmtId="0" fontId="32" fillId="7" borderId="114" applyNumberFormat="0" applyAlignment="0" applyProtection="0"/>
    <xf numFmtId="0" fontId="32" fillId="7" borderId="114" applyNumberFormat="0" applyAlignment="0" applyProtection="0"/>
    <xf numFmtId="0" fontId="24" fillId="20"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38" fillId="20" borderId="116"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8" fillId="20" borderId="116" applyNumberFormat="0" applyAlignment="0" applyProtection="0"/>
    <xf numFmtId="0" fontId="32" fillId="7" borderId="114" applyNumberFormat="0" applyAlignment="0" applyProtection="0"/>
    <xf numFmtId="0" fontId="38" fillId="20" borderId="116"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40" fillId="0" borderId="117" applyNumberFormat="0" applyFill="0" applyAlignment="0" applyProtection="0"/>
    <xf numFmtId="0" fontId="38" fillId="20" borderId="116" applyNumberFormat="0" applyAlignment="0" applyProtection="0"/>
    <xf numFmtId="0" fontId="24" fillId="20" borderId="114" applyNumberFormat="0" applyAlignment="0" applyProtection="0"/>
    <xf numFmtId="0" fontId="24" fillId="20" borderId="114" applyNumberFormat="0" applyAlignment="0" applyProtection="0"/>
    <xf numFmtId="0" fontId="20" fillId="23" borderId="115" applyNumberFormat="0" applyFont="0" applyAlignment="0" applyProtection="0"/>
    <xf numFmtId="0" fontId="32" fillId="7" borderId="114"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24" fillId="20" borderId="114" applyNumberFormat="0" applyAlignment="0" applyProtection="0"/>
    <xf numFmtId="0" fontId="32" fillId="7" borderId="114"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4" fillId="0" borderId="0"/>
    <xf numFmtId="0" fontId="38" fillId="20" borderId="116" applyNumberFormat="0" applyAlignment="0" applyProtection="0"/>
    <xf numFmtId="0" fontId="24" fillId="20"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24" fillId="20" borderId="114" applyNumberFormat="0" applyAlignment="0" applyProtection="0"/>
    <xf numFmtId="0" fontId="32" fillId="7"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24" fillId="20" borderId="114" applyNumberFormat="0" applyAlignment="0" applyProtection="0"/>
    <xf numFmtId="0" fontId="20" fillId="23" borderId="115" applyNumberFormat="0" applyFont="0" applyAlignment="0" applyProtection="0"/>
    <xf numFmtId="0" fontId="32" fillId="7" borderId="114" applyNumberFormat="0" applyAlignment="0" applyProtection="0"/>
    <xf numFmtId="0" fontId="20" fillId="23" borderId="115" applyNumberFormat="0" applyFon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2" fillId="7" borderId="114" applyNumberFormat="0" applyAlignment="0" applyProtection="0"/>
    <xf numFmtId="0" fontId="40" fillId="0" borderId="117" applyNumberFormat="0" applyFill="0" applyAlignment="0" applyProtection="0"/>
    <xf numFmtId="0" fontId="4" fillId="0" borderId="0"/>
    <xf numFmtId="0" fontId="4" fillId="0" borderId="0"/>
    <xf numFmtId="9" fontId="4" fillId="0" borderId="0" applyFont="0" applyFill="0" applyBorder="0" applyAlignment="0" applyProtection="0"/>
    <xf numFmtId="0" fontId="24" fillId="20"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24" fillId="20"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38" fillId="20" borderId="116" applyNumberFormat="0" applyAlignment="0" applyProtection="0"/>
    <xf numFmtId="0" fontId="20" fillId="23" borderId="115" applyNumberFormat="0" applyFont="0" applyAlignment="0" applyProtection="0"/>
    <xf numFmtId="0" fontId="32" fillId="7" borderId="114"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2" fillId="7" borderId="114" applyNumberFormat="0" applyAlignment="0" applyProtection="0"/>
    <xf numFmtId="0" fontId="24" fillId="20" borderId="114" applyNumberFormat="0" applyAlignment="0" applyProtection="0"/>
    <xf numFmtId="0" fontId="24" fillId="20" borderId="114" applyNumberFormat="0" applyAlignment="0" applyProtection="0"/>
    <xf numFmtId="0" fontId="20" fillId="23" borderId="115" applyNumberFormat="0" applyFont="0" applyAlignment="0" applyProtection="0"/>
    <xf numFmtId="0" fontId="20" fillId="23" borderId="115" applyNumberFormat="0" applyFont="0" applyAlignment="0" applyProtection="0"/>
    <xf numFmtId="0" fontId="24" fillId="20" borderId="114" applyNumberFormat="0" applyAlignment="0" applyProtection="0"/>
    <xf numFmtId="0" fontId="24" fillId="20" borderId="114" applyNumberFormat="0" applyAlignment="0" applyProtection="0"/>
    <xf numFmtId="0" fontId="32" fillId="7" borderId="114" applyNumberFormat="0" applyAlignment="0" applyProtection="0"/>
    <xf numFmtId="0" fontId="38" fillId="20" borderId="116" applyNumberFormat="0" applyAlignment="0" applyProtection="0"/>
    <xf numFmtId="0" fontId="32" fillId="7" borderId="114" applyNumberFormat="0" applyAlignment="0" applyProtection="0"/>
    <xf numFmtId="0" fontId="40" fillId="0" borderId="117" applyNumberFormat="0" applyFill="0" applyAlignment="0" applyProtection="0"/>
    <xf numFmtId="0" fontId="38" fillId="20" borderId="116" applyNumberFormat="0" applyAlignment="0" applyProtection="0"/>
    <xf numFmtId="0" fontId="20" fillId="23" borderId="115" applyNumberFormat="0" applyFont="0" applyAlignment="0" applyProtection="0"/>
    <xf numFmtId="0" fontId="24" fillId="20" borderId="114" applyNumberFormat="0" applyAlignment="0" applyProtection="0"/>
    <xf numFmtId="0" fontId="20" fillId="23" borderId="115" applyNumberFormat="0" applyFont="0" applyAlignment="0" applyProtection="0"/>
    <xf numFmtId="0" fontId="20" fillId="23" borderId="115" applyNumberFormat="0" applyFont="0" applyAlignment="0" applyProtection="0"/>
    <xf numFmtId="0" fontId="24" fillId="20" borderId="114" applyNumberFormat="0" applyAlignment="0" applyProtection="0"/>
    <xf numFmtId="0" fontId="24" fillId="20" borderId="114" applyNumberFormat="0" applyAlignment="0" applyProtection="0"/>
    <xf numFmtId="0" fontId="40" fillId="0" borderId="117" applyNumberFormat="0" applyFill="0" applyAlignment="0" applyProtection="0"/>
    <xf numFmtId="0" fontId="32" fillId="7" borderId="114" applyNumberFormat="0" applyAlignment="0" applyProtection="0"/>
    <xf numFmtId="0" fontId="40" fillId="0" borderId="117" applyNumberFormat="0" applyFill="0" applyAlignment="0" applyProtection="0"/>
    <xf numFmtId="0" fontId="38" fillId="20" borderId="116" applyNumberFormat="0" applyAlignment="0" applyProtection="0"/>
    <xf numFmtId="0" fontId="20" fillId="23" borderId="115" applyNumberFormat="0" applyFont="0" applyAlignment="0" applyProtection="0"/>
    <xf numFmtId="0" fontId="40" fillId="0" borderId="117" applyNumberFormat="0" applyFill="0" applyAlignment="0" applyProtection="0"/>
    <xf numFmtId="0" fontId="24" fillId="20" borderId="114" applyNumberFormat="0" applyAlignment="0" applyProtection="0"/>
    <xf numFmtId="0" fontId="38" fillId="20" borderId="116" applyNumberFormat="0" applyAlignment="0" applyProtection="0"/>
    <xf numFmtId="0" fontId="32" fillId="7"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24" fillId="20" borderId="114" applyNumberFormat="0" applyAlignment="0" applyProtection="0"/>
    <xf numFmtId="0" fontId="24" fillId="20" borderId="114" applyNumberFormat="0" applyAlignment="0" applyProtection="0"/>
    <xf numFmtId="0" fontId="24" fillId="20" borderId="114" applyNumberFormat="0" applyAlignment="0" applyProtection="0"/>
    <xf numFmtId="0" fontId="38" fillId="20" borderId="116" applyNumberFormat="0" applyAlignment="0" applyProtection="0"/>
    <xf numFmtId="0" fontId="24" fillId="20" borderId="114" applyNumberFormat="0" applyAlignment="0" applyProtection="0"/>
    <xf numFmtId="0" fontId="40" fillId="0" borderId="117" applyNumberFormat="0" applyFill="0" applyAlignment="0" applyProtection="0"/>
    <xf numFmtId="0" fontId="20" fillId="23" borderId="115" applyNumberFormat="0" applyFont="0" applyAlignment="0" applyProtection="0"/>
    <xf numFmtId="0" fontId="20" fillId="23" borderId="115" applyNumberFormat="0" applyFont="0" applyAlignment="0" applyProtection="0"/>
    <xf numFmtId="0" fontId="40" fillId="0" borderId="117" applyNumberFormat="0" applyFill="0" applyAlignment="0" applyProtection="0"/>
    <xf numFmtId="0" fontId="32" fillId="7" borderId="114" applyNumberFormat="0" applyAlignment="0" applyProtection="0"/>
    <xf numFmtId="0" fontId="32" fillId="7" borderId="114" applyNumberFormat="0" applyAlignment="0" applyProtection="0"/>
    <xf numFmtId="0" fontId="32" fillId="7" borderId="114" applyNumberFormat="0" applyAlignment="0" applyProtection="0"/>
    <xf numFmtId="0" fontId="20" fillId="23" borderId="115" applyNumberFormat="0" applyFont="0" applyAlignment="0" applyProtection="0"/>
    <xf numFmtId="0" fontId="20" fillId="23" borderId="115" applyNumberFormat="0" applyFont="0" applyAlignment="0" applyProtection="0"/>
    <xf numFmtId="0" fontId="38" fillId="20" borderId="116" applyNumberFormat="0" applyAlignment="0" applyProtection="0"/>
    <xf numFmtId="0" fontId="32" fillId="7" borderId="114" applyNumberFormat="0" applyAlignment="0" applyProtection="0"/>
    <xf numFmtId="0" fontId="32" fillId="7" borderId="114" applyNumberFormat="0" applyAlignment="0" applyProtection="0"/>
    <xf numFmtId="0" fontId="20" fillId="23" borderId="115" applyNumberFormat="0" applyFont="0" applyAlignment="0" applyProtection="0"/>
    <xf numFmtId="0" fontId="32" fillId="7" borderId="114" applyNumberFormat="0" applyAlignment="0" applyProtection="0"/>
    <xf numFmtId="0" fontId="24" fillId="20" borderId="114" applyNumberFormat="0" applyAlignment="0" applyProtection="0"/>
    <xf numFmtId="0" fontId="24" fillId="20" borderId="114" applyNumberFormat="0" applyAlignment="0" applyProtection="0"/>
    <xf numFmtId="0" fontId="38" fillId="20" borderId="116" applyNumberFormat="0" applyAlignment="0" applyProtection="0"/>
    <xf numFmtId="0" fontId="38" fillId="20" borderId="116" applyNumberFormat="0" applyAlignment="0" applyProtection="0"/>
    <xf numFmtId="0" fontId="32" fillId="7" borderId="114" applyNumberFormat="0" applyAlignment="0" applyProtection="0"/>
    <xf numFmtId="0" fontId="38" fillId="20" borderId="116" applyNumberFormat="0" applyAlignment="0" applyProtection="0"/>
    <xf numFmtId="0" fontId="24" fillId="20"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24" fillId="20" borderId="114" applyNumberFormat="0" applyAlignment="0" applyProtection="0"/>
    <xf numFmtId="0" fontId="32" fillId="7"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24" fillId="20" borderId="114" applyNumberFormat="0" applyAlignment="0" applyProtection="0"/>
    <xf numFmtId="0" fontId="20" fillId="23" borderId="115" applyNumberFormat="0" applyFont="0" applyAlignment="0" applyProtection="0"/>
    <xf numFmtId="0" fontId="32" fillId="7" borderId="114" applyNumberFormat="0" applyAlignment="0" applyProtection="0"/>
    <xf numFmtId="0" fontId="20" fillId="23" borderId="115" applyNumberFormat="0" applyFon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2" fillId="7" borderId="114" applyNumberFormat="0" applyAlignment="0" applyProtection="0"/>
    <xf numFmtId="0" fontId="40" fillId="0" borderId="117" applyNumberFormat="0" applyFill="0" applyAlignment="0" applyProtection="0"/>
    <xf numFmtId="0" fontId="24" fillId="20"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24" fillId="20"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38" fillId="20" borderId="116" applyNumberFormat="0" applyAlignment="0" applyProtection="0"/>
    <xf numFmtId="0" fontId="20" fillId="23" borderId="115" applyNumberFormat="0" applyFont="0" applyAlignment="0" applyProtection="0"/>
    <xf numFmtId="0" fontId="32" fillId="7" borderId="114"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2" fillId="7" borderId="114" applyNumberFormat="0" applyAlignment="0" applyProtection="0"/>
    <xf numFmtId="0" fontId="24" fillId="20" borderId="114" applyNumberFormat="0" applyAlignment="0" applyProtection="0"/>
    <xf numFmtId="0" fontId="24" fillId="20" borderId="114" applyNumberFormat="0" applyAlignment="0" applyProtection="0"/>
    <xf numFmtId="0" fontId="20" fillId="23" borderId="115" applyNumberFormat="0" applyFont="0" applyAlignment="0" applyProtection="0"/>
    <xf numFmtId="0" fontId="40" fillId="0" borderId="117" applyNumberFormat="0" applyFill="0" applyAlignment="0" applyProtection="0"/>
    <xf numFmtId="0" fontId="20" fillId="23" borderId="115" applyNumberFormat="0" applyFont="0" applyAlignment="0" applyProtection="0"/>
    <xf numFmtId="0" fontId="24" fillId="20" borderId="114" applyNumberFormat="0" applyAlignment="0" applyProtection="0"/>
    <xf numFmtId="0" fontId="24" fillId="20" borderId="114" applyNumberFormat="0" applyAlignment="0" applyProtection="0"/>
    <xf numFmtId="0" fontId="32" fillId="7" borderId="114" applyNumberFormat="0" applyAlignment="0" applyProtection="0"/>
    <xf numFmtId="0" fontId="38" fillId="20" borderId="116" applyNumberFormat="0" applyAlignment="0" applyProtection="0"/>
    <xf numFmtId="0" fontId="32" fillId="7" borderId="114" applyNumberFormat="0" applyAlignment="0" applyProtection="0"/>
    <xf numFmtId="0" fontId="40" fillId="0" borderId="117" applyNumberFormat="0" applyFill="0" applyAlignment="0" applyProtection="0"/>
    <xf numFmtId="0" fontId="38" fillId="20" borderId="116" applyNumberFormat="0" applyAlignment="0" applyProtection="0"/>
    <xf numFmtId="0" fontId="32" fillId="7" borderId="114" applyNumberFormat="0" applyAlignment="0" applyProtection="0"/>
    <xf numFmtId="0" fontId="40" fillId="0" borderId="117" applyNumberFormat="0" applyFill="0" applyAlignment="0" applyProtection="0"/>
    <xf numFmtId="0" fontId="38" fillId="20" borderId="116" applyNumberFormat="0" applyAlignment="0" applyProtection="0"/>
    <xf numFmtId="0" fontId="20" fillId="23" borderId="115" applyNumberFormat="0" applyFont="0" applyAlignment="0" applyProtection="0"/>
    <xf numFmtId="0" fontId="24" fillId="20" borderId="114" applyNumberFormat="0" applyAlignment="0" applyProtection="0"/>
    <xf numFmtId="0" fontId="38" fillId="20" borderId="116" applyNumberFormat="0" applyAlignment="0" applyProtection="0"/>
    <xf numFmtId="0" fontId="32" fillId="7"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24" fillId="20" borderId="114" applyNumberFormat="0" applyAlignment="0" applyProtection="0"/>
    <xf numFmtId="0" fontId="24" fillId="20" borderId="114" applyNumberFormat="0" applyAlignment="0" applyProtection="0"/>
    <xf numFmtId="0" fontId="24" fillId="20" borderId="114" applyNumberFormat="0" applyAlignment="0" applyProtection="0"/>
    <xf numFmtId="0" fontId="38" fillId="20" borderId="116" applyNumberFormat="0" applyAlignment="0" applyProtection="0"/>
    <xf numFmtId="0" fontId="24" fillId="20" borderId="114" applyNumberFormat="0" applyAlignment="0" applyProtection="0"/>
    <xf numFmtId="0" fontId="40" fillId="0" borderId="117" applyNumberFormat="0" applyFill="0" applyAlignment="0" applyProtection="0"/>
    <xf numFmtId="0" fontId="20" fillId="23" borderId="115" applyNumberFormat="0" applyFont="0" applyAlignment="0" applyProtection="0"/>
    <xf numFmtId="0" fontId="20" fillId="23" borderId="115" applyNumberFormat="0" applyFont="0" applyAlignment="0" applyProtection="0"/>
    <xf numFmtId="0" fontId="40" fillId="0" borderId="117" applyNumberFormat="0" applyFill="0" applyAlignment="0" applyProtection="0"/>
    <xf numFmtId="0" fontId="32" fillId="7" borderId="114" applyNumberFormat="0" applyAlignment="0" applyProtection="0"/>
    <xf numFmtId="0" fontId="32" fillId="7" borderId="114" applyNumberFormat="0" applyAlignment="0" applyProtection="0"/>
    <xf numFmtId="0" fontId="32" fillId="7" borderId="114" applyNumberFormat="0" applyAlignment="0" applyProtection="0"/>
    <xf numFmtId="0" fontId="20" fillId="23" borderId="115" applyNumberFormat="0" applyFont="0" applyAlignment="0" applyProtection="0"/>
    <xf numFmtId="0" fontId="20" fillId="23" borderId="115" applyNumberFormat="0" applyFont="0" applyAlignment="0" applyProtection="0"/>
    <xf numFmtId="0" fontId="38" fillId="20" borderId="116" applyNumberFormat="0" applyAlignment="0" applyProtection="0"/>
    <xf numFmtId="0" fontId="20" fillId="23" borderId="115" applyNumberFormat="0" applyFont="0" applyAlignment="0" applyProtection="0"/>
    <xf numFmtId="0" fontId="32" fillId="7" borderId="114" applyNumberFormat="0" applyAlignment="0" applyProtection="0"/>
    <xf numFmtId="0" fontId="24" fillId="20" borderId="114" applyNumberFormat="0" applyAlignment="0" applyProtection="0"/>
    <xf numFmtId="0" fontId="38" fillId="20" borderId="116" applyNumberFormat="0" applyAlignment="0" applyProtection="0"/>
    <xf numFmtId="0" fontId="32" fillId="7"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40" fillId="0" borderId="117" applyNumberFormat="0" applyFill="0" applyAlignment="0" applyProtection="0"/>
    <xf numFmtId="0" fontId="40" fillId="0" borderId="117" applyNumberFormat="0" applyFill="0" applyAlignment="0" applyProtection="0"/>
    <xf numFmtId="0" fontId="38" fillId="20" borderId="116" applyNumberFormat="0" applyAlignment="0" applyProtection="0"/>
    <xf numFmtId="0" fontId="32" fillId="7" borderId="114" applyNumberFormat="0" applyAlignment="0" applyProtection="0"/>
    <xf numFmtId="0" fontId="40" fillId="0" borderId="117" applyNumberFormat="0" applyFill="0" applyAlignment="0" applyProtection="0"/>
    <xf numFmtId="0" fontId="24" fillId="20" borderId="114" applyNumberFormat="0" applyAlignment="0" applyProtection="0"/>
    <xf numFmtId="0" fontId="32" fillId="7"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24" fillId="20" borderId="114" applyNumberFormat="0" applyAlignment="0" applyProtection="0"/>
    <xf numFmtId="0" fontId="20" fillId="23" borderId="115" applyNumberFormat="0" applyFont="0" applyAlignment="0" applyProtection="0"/>
    <xf numFmtId="0" fontId="32" fillId="7" borderId="114" applyNumberFormat="0" applyAlignment="0" applyProtection="0"/>
    <xf numFmtId="0" fontId="20" fillId="23" borderId="115" applyNumberFormat="0" applyFont="0" applyAlignment="0" applyProtection="0"/>
    <xf numFmtId="0" fontId="40" fillId="0" borderId="117" applyNumberFormat="0" applyFill="0" applyAlignment="0" applyProtection="0"/>
    <xf numFmtId="0" fontId="24" fillId="20"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8" fillId="20" borderId="116" applyNumberFormat="0" applyAlignment="0" applyProtection="0"/>
    <xf numFmtId="0" fontId="20" fillId="23" borderId="115" applyNumberFormat="0" applyFont="0" applyAlignment="0" applyProtection="0"/>
    <xf numFmtId="0" fontId="32" fillId="7" borderId="114"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2" fillId="7" borderId="114" applyNumberFormat="0" applyAlignment="0" applyProtection="0"/>
    <xf numFmtId="0" fontId="24" fillId="20" borderId="114" applyNumberFormat="0" applyAlignment="0" applyProtection="0"/>
    <xf numFmtId="0" fontId="24" fillId="20" borderId="114" applyNumberFormat="0" applyAlignment="0" applyProtection="0"/>
    <xf numFmtId="0" fontId="38" fillId="20" borderId="116" applyNumberFormat="0" applyAlignment="0" applyProtection="0"/>
    <xf numFmtId="0" fontId="32" fillId="7" borderId="114" applyNumberFormat="0" applyAlignment="0" applyProtection="0"/>
    <xf numFmtId="0" fontId="32" fillId="7" borderId="114" applyNumberFormat="0" applyAlignment="0" applyProtection="0"/>
    <xf numFmtId="0" fontId="24" fillId="20" borderId="114" applyNumberFormat="0" applyAlignment="0" applyProtection="0"/>
    <xf numFmtId="0" fontId="40" fillId="0" borderId="117" applyNumberFormat="0" applyFill="0" applyAlignment="0" applyProtection="0"/>
    <xf numFmtId="0" fontId="20" fillId="23" borderId="115" applyNumberFormat="0" applyFont="0" applyAlignment="0" applyProtection="0"/>
    <xf numFmtId="0" fontId="24" fillId="20" borderId="114" applyNumberFormat="0" applyAlignment="0" applyProtection="0"/>
    <xf numFmtId="0" fontId="24" fillId="20" borderId="114" applyNumberFormat="0" applyAlignment="0" applyProtection="0"/>
    <xf numFmtId="0" fontId="32" fillId="7" borderId="114"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8" fillId="20" borderId="116" applyNumberFormat="0" applyAlignment="0" applyProtection="0"/>
    <xf numFmtId="0" fontId="24" fillId="20"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24" fillId="20" borderId="114" applyNumberFormat="0" applyAlignment="0" applyProtection="0"/>
    <xf numFmtId="0" fontId="32" fillId="7"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24" fillId="20" borderId="114" applyNumberFormat="0" applyAlignment="0" applyProtection="0"/>
    <xf numFmtId="0" fontId="20" fillId="23" borderId="115" applyNumberFormat="0" applyFont="0" applyAlignment="0" applyProtection="0"/>
    <xf numFmtId="0" fontId="32" fillId="7" borderId="114" applyNumberFormat="0" applyAlignment="0" applyProtection="0"/>
    <xf numFmtId="0" fontId="20" fillId="23" borderId="115" applyNumberFormat="0" applyFon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2" fillId="7" borderId="114" applyNumberFormat="0" applyAlignment="0" applyProtection="0"/>
    <xf numFmtId="0" fontId="40" fillId="0" borderId="117" applyNumberFormat="0" applyFill="0" applyAlignment="0" applyProtection="0"/>
    <xf numFmtId="0" fontId="24" fillId="20"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24" fillId="20"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38" fillId="20" borderId="116" applyNumberFormat="0" applyAlignment="0" applyProtection="0"/>
    <xf numFmtId="0" fontId="20" fillId="23" borderId="115" applyNumberFormat="0" applyFont="0" applyAlignment="0" applyProtection="0"/>
    <xf numFmtId="0" fontId="32" fillId="7" borderId="114"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2" fillId="7" borderId="114" applyNumberFormat="0" applyAlignment="0" applyProtection="0"/>
    <xf numFmtId="0" fontId="24" fillId="20" borderId="114" applyNumberFormat="0" applyAlignment="0" applyProtection="0"/>
    <xf numFmtId="0" fontId="24" fillId="20" borderId="114" applyNumberFormat="0" applyAlignment="0" applyProtection="0"/>
    <xf numFmtId="0" fontId="20" fillId="23" borderId="115" applyNumberFormat="0" applyFont="0" applyAlignment="0" applyProtection="0"/>
    <xf numFmtId="0" fontId="20" fillId="23" borderId="115" applyNumberFormat="0" applyFont="0" applyAlignment="0" applyProtection="0"/>
    <xf numFmtId="0" fontId="24" fillId="20" borderId="114" applyNumberFormat="0" applyAlignment="0" applyProtection="0"/>
    <xf numFmtId="0" fontId="24" fillId="20" borderId="114" applyNumberFormat="0" applyAlignment="0" applyProtection="0"/>
    <xf numFmtId="0" fontId="32" fillId="7" borderId="114" applyNumberFormat="0" applyAlignment="0" applyProtection="0"/>
    <xf numFmtId="0" fontId="38" fillId="20" borderId="116" applyNumberFormat="0" applyAlignment="0" applyProtection="0"/>
    <xf numFmtId="0" fontId="32" fillId="7" borderId="114" applyNumberFormat="0" applyAlignment="0" applyProtection="0"/>
    <xf numFmtId="0" fontId="40" fillId="0" borderId="117" applyNumberFormat="0" applyFill="0" applyAlignment="0" applyProtection="0"/>
    <xf numFmtId="0" fontId="38" fillId="20" borderId="116" applyNumberFormat="0" applyAlignment="0" applyProtection="0"/>
    <xf numFmtId="0" fontId="24" fillId="20" borderId="114" applyNumberFormat="0" applyAlignment="0" applyProtection="0"/>
    <xf numFmtId="0" fontId="20" fillId="23" borderId="115" applyNumberFormat="0" applyFont="0" applyAlignment="0" applyProtection="0"/>
    <xf numFmtId="0" fontId="20" fillId="23" borderId="115" applyNumberFormat="0" applyFont="0" applyAlignment="0" applyProtection="0"/>
    <xf numFmtId="0" fontId="38" fillId="20" borderId="116" applyNumberFormat="0" applyAlignment="0" applyProtection="0"/>
    <xf numFmtId="0" fontId="32" fillId="7" borderId="114" applyNumberFormat="0" applyAlignment="0" applyProtection="0"/>
    <xf numFmtId="0" fontId="38" fillId="20" borderId="116" applyNumberFormat="0" applyAlignment="0" applyProtection="0"/>
    <xf numFmtId="0" fontId="32" fillId="7" borderId="114"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20" fillId="23" borderId="115" applyNumberFormat="0" applyFont="0" applyAlignment="0" applyProtection="0"/>
    <xf numFmtId="0" fontId="24" fillId="20" borderId="114" applyNumberFormat="0" applyAlignment="0" applyProtection="0"/>
    <xf numFmtId="0" fontId="32" fillId="7" borderId="114" applyNumberFormat="0" applyAlignment="0" applyProtection="0"/>
    <xf numFmtId="0" fontId="24" fillId="20" borderId="114" applyNumberFormat="0" applyAlignment="0" applyProtection="0"/>
    <xf numFmtId="0" fontId="38" fillId="20" borderId="116" applyNumberFormat="0" applyAlignment="0" applyProtection="0"/>
    <xf numFmtId="0" fontId="24" fillId="20" borderId="114" applyNumberFormat="0" applyAlignment="0" applyProtection="0"/>
    <xf numFmtId="0" fontId="20" fillId="23" borderId="115" applyNumberFormat="0" applyFont="0" applyAlignment="0" applyProtection="0"/>
    <xf numFmtId="0" fontId="38" fillId="20" borderId="116" applyNumberFormat="0" applyAlignment="0" applyProtection="0"/>
    <xf numFmtId="0" fontId="32" fillId="7" borderId="114" applyNumberFormat="0" applyAlignment="0" applyProtection="0"/>
    <xf numFmtId="0" fontId="40" fillId="0" borderId="117" applyNumberFormat="0" applyFill="0" applyAlignment="0" applyProtection="0"/>
    <xf numFmtId="0" fontId="38" fillId="20" borderId="116"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32" fillId="7" borderId="114" applyNumberFormat="0" applyAlignment="0" applyProtection="0"/>
    <xf numFmtId="0" fontId="24" fillId="20" borderId="114" applyNumberFormat="0" applyAlignment="0" applyProtection="0"/>
    <xf numFmtId="0" fontId="40" fillId="0" borderId="117" applyNumberFormat="0" applyFill="0" applyAlignment="0" applyProtection="0"/>
    <xf numFmtId="0" fontId="32" fillId="7" borderId="114" applyNumberFormat="0" applyAlignment="0" applyProtection="0"/>
    <xf numFmtId="0" fontId="20" fillId="23" borderId="115" applyNumberFormat="0" applyFont="0" applyAlignment="0" applyProtection="0"/>
    <xf numFmtId="0" fontId="24" fillId="20" borderId="114" applyNumberFormat="0" applyAlignment="0" applyProtection="0"/>
    <xf numFmtId="0" fontId="40" fillId="0" borderId="117" applyNumberFormat="0" applyFill="0" applyAlignment="0" applyProtection="0"/>
    <xf numFmtId="0" fontId="38" fillId="20" borderId="116" applyNumberFormat="0" applyAlignment="0" applyProtection="0"/>
    <xf numFmtId="0" fontId="24" fillId="20" borderId="114" applyNumberFormat="0" applyAlignment="0" applyProtection="0"/>
    <xf numFmtId="0" fontId="38" fillId="20" borderId="116"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38" fillId="20" borderId="116" applyNumberFormat="0" applyAlignment="0" applyProtection="0"/>
    <xf numFmtId="0" fontId="38" fillId="20" borderId="116" applyNumberFormat="0" applyAlignment="0" applyProtection="0"/>
    <xf numFmtId="0" fontId="24" fillId="20"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24" fillId="20" borderId="114" applyNumberFormat="0" applyAlignment="0" applyProtection="0"/>
    <xf numFmtId="0" fontId="32" fillId="7"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24" fillId="20" borderId="114" applyNumberFormat="0" applyAlignment="0" applyProtection="0"/>
    <xf numFmtId="0" fontId="20" fillId="23" borderId="115" applyNumberFormat="0" applyFont="0" applyAlignment="0" applyProtection="0"/>
    <xf numFmtId="0" fontId="32" fillId="7" borderId="114" applyNumberFormat="0" applyAlignment="0" applyProtection="0"/>
    <xf numFmtId="0" fontId="20" fillId="23" borderId="115" applyNumberFormat="0" applyFon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2" fillId="7" borderId="114" applyNumberFormat="0" applyAlignment="0" applyProtection="0"/>
    <xf numFmtId="0" fontId="40" fillId="0" borderId="117" applyNumberFormat="0" applyFill="0" applyAlignment="0" applyProtection="0"/>
    <xf numFmtId="0" fontId="20" fillId="23" borderId="115" applyNumberFormat="0" applyFont="0" applyAlignment="0" applyProtection="0"/>
    <xf numFmtId="0" fontId="32" fillId="7" borderId="114" applyNumberFormat="0" applyAlignment="0" applyProtection="0"/>
    <xf numFmtId="0" fontId="24" fillId="20"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24" fillId="20"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38" fillId="20" borderId="116" applyNumberFormat="0" applyAlignment="0" applyProtection="0"/>
    <xf numFmtId="0" fontId="20" fillId="23" borderId="115" applyNumberFormat="0" applyFont="0" applyAlignment="0" applyProtection="0"/>
    <xf numFmtId="0" fontId="32" fillId="7" borderId="114"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2" fillId="7" borderId="114" applyNumberFormat="0" applyAlignment="0" applyProtection="0"/>
    <xf numFmtId="0" fontId="24" fillId="20" borderId="114" applyNumberFormat="0" applyAlignment="0" applyProtection="0"/>
    <xf numFmtId="0" fontId="24" fillId="20" borderId="114" applyNumberFormat="0" applyAlignment="0" applyProtection="0"/>
    <xf numFmtId="0" fontId="20" fillId="23" borderId="115" applyNumberFormat="0" applyFont="0" applyAlignment="0" applyProtection="0"/>
    <xf numFmtId="0" fontId="32" fillId="7" borderId="114" applyNumberFormat="0" applyAlignment="0" applyProtection="0"/>
    <xf numFmtId="0" fontId="24" fillId="20" borderId="114" applyNumberFormat="0" applyAlignment="0" applyProtection="0"/>
    <xf numFmtId="0" fontId="20" fillId="23" borderId="115" applyNumberFormat="0" applyFont="0" applyAlignment="0" applyProtection="0"/>
    <xf numFmtId="0" fontId="24" fillId="20" borderId="114" applyNumberFormat="0" applyAlignment="0" applyProtection="0"/>
    <xf numFmtId="0" fontId="24" fillId="20" borderId="114" applyNumberFormat="0" applyAlignment="0" applyProtection="0"/>
    <xf numFmtId="0" fontId="32" fillId="7" borderId="114" applyNumberFormat="0" applyAlignment="0" applyProtection="0"/>
    <xf numFmtId="0" fontId="38" fillId="20" borderId="116" applyNumberFormat="0" applyAlignment="0" applyProtection="0"/>
    <xf numFmtId="0" fontId="32" fillId="7" borderId="114" applyNumberFormat="0" applyAlignment="0" applyProtection="0"/>
    <xf numFmtId="0" fontId="40" fillId="0" borderId="117" applyNumberFormat="0" applyFill="0" applyAlignment="0" applyProtection="0"/>
    <xf numFmtId="0" fontId="38" fillId="20" borderId="116" applyNumberFormat="0" applyAlignment="0" applyProtection="0"/>
    <xf numFmtId="0" fontId="38" fillId="20" borderId="116" applyNumberFormat="0" applyAlignment="0" applyProtection="0"/>
    <xf numFmtId="0" fontId="24" fillId="20" borderId="114" applyNumberFormat="0" applyAlignment="0" applyProtection="0"/>
    <xf numFmtId="0" fontId="38" fillId="20" borderId="116" applyNumberFormat="0" applyAlignment="0" applyProtection="0"/>
    <xf numFmtId="0" fontId="40" fillId="0" borderId="117" applyNumberFormat="0" applyFill="0" applyAlignment="0" applyProtection="0"/>
    <xf numFmtId="0" fontId="38" fillId="20" borderId="116" applyNumberFormat="0" applyAlignment="0" applyProtection="0"/>
    <xf numFmtId="0" fontId="20" fillId="23" borderId="115" applyNumberFormat="0" applyFont="0" applyAlignment="0" applyProtection="0"/>
    <xf numFmtId="0" fontId="32" fillId="7" borderId="114" applyNumberFormat="0" applyAlignment="0" applyProtection="0"/>
    <xf numFmtId="0" fontId="24" fillId="20" borderId="114" applyNumberFormat="0" applyAlignment="0" applyProtection="0"/>
    <xf numFmtId="0" fontId="20" fillId="23" borderId="115" applyNumberFormat="0" applyFont="0" applyAlignment="0" applyProtection="0"/>
    <xf numFmtId="0" fontId="20" fillId="23" borderId="115" applyNumberFormat="0" applyFont="0" applyAlignment="0" applyProtection="0"/>
    <xf numFmtId="0" fontId="32" fillId="7" borderId="114" applyNumberFormat="0" applyAlignment="0" applyProtection="0"/>
    <xf numFmtId="0" fontId="32" fillId="7" borderId="114" applyNumberFormat="0" applyAlignment="0" applyProtection="0"/>
    <xf numFmtId="0" fontId="24" fillId="20" borderId="114" applyNumberFormat="0" applyAlignment="0" applyProtection="0"/>
    <xf numFmtId="0" fontId="40" fillId="0" borderId="117" applyNumberFormat="0" applyFill="0" applyAlignment="0" applyProtection="0"/>
    <xf numFmtId="0" fontId="24" fillId="20" borderId="114" applyNumberFormat="0" applyAlignment="0" applyProtection="0"/>
    <xf numFmtId="0" fontId="38" fillId="20" borderId="116" applyNumberFormat="0" applyAlignment="0" applyProtection="0"/>
    <xf numFmtId="0" fontId="32" fillId="7"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20" fillId="23" borderId="115" applyNumberFormat="0" applyFont="0" applyAlignment="0" applyProtection="0"/>
    <xf numFmtId="0" fontId="32" fillId="7"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20" fillId="23" borderId="115" applyNumberFormat="0" applyFont="0" applyAlignment="0" applyProtection="0"/>
    <xf numFmtId="0" fontId="40" fillId="0" borderId="117" applyNumberFormat="0" applyFill="0" applyAlignment="0" applyProtection="0"/>
    <xf numFmtId="0" fontId="40" fillId="0" borderId="117" applyNumberFormat="0" applyFill="0" applyAlignment="0" applyProtection="0"/>
    <xf numFmtId="0" fontId="20" fillId="23" borderId="115" applyNumberFormat="0" applyFont="0" applyAlignment="0" applyProtection="0"/>
    <xf numFmtId="0" fontId="24" fillId="20" borderId="114" applyNumberFormat="0" applyAlignment="0" applyProtection="0"/>
    <xf numFmtId="0" fontId="24" fillId="20" borderId="114" applyNumberFormat="0" applyAlignment="0" applyProtection="0"/>
    <xf numFmtId="0" fontId="38" fillId="20" borderId="116" applyNumberFormat="0" applyAlignment="0" applyProtection="0"/>
    <xf numFmtId="0" fontId="4" fillId="0" borderId="0"/>
    <xf numFmtId="0" fontId="4" fillId="0" borderId="0"/>
    <xf numFmtId="9" fontId="4" fillId="0" borderId="0" applyFont="0" applyFill="0" applyBorder="0" applyAlignment="0" applyProtection="0"/>
    <xf numFmtId="0" fontId="24" fillId="20" borderId="114" applyNumberFormat="0" applyAlignment="0" applyProtection="0"/>
    <xf numFmtId="0" fontId="32" fillId="7" borderId="114"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4" fillId="0" borderId="0"/>
    <xf numFmtId="0" fontId="38" fillId="20" borderId="116" applyNumberFormat="0" applyAlignment="0" applyProtection="0"/>
    <xf numFmtId="0" fontId="24" fillId="20"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24" fillId="20" borderId="114" applyNumberFormat="0" applyAlignment="0" applyProtection="0"/>
    <xf numFmtId="0" fontId="32" fillId="7"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24" fillId="20" borderId="114" applyNumberFormat="0" applyAlignment="0" applyProtection="0"/>
    <xf numFmtId="0" fontId="20" fillId="23" borderId="115" applyNumberFormat="0" applyFont="0" applyAlignment="0" applyProtection="0"/>
    <xf numFmtId="0" fontId="32" fillId="7" borderId="114" applyNumberFormat="0" applyAlignment="0" applyProtection="0"/>
    <xf numFmtId="0" fontId="20" fillId="23" borderId="115" applyNumberFormat="0" applyFon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2" fillId="7" borderId="114" applyNumberFormat="0" applyAlignment="0" applyProtection="0"/>
    <xf numFmtId="0" fontId="40" fillId="0" borderId="117" applyNumberFormat="0" applyFill="0" applyAlignment="0" applyProtection="0"/>
    <xf numFmtId="0" fontId="4" fillId="0" borderId="0"/>
    <xf numFmtId="0" fontId="4" fillId="0" borderId="0"/>
    <xf numFmtId="9" fontId="4" fillId="0" borderId="0" applyFont="0" applyFill="0" applyBorder="0" applyAlignment="0" applyProtection="0"/>
    <xf numFmtId="0" fontId="24" fillId="20"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24" fillId="20"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38" fillId="20" borderId="116" applyNumberFormat="0" applyAlignment="0" applyProtection="0"/>
    <xf numFmtId="0" fontId="20" fillId="23" borderId="115" applyNumberFormat="0" applyFont="0" applyAlignment="0" applyProtection="0"/>
    <xf numFmtId="0" fontId="32" fillId="7" borderId="114"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2" fillId="7" borderId="114" applyNumberFormat="0" applyAlignment="0" applyProtection="0"/>
    <xf numFmtId="0" fontId="24" fillId="20" borderId="114" applyNumberFormat="0" applyAlignment="0" applyProtection="0"/>
    <xf numFmtId="0" fontId="24" fillId="20" borderId="114" applyNumberFormat="0" applyAlignment="0" applyProtection="0"/>
    <xf numFmtId="0" fontId="20" fillId="23" borderId="115" applyNumberFormat="0" applyFont="0" applyAlignment="0" applyProtection="0"/>
    <xf numFmtId="0" fontId="4" fillId="0" borderId="0"/>
    <xf numFmtId="0" fontId="4" fillId="0" borderId="0"/>
    <xf numFmtId="9" fontId="4" fillId="0" borderId="0" applyFont="0" applyFill="0" applyBorder="0" applyAlignment="0" applyProtection="0"/>
    <xf numFmtId="0" fontId="20" fillId="23" borderId="115" applyNumberFormat="0" applyFont="0" applyAlignment="0" applyProtection="0"/>
    <xf numFmtId="0" fontId="24" fillId="20" borderId="114" applyNumberFormat="0" applyAlignment="0" applyProtection="0"/>
    <xf numFmtId="0" fontId="24" fillId="20" borderId="114" applyNumberFormat="0" applyAlignment="0" applyProtection="0"/>
    <xf numFmtId="0" fontId="32" fillId="7" borderId="114" applyNumberFormat="0" applyAlignment="0" applyProtection="0"/>
    <xf numFmtId="0" fontId="38" fillId="20" borderId="116" applyNumberFormat="0" applyAlignment="0" applyProtection="0"/>
    <xf numFmtId="0" fontId="32" fillId="7" borderId="114" applyNumberFormat="0" applyAlignment="0" applyProtection="0"/>
    <xf numFmtId="0" fontId="40" fillId="0" borderId="117" applyNumberFormat="0" applyFill="0" applyAlignment="0" applyProtection="0"/>
    <xf numFmtId="0" fontId="38" fillId="20" borderId="116" applyNumberFormat="0" applyAlignment="0" applyProtection="0"/>
    <xf numFmtId="0" fontId="4" fillId="0" borderId="0"/>
    <xf numFmtId="0" fontId="38" fillId="20" borderId="116" applyNumberFormat="0" applyAlignment="0" applyProtection="0"/>
    <xf numFmtId="0" fontId="24" fillId="20"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24" fillId="20" borderId="114" applyNumberFormat="0" applyAlignment="0" applyProtection="0"/>
    <xf numFmtId="0" fontId="32" fillId="7"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24" fillId="20" borderId="114" applyNumberFormat="0" applyAlignment="0" applyProtection="0"/>
    <xf numFmtId="0" fontId="20" fillId="23" borderId="115" applyNumberFormat="0" applyFont="0" applyAlignment="0" applyProtection="0"/>
    <xf numFmtId="0" fontId="32" fillId="7" borderId="114" applyNumberFormat="0" applyAlignment="0" applyProtection="0"/>
    <xf numFmtId="0" fontId="20" fillId="23" borderId="115" applyNumberFormat="0" applyFon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2" fillId="7" borderId="114" applyNumberFormat="0" applyAlignment="0" applyProtection="0"/>
    <xf numFmtId="0" fontId="40" fillId="0" borderId="117" applyNumberFormat="0" applyFill="0" applyAlignment="0" applyProtection="0"/>
    <xf numFmtId="0" fontId="4" fillId="0" borderId="0"/>
    <xf numFmtId="0" fontId="4" fillId="0" borderId="0"/>
    <xf numFmtId="9" fontId="4" fillId="0" borderId="0" applyFont="0" applyFill="0" applyBorder="0" applyAlignment="0" applyProtection="0"/>
    <xf numFmtId="0" fontId="24" fillId="20"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24" fillId="20"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38" fillId="20" borderId="116" applyNumberFormat="0" applyAlignment="0" applyProtection="0"/>
    <xf numFmtId="0" fontId="20" fillId="23" borderId="115" applyNumberFormat="0" applyFont="0" applyAlignment="0" applyProtection="0"/>
    <xf numFmtId="0" fontId="32" fillId="7" borderId="114"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2" fillId="7" borderId="114" applyNumberFormat="0" applyAlignment="0" applyProtection="0"/>
    <xf numFmtId="0" fontId="24" fillId="20" borderId="114" applyNumberFormat="0" applyAlignment="0" applyProtection="0"/>
    <xf numFmtId="0" fontId="24" fillId="20" borderId="114" applyNumberFormat="0" applyAlignment="0" applyProtection="0"/>
    <xf numFmtId="0" fontId="38" fillId="20" borderId="116" applyNumberFormat="0" applyAlignment="0" applyProtection="0"/>
    <xf numFmtId="0" fontId="24" fillId="20" borderId="114" applyNumberFormat="0" applyAlignment="0" applyProtection="0"/>
    <xf numFmtId="0" fontId="20" fillId="23" borderId="115" applyNumberFormat="0" applyFont="0" applyAlignment="0" applyProtection="0"/>
    <xf numFmtId="0" fontId="40" fillId="0" borderId="117" applyNumberFormat="0" applyFill="0" applyAlignment="0" applyProtection="0"/>
    <xf numFmtId="0" fontId="24" fillId="20" borderId="114" applyNumberFormat="0" applyAlignment="0" applyProtection="0"/>
    <xf numFmtId="0" fontId="40" fillId="0" borderId="117" applyNumberFormat="0" applyFill="0" applyAlignment="0" applyProtection="0"/>
    <xf numFmtId="0" fontId="20" fillId="23" borderId="115" applyNumberFormat="0" applyFont="0" applyAlignment="0" applyProtection="0"/>
    <xf numFmtId="0" fontId="4" fillId="0" borderId="0"/>
    <xf numFmtId="0" fontId="32" fillId="7" borderId="114" applyNumberFormat="0" applyAlignment="0" applyProtection="0"/>
    <xf numFmtId="0" fontId="4" fillId="0" borderId="0"/>
    <xf numFmtId="9" fontId="4" fillId="0" borderId="0" applyFont="0" applyFill="0" applyBorder="0" applyAlignment="0" applyProtection="0"/>
    <xf numFmtId="0" fontId="38" fillId="20" borderId="116" applyNumberFormat="0" applyAlignment="0" applyProtection="0"/>
    <xf numFmtId="0" fontId="20" fillId="23" borderId="115" applyNumberFormat="0" applyFont="0" applyAlignment="0" applyProtection="0"/>
    <xf numFmtId="0" fontId="38" fillId="20" borderId="116" applyNumberFormat="0" applyAlignment="0" applyProtection="0"/>
    <xf numFmtId="0" fontId="32" fillId="7" borderId="114" applyNumberFormat="0" applyAlignment="0" applyProtection="0"/>
    <xf numFmtId="0" fontId="38" fillId="20" borderId="116" applyNumberFormat="0" applyAlignment="0" applyProtection="0"/>
    <xf numFmtId="0" fontId="24" fillId="20" borderId="114" applyNumberFormat="0" applyAlignment="0" applyProtection="0"/>
    <xf numFmtId="0" fontId="24" fillId="20" borderId="114" applyNumberFormat="0" applyAlignment="0" applyProtection="0"/>
    <xf numFmtId="0" fontId="24" fillId="20" borderId="114"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20" fillId="23" borderId="115" applyNumberFormat="0" applyFont="0" applyAlignment="0" applyProtection="0"/>
    <xf numFmtId="0" fontId="32" fillId="7"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40" fillId="0" borderId="117" applyNumberFormat="0" applyFill="0" applyAlignment="0" applyProtection="0"/>
    <xf numFmtId="0" fontId="40" fillId="0" borderId="117" applyNumberFormat="0" applyFill="0" applyAlignment="0" applyProtection="0"/>
    <xf numFmtId="0" fontId="32" fillId="7" borderId="114" applyNumberFormat="0" applyAlignment="0" applyProtection="0"/>
    <xf numFmtId="0" fontId="32" fillId="7" borderId="114" applyNumberFormat="0" applyAlignment="0" applyProtection="0"/>
    <xf numFmtId="0" fontId="24" fillId="20"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38" fillId="20" borderId="116"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8" fillId="20" borderId="116" applyNumberFormat="0" applyAlignment="0" applyProtection="0"/>
    <xf numFmtId="0" fontId="32" fillId="7" borderId="114" applyNumberFormat="0" applyAlignment="0" applyProtection="0"/>
    <xf numFmtId="0" fontId="38" fillId="20" borderId="116"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40" fillId="0" borderId="117" applyNumberFormat="0" applyFill="0" applyAlignment="0" applyProtection="0"/>
    <xf numFmtId="0" fontId="38" fillId="20" borderId="116" applyNumberFormat="0" applyAlignment="0" applyProtection="0"/>
    <xf numFmtId="0" fontId="24" fillId="20" borderId="114" applyNumberFormat="0" applyAlignment="0" applyProtection="0"/>
    <xf numFmtId="0" fontId="24" fillId="20" borderId="114" applyNumberFormat="0" applyAlignment="0" applyProtection="0"/>
    <xf numFmtId="0" fontId="20" fillId="23" borderId="115" applyNumberFormat="0" applyFont="0" applyAlignment="0" applyProtection="0"/>
    <xf numFmtId="0" fontId="32" fillId="7" borderId="114"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24" fillId="20" borderId="114" applyNumberFormat="0" applyAlignment="0" applyProtection="0"/>
    <xf numFmtId="0" fontId="32" fillId="7" borderId="114"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4" fillId="0" borderId="0"/>
    <xf numFmtId="0" fontId="38" fillId="20" borderId="116" applyNumberFormat="0" applyAlignment="0" applyProtection="0"/>
    <xf numFmtId="0" fontId="24" fillId="20"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24" fillId="20" borderId="114" applyNumberFormat="0" applyAlignment="0" applyProtection="0"/>
    <xf numFmtId="0" fontId="32" fillId="7"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24" fillId="20" borderId="114" applyNumberFormat="0" applyAlignment="0" applyProtection="0"/>
    <xf numFmtId="0" fontId="20" fillId="23" borderId="115" applyNumberFormat="0" applyFont="0" applyAlignment="0" applyProtection="0"/>
    <xf numFmtId="0" fontId="32" fillId="7" borderId="114" applyNumberFormat="0" applyAlignment="0" applyProtection="0"/>
    <xf numFmtId="0" fontId="20" fillId="23" borderId="115" applyNumberFormat="0" applyFon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2" fillId="7" borderId="114" applyNumberFormat="0" applyAlignment="0" applyProtection="0"/>
    <xf numFmtId="0" fontId="40" fillId="0" borderId="117" applyNumberFormat="0" applyFill="0" applyAlignment="0" applyProtection="0"/>
    <xf numFmtId="0" fontId="4" fillId="0" borderId="0"/>
    <xf numFmtId="0" fontId="4" fillId="0" borderId="0"/>
    <xf numFmtId="9" fontId="4" fillId="0" borderId="0" applyFont="0" applyFill="0" applyBorder="0" applyAlignment="0" applyProtection="0"/>
    <xf numFmtId="0" fontId="24" fillId="20"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24" fillId="20"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38" fillId="20" borderId="116" applyNumberFormat="0" applyAlignment="0" applyProtection="0"/>
    <xf numFmtId="0" fontId="20" fillId="23" borderId="115" applyNumberFormat="0" applyFont="0" applyAlignment="0" applyProtection="0"/>
    <xf numFmtId="0" fontId="32" fillId="7" borderId="114"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2" fillId="7" borderId="114" applyNumberFormat="0" applyAlignment="0" applyProtection="0"/>
    <xf numFmtId="0" fontId="24" fillId="20" borderId="114" applyNumberFormat="0" applyAlignment="0" applyProtection="0"/>
    <xf numFmtId="0" fontId="24" fillId="20" borderId="114" applyNumberFormat="0" applyAlignment="0" applyProtection="0"/>
    <xf numFmtId="0" fontId="20" fillId="23" borderId="115" applyNumberFormat="0" applyFont="0" applyAlignment="0" applyProtection="0"/>
    <xf numFmtId="0" fontId="20" fillId="23" borderId="115" applyNumberFormat="0" applyFont="0" applyAlignment="0" applyProtection="0"/>
    <xf numFmtId="0" fontId="24" fillId="20" borderId="114" applyNumberFormat="0" applyAlignment="0" applyProtection="0"/>
    <xf numFmtId="0" fontId="24" fillId="20" borderId="114" applyNumberFormat="0" applyAlignment="0" applyProtection="0"/>
    <xf numFmtId="0" fontId="32" fillId="7" borderId="114" applyNumberFormat="0" applyAlignment="0" applyProtection="0"/>
    <xf numFmtId="0" fontId="38" fillId="20" borderId="116" applyNumberFormat="0" applyAlignment="0" applyProtection="0"/>
    <xf numFmtId="0" fontId="32" fillId="7" borderId="114" applyNumberFormat="0" applyAlignment="0" applyProtection="0"/>
    <xf numFmtId="0" fontId="40" fillId="0" borderId="117" applyNumberFormat="0" applyFill="0" applyAlignment="0" applyProtection="0"/>
    <xf numFmtId="0" fontId="38" fillId="20" borderId="116" applyNumberFormat="0" applyAlignment="0" applyProtection="0"/>
    <xf numFmtId="0" fontId="20" fillId="23" borderId="115" applyNumberFormat="0" applyFont="0" applyAlignment="0" applyProtection="0"/>
    <xf numFmtId="0" fontId="24" fillId="20" borderId="114" applyNumberFormat="0" applyAlignment="0" applyProtection="0"/>
    <xf numFmtId="0" fontId="20" fillId="23" borderId="115" applyNumberFormat="0" applyFont="0" applyAlignment="0" applyProtection="0"/>
    <xf numFmtId="0" fontId="20" fillId="23" borderId="115" applyNumberFormat="0" applyFont="0" applyAlignment="0" applyProtection="0"/>
    <xf numFmtId="0" fontId="24" fillId="20" borderId="114" applyNumberFormat="0" applyAlignment="0" applyProtection="0"/>
    <xf numFmtId="0" fontId="24" fillId="20" borderId="114" applyNumberFormat="0" applyAlignment="0" applyProtection="0"/>
    <xf numFmtId="0" fontId="40" fillId="0" borderId="117" applyNumberFormat="0" applyFill="0" applyAlignment="0" applyProtection="0"/>
    <xf numFmtId="0" fontId="32" fillId="7" borderId="114" applyNumberFormat="0" applyAlignment="0" applyProtection="0"/>
    <xf numFmtId="0" fontId="40" fillId="0" borderId="117" applyNumberFormat="0" applyFill="0" applyAlignment="0" applyProtection="0"/>
    <xf numFmtId="0" fontId="38" fillId="20" borderId="116" applyNumberFormat="0" applyAlignment="0" applyProtection="0"/>
    <xf numFmtId="0" fontId="20" fillId="23" borderId="115" applyNumberFormat="0" applyFont="0" applyAlignment="0" applyProtection="0"/>
    <xf numFmtId="0" fontId="40" fillId="0" borderId="117" applyNumberFormat="0" applyFill="0" applyAlignment="0" applyProtection="0"/>
    <xf numFmtId="0" fontId="24" fillId="20" borderId="114" applyNumberFormat="0" applyAlignment="0" applyProtection="0"/>
    <xf numFmtId="0" fontId="38" fillId="20" borderId="116" applyNumberFormat="0" applyAlignment="0" applyProtection="0"/>
    <xf numFmtId="0" fontId="32" fillId="7"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24" fillId="20" borderId="114" applyNumberFormat="0" applyAlignment="0" applyProtection="0"/>
    <xf numFmtId="0" fontId="24" fillId="20" borderId="114" applyNumberFormat="0" applyAlignment="0" applyProtection="0"/>
    <xf numFmtId="0" fontId="24" fillId="20" borderId="114" applyNumberFormat="0" applyAlignment="0" applyProtection="0"/>
    <xf numFmtId="0" fontId="38" fillId="20" borderId="116" applyNumberFormat="0" applyAlignment="0" applyProtection="0"/>
    <xf numFmtId="0" fontId="24" fillId="20" borderId="114" applyNumberFormat="0" applyAlignment="0" applyProtection="0"/>
    <xf numFmtId="0" fontId="40" fillId="0" borderId="117" applyNumberFormat="0" applyFill="0" applyAlignment="0" applyProtection="0"/>
    <xf numFmtId="0" fontId="20" fillId="23" borderId="115" applyNumberFormat="0" applyFont="0" applyAlignment="0" applyProtection="0"/>
    <xf numFmtId="0" fontId="20" fillId="23" borderId="115" applyNumberFormat="0" applyFont="0" applyAlignment="0" applyProtection="0"/>
    <xf numFmtId="0" fontId="40" fillId="0" borderId="117" applyNumberFormat="0" applyFill="0" applyAlignment="0" applyProtection="0"/>
    <xf numFmtId="0" fontId="32" fillId="7" borderId="114" applyNumberFormat="0" applyAlignment="0" applyProtection="0"/>
    <xf numFmtId="0" fontId="32" fillId="7" borderId="114" applyNumberFormat="0" applyAlignment="0" applyProtection="0"/>
    <xf numFmtId="0" fontId="32" fillId="7" borderId="114" applyNumberFormat="0" applyAlignment="0" applyProtection="0"/>
    <xf numFmtId="0" fontId="20" fillId="23" borderId="115" applyNumberFormat="0" applyFont="0" applyAlignment="0" applyProtection="0"/>
    <xf numFmtId="0" fontId="20" fillId="23" borderId="115" applyNumberFormat="0" applyFont="0" applyAlignment="0" applyProtection="0"/>
    <xf numFmtId="0" fontId="38" fillId="20" borderId="116" applyNumberFormat="0" applyAlignment="0" applyProtection="0"/>
    <xf numFmtId="0" fontId="32" fillId="7" borderId="114" applyNumberFormat="0" applyAlignment="0" applyProtection="0"/>
    <xf numFmtId="0" fontId="32" fillId="7" borderId="114" applyNumberFormat="0" applyAlignment="0" applyProtection="0"/>
    <xf numFmtId="0" fontId="20" fillId="23" borderId="115" applyNumberFormat="0" applyFont="0" applyAlignment="0" applyProtection="0"/>
    <xf numFmtId="0" fontId="32" fillId="7" borderId="114" applyNumberFormat="0" applyAlignment="0" applyProtection="0"/>
    <xf numFmtId="0" fontId="24" fillId="20" borderId="114" applyNumberFormat="0" applyAlignment="0" applyProtection="0"/>
    <xf numFmtId="0" fontId="24" fillId="20" borderId="114" applyNumberFormat="0" applyAlignment="0" applyProtection="0"/>
    <xf numFmtId="0" fontId="38" fillId="20" borderId="116" applyNumberFormat="0" applyAlignment="0" applyProtection="0"/>
    <xf numFmtId="0" fontId="38" fillId="20" borderId="116" applyNumberFormat="0" applyAlignment="0" applyProtection="0"/>
    <xf numFmtId="0" fontId="32" fillId="7" borderId="114" applyNumberFormat="0" applyAlignment="0" applyProtection="0"/>
    <xf numFmtId="0" fontId="38" fillId="20" borderId="116" applyNumberFormat="0" applyAlignment="0" applyProtection="0"/>
    <xf numFmtId="0" fontId="24" fillId="20"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24" fillId="20" borderId="114" applyNumberFormat="0" applyAlignment="0" applyProtection="0"/>
    <xf numFmtId="0" fontId="32" fillId="7"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24" fillId="20" borderId="114" applyNumberFormat="0" applyAlignment="0" applyProtection="0"/>
    <xf numFmtId="0" fontId="20" fillId="23" borderId="115" applyNumberFormat="0" applyFont="0" applyAlignment="0" applyProtection="0"/>
    <xf numFmtId="0" fontId="32" fillId="7" borderId="114" applyNumberFormat="0" applyAlignment="0" applyProtection="0"/>
    <xf numFmtId="0" fontId="20" fillId="23" borderId="115" applyNumberFormat="0" applyFon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2" fillId="7" borderId="114" applyNumberFormat="0" applyAlignment="0" applyProtection="0"/>
    <xf numFmtId="0" fontId="40" fillId="0" borderId="117" applyNumberFormat="0" applyFill="0" applyAlignment="0" applyProtection="0"/>
    <xf numFmtId="0" fontId="24" fillId="20"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24" fillId="20"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38" fillId="20" borderId="116" applyNumberFormat="0" applyAlignment="0" applyProtection="0"/>
    <xf numFmtId="0" fontId="20" fillId="23" borderId="115" applyNumberFormat="0" applyFont="0" applyAlignment="0" applyProtection="0"/>
    <xf numFmtId="0" fontId="32" fillId="7" borderId="114"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2" fillId="7" borderId="114" applyNumberFormat="0" applyAlignment="0" applyProtection="0"/>
    <xf numFmtId="0" fontId="24" fillId="20" borderId="114" applyNumberFormat="0" applyAlignment="0" applyProtection="0"/>
    <xf numFmtId="0" fontId="24" fillId="20" borderId="114" applyNumberFormat="0" applyAlignment="0" applyProtection="0"/>
    <xf numFmtId="0" fontId="20" fillId="23" borderId="115" applyNumberFormat="0" applyFont="0" applyAlignment="0" applyProtection="0"/>
    <xf numFmtId="0" fontId="40" fillId="0" borderId="117" applyNumberFormat="0" applyFill="0" applyAlignment="0" applyProtection="0"/>
    <xf numFmtId="0" fontId="20" fillId="23" borderId="115" applyNumberFormat="0" applyFont="0" applyAlignment="0" applyProtection="0"/>
    <xf numFmtId="0" fontId="24" fillId="20" borderId="114" applyNumberFormat="0" applyAlignment="0" applyProtection="0"/>
    <xf numFmtId="0" fontId="24" fillId="20" borderId="114" applyNumberFormat="0" applyAlignment="0" applyProtection="0"/>
    <xf numFmtId="0" fontId="32" fillId="7" borderId="114" applyNumberFormat="0" applyAlignment="0" applyProtection="0"/>
    <xf numFmtId="0" fontId="38" fillId="20" borderId="116" applyNumberFormat="0" applyAlignment="0" applyProtection="0"/>
    <xf numFmtId="0" fontId="32" fillId="7" borderId="114" applyNumberFormat="0" applyAlignment="0" applyProtection="0"/>
    <xf numFmtId="0" fontId="40" fillId="0" borderId="117" applyNumberFormat="0" applyFill="0" applyAlignment="0" applyProtection="0"/>
    <xf numFmtId="0" fontId="38" fillId="20" borderId="116" applyNumberFormat="0" applyAlignment="0" applyProtection="0"/>
    <xf numFmtId="0" fontId="32" fillId="7" borderId="114" applyNumberFormat="0" applyAlignment="0" applyProtection="0"/>
    <xf numFmtId="0" fontId="40" fillId="0" borderId="117" applyNumberFormat="0" applyFill="0" applyAlignment="0" applyProtection="0"/>
    <xf numFmtId="0" fontId="38" fillId="20" borderId="116" applyNumberFormat="0" applyAlignment="0" applyProtection="0"/>
    <xf numFmtId="0" fontId="20" fillId="23" borderId="115" applyNumberFormat="0" applyFont="0" applyAlignment="0" applyProtection="0"/>
    <xf numFmtId="0" fontId="24" fillId="20" borderId="114" applyNumberFormat="0" applyAlignment="0" applyProtection="0"/>
    <xf numFmtId="0" fontId="38" fillId="20" borderId="116" applyNumberFormat="0" applyAlignment="0" applyProtection="0"/>
    <xf numFmtId="0" fontId="32" fillId="7"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24" fillId="20" borderId="114" applyNumberFormat="0" applyAlignment="0" applyProtection="0"/>
    <xf numFmtId="0" fontId="24" fillId="20" borderId="114" applyNumberFormat="0" applyAlignment="0" applyProtection="0"/>
    <xf numFmtId="0" fontId="24" fillId="20" borderId="114" applyNumberFormat="0" applyAlignment="0" applyProtection="0"/>
    <xf numFmtId="0" fontId="38" fillId="20" borderId="116" applyNumberFormat="0" applyAlignment="0" applyProtection="0"/>
    <xf numFmtId="0" fontId="24" fillId="20" borderId="114" applyNumberFormat="0" applyAlignment="0" applyProtection="0"/>
    <xf numFmtId="0" fontId="40" fillId="0" borderId="117" applyNumberFormat="0" applyFill="0" applyAlignment="0" applyProtection="0"/>
    <xf numFmtId="0" fontId="20" fillId="23" borderId="115" applyNumberFormat="0" applyFont="0" applyAlignment="0" applyProtection="0"/>
    <xf numFmtId="0" fontId="20" fillId="23" borderId="115" applyNumberFormat="0" applyFont="0" applyAlignment="0" applyProtection="0"/>
    <xf numFmtId="0" fontId="40" fillId="0" borderId="117" applyNumberFormat="0" applyFill="0" applyAlignment="0" applyProtection="0"/>
    <xf numFmtId="0" fontId="32" fillId="7" borderId="114" applyNumberFormat="0" applyAlignment="0" applyProtection="0"/>
    <xf numFmtId="0" fontId="32" fillId="7" borderId="114" applyNumberFormat="0" applyAlignment="0" applyProtection="0"/>
    <xf numFmtId="0" fontId="32" fillId="7" borderId="114" applyNumberFormat="0" applyAlignment="0" applyProtection="0"/>
    <xf numFmtId="0" fontId="20" fillId="23" borderId="115" applyNumberFormat="0" applyFont="0" applyAlignment="0" applyProtection="0"/>
    <xf numFmtId="0" fontId="20" fillId="23" borderId="115" applyNumberFormat="0" applyFont="0" applyAlignment="0" applyProtection="0"/>
    <xf numFmtId="0" fontId="38" fillId="20" borderId="116" applyNumberFormat="0" applyAlignment="0" applyProtection="0"/>
    <xf numFmtId="0" fontId="20" fillId="23" borderId="115" applyNumberFormat="0" applyFont="0" applyAlignment="0" applyProtection="0"/>
    <xf numFmtId="0" fontId="32" fillId="7" borderId="114" applyNumberFormat="0" applyAlignment="0" applyProtection="0"/>
    <xf numFmtId="0" fontId="24" fillId="20" borderId="114" applyNumberFormat="0" applyAlignment="0" applyProtection="0"/>
    <xf numFmtId="0" fontId="38" fillId="20" borderId="116" applyNumberFormat="0" applyAlignment="0" applyProtection="0"/>
    <xf numFmtId="0" fontId="32" fillId="7"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40" fillId="0" borderId="117" applyNumberFormat="0" applyFill="0" applyAlignment="0" applyProtection="0"/>
    <xf numFmtId="0" fontId="32" fillId="7" borderId="114"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20" fillId="23" borderId="115" applyNumberFormat="0" applyFont="0" applyAlignment="0" applyProtection="0"/>
    <xf numFmtId="0" fontId="38" fillId="20" borderId="116" applyNumberFormat="0" applyAlignment="0" applyProtection="0"/>
    <xf numFmtId="0" fontId="38" fillId="20" borderId="116" applyNumberFormat="0" applyAlignment="0" applyProtection="0"/>
    <xf numFmtId="0" fontId="32" fillId="7" borderId="114" applyNumberFormat="0" applyAlignment="0" applyProtection="0"/>
    <xf numFmtId="0" fontId="40" fillId="0" borderId="117" applyNumberFormat="0" applyFill="0" applyAlignment="0" applyProtection="0"/>
    <xf numFmtId="0" fontId="24" fillId="20" borderId="114" applyNumberFormat="0" applyAlignment="0" applyProtection="0"/>
    <xf numFmtId="0" fontId="32" fillId="7"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24" fillId="20" borderId="114" applyNumberFormat="0" applyAlignment="0" applyProtection="0"/>
    <xf numFmtId="0" fontId="20" fillId="23" borderId="115" applyNumberFormat="0" applyFont="0" applyAlignment="0" applyProtection="0"/>
    <xf numFmtId="0" fontId="32" fillId="7" borderId="114" applyNumberFormat="0" applyAlignment="0" applyProtection="0"/>
    <xf numFmtId="0" fontId="20" fillId="23" borderId="115" applyNumberFormat="0" applyFont="0" applyAlignment="0" applyProtection="0"/>
    <xf numFmtId="0" fontId="40" fillId="0" borderId="117" applyNumberFormat="0" applyFill="0" applyAlignment="0" applyProtection="0"/>
    <xf numFmtId="0" fontId="24" fillId="20"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8" fillId="20" borderId="116" applyNumberFormat="0" applyAlignment="0" applyProtection="0"/>
    <xf numFmtId="0" fontId="20" fillId="23" borderId="115" applyNumberFormat="0" applyFont="0" applyAlignment="0" applyProtection="0"/>
    <xf numFmtId="0" fontId="32" fillId="7" borderId="114"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2" fillId="7" borderId="114" applyNumberFormat="0" applyAlignment="0" applyProtection="0"/>
    <xf numFmtId="0" fontId="24" fillId="20" borderId="114" applyNumberFormat="0" applyAlignment="0" applyProtection="0"/>
    <xf numFmtId="0" fontId="24" fillId="20" borderId="114" applyNumberFormat="0" applyAlignment="0" applyProtection="0"/>
    <xf numFmtId="0" fontId="38" fillId="20" borderId="116" applyNumberFormat="0" applyAlignment="0" applyProtection="0"/>
    <xf numFmtId="0" fontId="32" fillId="7" borderId="114" applyNumberFormat="0" applyAlignment="0" applyProtection="0"/>
    <xf numFmtId="0" fontId="32" fillId="7" borderId="114" applyNumberFormat="0" applyAlignment="0" applyProtection="0"/>
    <xf numFmtId="0" fontId="20" fillId="23" borderId="115" applyNumberFormat="0" applyFont="0" applyAlignment="0" applyProtection="0"/>
    <xf numFmtId="0" fontId="24" fillId="20" borderId="114" applyNumberFormat="0" applyAlignment="0" applyProtection="0"/>
    <xf numFmtId="0" fontId="40" fillId="0" borderId="117" applyNumberFormat="0" applyFill="0" applyAlignment="0" applyProtection="0"/>
    <xf numFmtId="0" fontId="20" fillId="23" borderId="115" applyNumberFormat="0" applyFont="0" applyAlignment="0" applyProtection="0"/>
    <xf numFmtId="0" fontId="24" fillId="20" borderId="114" applyNumberFormat="0" applyAlignment="0" applyProtection="0"/>
    <xf numFmtId="0" fontId="4" fillId="0" borderId="0"/>
    <xf numFmtId="0" fontId="20" fillId="23" borderId="115" applyNumberFormat="0" applyFont="0" applyAlignment="0" applyProtection="0"/>
    <xf numFmtId="0" fontId="4" fillId="0" borderId="0"/>
    <xf numFmtId="9" fontId="4" fillId="0" borderId="0" applyFont="0" applyFill="0" applyBorder="0" applyAlignment="0" applyProtection="0"/>
    <xf numFmtId="0" fontId="24" fillId="20" borderId="114" applyNumberFormat="0" applyAlignment="0" applyProtection="0"/>
    <xf numFmtId="0" fontId="32" fillId="7" borderId="114"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4" fillId="0" borderId="0"/>
    <xf numFmtId="0" fontId="38" fillId="20" borderId="116" applyNumberFormat="0" applyAlignment="0" applyProtection="0"/>
    <xf numFmtId="0" fontId="24" fillId="20"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24" fillId="20" borderId="114" applyNumberFormat="0" applyAlignment="0" applyProtection="0"/>
    <xf numFmtId="0" fontId="32" fillId="7"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24" fillId="20" borderId="114" applyNumberFormat="0" applyAlignment="0" applyProtection="0"/>
    <xf numFmtId="0" fontId="20" fillId="23" borderId="115" applyNumberFormat="0" applyFont="0" applyAlignment="0" applyProtection="0"/>
    <xf numFmtId="0" fontId="32" fillId="7" borderId="114" applyNumberFormat="0" applyAlignment="0" applyProtection="0"/>
    <xf numFmtId="0" fontId="20" fillId="23" borderId="115" applyNumberFormat="0" applyFon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2" fillId="7" borderId="114" applyNumberFormat="0" applyAlignment="0" applyProtection="0"/>
    <xf numFmtId="0" fontId="40" fillId="0" borderId="117" applyNumberFormat="0" applyFill="0" applyAlignment="0" applyProtection="0"/>
    <xf numFmtId="0" fontId="4" fillId="0" borderId="0"/>
    <xf numFmtId="0" fontId="4" fillId="0" borderId="0"/>
    <xf numFmtId="9" fontId="4" fillId="0" borderId="0" applyFont="0" applyFill="0" applyBorder="0" applyAlignment="0" applyProtection="0"/>
    <xf numFmtId="0" fontId="24" fillId="20"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24" fillId="20"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38" fillId="20" borderId="116" applyNumberFormat="0" applyAlignment="0" applyProtection="0"/>
    <xf numFmtId="0" fontId="20" fillId="23" borderId="115" applyNumberFormat="0" applyFont="0" applyAlignment="0" applyProtection="0"/>
    <xf numFmtId="0" fontId="32" fillId="7" borderId="114"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2" fillId="7" borderId="114" applyNumberFormat="0" applyAlignment="0" applyProtection="0"/>
    <xf numFmtId="0" fontId="24" fillId="20" borderId="114" applyNumberFormat="0" applyAlignment="0" applyProtection="0"/>
    <xf numFmtId="0" fontId="24" fillId="20" borderId="114" applyNumberFormat="0" applyAlignment="0" applyProtection="0"/>
    <xf numFmtId="0" fontId="20" fillId="23" borderId="115" applyNumberFormat="0" applyFont="0" applyAlignment="0" applyProtection="0"/>
    <xf numFmtId="0" fontId="4" fillId="0" borderId="0"/>
    <xf numFmtId="0" fontId="4" fillId="0" borderId="0"/>
    <xf numFmtId="9" fontId="4" fillId="0" borderId="0" applyFont="0" applyFill="0" applyBorder="0" applyAlignment="0" applyProtection="0"/>
    <xf numFmtId="0" fontId="20" fillId="23" borderId="115" applyNumberFormat="0" applyFont="0" applyAlignment="0" applyProtection="0"/>
    <xf numFmtId="0" fontId="24" fillId="20" borderId="114" applyNumberFormat="0" applyAlignment="0" applyProtection="0"/>
    <xf numFmtId="0" fontId="24" fillId="20" borderId="114" applyNumberFormat="0" applyAlignment="0" applyProtection="0"/>
    <xf numFmtId="0" fontId="32" fillId="7" borderId="114" applyNumberFormat="0" applyAlignment="0" applyProtection="0"/>
    <xf numFmtId="0" fontId="38" fillId="20" borderId="116" applyNumberFormat="0" applyAlignment="0" applyProtection="0"/>
    <xf numFmtId="0" fontId="32" fillId="7" borderId="114" applyNumberFormat="0" applyAlignment="0" applyProtection="0"/>
    <xf numFmtId="0" fontId="40" fillId="0" borderId="117" applyNumberFormat="0" applyFill="0" applyAlignment="0" applyProtection="0"/>
    <xf numFmtId="0" fontId="38" fillId="20" borderId="116" applyNumberFormat="0" applyAlignment="0" applyProtection="0"/>
    <xf numFmtId="0" fontId="24" fillId="20" borderId="114" applyNumberFormat="0" applyAlignment="0" applyProtection="0"/>
    <xf numFmtId="0" fontId="32" fillId="7" borderId="114" applyNumberFormat="0" applyAlignment="0" applyProtection="0"/>
    <xf numFmtId="0" fontId="20" fillId="23" borderId="115" applyNumberFormat="0" applyFont="0" applyAlignment="0" applyProtection="0"/>
    <xf numFmtId="0" fontId="20" fillId="23" borderId="115" applyNumberFormat="0" applyFont="0" applyAlignment="0" applyProtection="0"/>
    <xf numFmtId="0" fontId="24" fillId="20"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32" fillId="7" borderId="114" applyNumberFormat="0" applyAlignment="0" applyProtection="0"/>
    <xf numFmtId="0" fontId="32" fillId="7"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32" fillId="7" borderId="114" applyNumberFormat="0" applyAlignment="0" applyProtection="0"/>
    <xf numFmtId="0" fontId="40" fillId="0" borderId="117" applyNumberFormat="0" applyFill="0" applyAlignment="0" applyProtection="0"/>
    <xf numFmtId="0" fontId="24" fillId="20" borderId="114" applyNumberFormat="0" applyAlignment="0" applyProtection="0"/>
    <xf numFmtId="0" fontId="40" fillId="0" borderId="117" applyNumberFormat="0" applyFill="0" applyAlignment="0" applyProtection="0"/>
    <xf numFmtId="0" fontId="20" fillId="23" borderId="115" applyNumberFormat="0" applyFont="0" applyAlignment="0" applyProtection="0"/>
    <xf numFmtId="0" fontId="24" fillId="20" borderId="114" applyNumberFormat="0" applyAlignment="0" applyProtection="0"/>
    <xf numFmtId="0" fontId="24" fillId="20" borderId="114" applyNumberFormat="0" applyAlignment="0" applyProtection="0"/>
    <xf numFmtId="0" fontId="20" fillId="23" borderId="115" applyNumberFormat="0" applyFont="0" applyAlignment="0" applyProtection="0"/>
    <xf numFmtId="0" fontId="32" fillId="7" borderId="114" applyNumberFormat="0" applyAlignment="0" applyProtection="0"/>
    <xf numFmtId="0" fontId="24" fillId="20" borderId="114" applyNumberFormat="0" applyAlignment="0" applyProtection="0"/>
    <xf numFmtId="0" fontId="40" fillId="0" borderId="117" applyNumberFormat="0" applyFill="0" applyAlignment="0" applyProtection="0"/>
    <xf numFmtId="0" fontId="20" fillId="23" borderId="115" applyNumberFormat="0" applyFont="0" applyAlignment="0" applyProtection="0"/>
    <xf numFmtId="0" fontId="38" fillId="20" borderId="116" applyNumberFormat="0" applyAlignment="0" applyProtection="0"/>
    <xf numFmtId="0" fontId="24" fillId="20"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38" fillId="20" borderId="116" applyNumberFormat="0" applyAlignment="0" applyProtection="0"/>
    <xf numFmtId="0" fontId="32" fillId="7" borderId="114" applyNumberFormat="0" applyAlignment="0" applyProtection="0"/>
    <xf numFmtId="0" fontId="40" fillId="0" borderId="117" applyNumberFormat="0" applyFill="0" applyAlignment="0" applyProtection="0"/>
    <xf numFmtId="0" fontId="38" fillId="20" borderId="116" applyNumberFormat="0" applyAlignment="0" applyProtection="0"/>
    <xf numFmtId="0" fontId="40" fillId="0" borderId="117" applyNumberFormat="0" applyFill="0" applyAlignment="0" applyProtection="0"/>
    <xf numFmtId="0" fontId="24" fillId="20" borderId="114" applyNumberFormat="0" applyAlignment="0" applyProtection="0"/>
    <xf numFmtId="0" fontId="40" fillId="0" borderId="117" applyNumberFormat="0" applyFill="0" applyAlignment="0" applyProtection="0"/>
    <xf numFmtId="0" fontId="24" fillId="20" borderId="114" applyNumberFormat="0" applyAlignment="0" applyProtection="0"/>
    <xf numFmtId="0" fontId="32" fillId="7" borderId="114" applyNumberFormat="0" applyAlignment="0" applyProtection="0"/>
    <xf numFmtId="0" fontId="24" fillId="20" borderId="114" applyNumberFormat="0" applyAlignment="0" applyProtection="0"/>
    <xf numFmtId="0" fontId="40" fillId="0" borderId="117" applyNumberFormat="0" applyFill="0" applyAlignment="0" applyProtection="0"/>
    <xf numFmtId="0" fontId="32" fillId="7" borderId="114" applyNumberFormat="0" applyAlignment="0" applyProtection="0"/>
    <xf numFmtId="0" fontId="20" fillId="23" borderId="115" applyNumberFormat="0" applyFont="0" applyAlignment="0" applyProtection="0"/>
    <xf numFmtId="0" fontId="20" fillId="23" borderId="115" applyNumberFormat="0" applyFont="0" applyAlignment="0" applyProtection="0"/>
    <xf numFmtId="0" fontId="24" fillId="20" borderId="114" applyNumberFormat="0" applyAlignment="0" applyProtection="0"/>
    <xf numFmtId="0" fontId="40" fillId="0" borderId="117" applyNumberFormat="0" applyFill="0" applyAlignment="0" applyProtection="0"/>
    <xf numFmtId="0" fontId="38" fillId="20" borderId="116" applyNumberFormat="0" applyAlignment="0" applyProtection="0"/>
    <xf numFmtId="0" fontId="24" fillId="20" borderId="114" applyNumberFormat="0" applyAlignment="0" applyProtection="0"/>
    <xf numFmtId="0" fontId="38" fillId="20" borderId="116"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38" fillId="20" borderId="116" applyNumberFormat="0" applyAlignment="0" applyProtection="0"/>
    <xf numFmtId="0" fontId="20" fillId="23" borderId="115" applyNumberFormat="0" applyFont="0" applyAlignment="0" applyProtection="0"/>
    <xf numFmtId="0" fontId="38" fillId="20" borderId="116" applyNumberFormat="0" applyAlignment="0" applyProtection="0"/>
    <xf numFmtId="0" fontId="24" fillId="20"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24" fillId="20" borderId="114" applyNumberFormat="0" applyAlignment="0" applyProtection="0"/>
    <xf numFmtId="0" fontId="32" fillId="7"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24" fillId="20" borderId="114" applyNumberFormat="0" applyAlignment="0" applyProtection="0"/>
    <xf numFmtId="0" fontId="20" fillId="23" borderId="115" applyNumberFormat="0" applyFont="0" applyAlignment="0" applyProtection="0"/>
    <xf numFmtId="0" fontId="32" fillId="7" borderId="114" applyNumberFormat="0" applyAlignment="0" applyProtection="0"/>
    <xf numFmtId="0" fontId="20" fillId="23" borderId="115" applyNumberFormat="0" applyFon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2" fillId="7" borderId="114" applyNumberFormat="0" applyAlignment="0" applyProtection="0"/>
    <xf numFmtId="0" fontId="40" fillId="0" borderId="117" applyNumberFormat="0" applyFill="0" applyAlignment="0" applyProtection="0"/>
    <xf numFmtId="0" fontId="20" fillId="23" borderId="115" applyNumberFormat="0" applyFont="0" applyAlignment="0" applyProtection="0"/>
    <xf numFmtId="0" fontId="32" fillId="7" borderId="114" applyNumberFormat="0" applyAlignment="0" applyProtection="0"/>
    <xf numFmtId="0" fontId="24" fillId="20"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24" fillId="20"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38" fillId="20" borderId="116" applyNumberFormat="0" applyAlignment="0" applyProtection="0"/>
    <xf numFmtId="0" fontId="20" fillId="23" borderId="115" applyNumberFormat="0" applyFont="0" applyAlignment="0" applyProtection="0"/>
    <xf numFmtId="0" fontId="32" fillId="7" borderId="114"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2" fillId="7" borderId="114" applyNumberFormat="0" applyAlignment="0" applyProtection="0"/>
    <xf numFmtId="0" fontId="24" fillId="20" borderId="114" applyNumberFormat="0" applyAlignment="0" applyProtection="0"/>
    <xf numFmtId="0" fontId="24" fillId="20" borderId="114" applyNumberFormat="0" applyAlignment="0" applyProtection="0"/>
    <xf numFmtId="0" fontId="20" fillId="23" borderId="115" applyNumberFormat="0" applyFont="0" applyAlignment="0" applyProtection="0"/>
    <xf numFmtId="0" fontId="32" fillId="7" borderId="114" applyNumberFormat="0" applyAlignment="0" applyProtection="0"/>
    <xf numFmtId="0" fontId="24" fillId="20" borderId="114" applyNumberFormat="0" applyAlignment="0" applyProtection="0"/>
    <xf numFmtId="0" fontId="20" fillId="23" borderId="115" applyNumberFormat="0" applyFont="0" applyAlignment="0" applyProtection="0"/>
    <xf numFmtId="0" fontId="24" fillId="20" borderId="114" applyNumberFormat="0" applyAlignment="0" applyProtection="0"/>
    <xf numFmtId="0" fontId="24" fillId="20" borderId="114" applyNumberFormat="0" applyAlignment="0" applyProtection="0"/>
    <xf numFmtId="0" fontId="32" fillId="7" borderId="114" applyNumberFormat="0" applyAlignment="0" applyProtection="0"/>
    <xf numFmtId="0" fontId="38" fillId="20" borderId="116" applyNumberFormat="0" applyAlignment="0" applyProtection="0"/>
    <xf numFmtId="0" fontId="32" fillId="7" borderId="114" applyNumberFormat="0" applyAlignment="0" applyProtection="0"/>
    <xf numFmtId="0" fontId="40" fillId="0" borderId="117" applyNumberFormat="0" applyFill="0" applyAlignment="0" applyProtection="0"/>
    <xf numFmtId="0" fontId="38" fillId="20" borderId="116" applyNumberFormat="0" applyAlignment="0" applyProtection="0"/>
    <xf numFmtId="0" fontId="32" fillId="7" borderId="114" applyNumberFormat="0" applyAlignment="0" applyProtection="0"/>
    <xf numFmtId="0" fontId="38" fillId="20" borderId="116" applyNumberFormat="0" applyAlignment="0" applyProtection="0"/>
    <xf numFmtId="0" fontId="40" fillId="0" borderId="117" applyNumberFormat="0" applyFill="0" applyAlignment="0" applyProtection="0"/>
    <xf numFmtId="0" fontId="24" fillId="20" borderId="114" applyNumberFormat="0" applyAlignment="0" applyProtection="0"/>
    <xf numFmtId="0" fontId="38" fillId="20" borderId="116" applyNumberFormat="0" applyAlignment="0" applyProtection="0"/>
    <xf numFmtId="0" fontId="40" fillId="0" borderId="117" applyNumberFormat="0" applyFill="0" applyAlignment="0" applyProtection="0"/>
    <xf numFmtId="0" fontId="38" fillId="20" borderId="116" applyNumberFormat="0" applyAlignment="0" applyProtection="0"/>
    <xf numFmtId="0" fontId="20" fillId="23" borderId="115" applyNumberFormat="0" applyFont="0" applyAlignment="0" applyProtection="0"/>
    <xf numFmtId="0" fontId="38" fillId="20" borderId="116" applyNumberFormat="0" applyAlignment="0" applyProtection="0"/>
    <xf numFmtId="0" fontId="32" fillId="7" borderId="114" applyNumberFormat="0" applyAlignment="0" applyProtection="0"/>
    <xf numFmtId="0" fontId="24" fillId="20" borderId="114" applyNumberFormat="0" applyAlignment="0" applyProtection="0"/>
    <xf numFmtId="0" fontId="20" fillId="23" borderId="115" applyNumberFormat="0" applyFont="0" applyAlignment="0" applyProtection="0"/>
    <xf numFmtId="0" fontId="24" fillId="20" borderId="114" applyNumberFormat="0" applyAlignment="0" applyProtection="0"/>
    <xf numFmtId="0" fontId="20" fillId="23" borderId="115" applyNumberFormat="0" applyFont="0" applyAlignment="0" applyProtection="0"/>
    <xf numFmtId="0" fontId="38" fillId="20" borderId="116" applyNumberFormat="0" applyAlignment="0" applyProtection="0"/>
    <xf numFmtId="0" fontId="32" fillId="7"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32" fillId="7" borderId="114" applyNumberFormat="0" applyAlignment="0" applyProtection="0"/>
    <xf numFmtId="0" fontId="24" fillId="20" borderId="114"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24" fillId="20" borderId="114" applyNumberFormat="0" applyAlignment="0" applyProtection="0"/>
    <xf numFmtId="0" fontId="38" fillId="20" borderId="116" applyNumberFormat="0" applyAlignment="0" applyProtection="0"/>
    <xf numFmtId="0" fontId="32" fillId="7"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20" fillId="23" borderId="115" applyNumberFormat="0" applyFont="0" applyAlignment="0" applyProtection="0"/>
    <xf numFmtId="0" fontId="32" fillId="7"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38" fillId="20" borderId="116" applyNumberFormat="0" applyAlignment="0" applyProtection="0"/>
    <xf numFmtId="0" fontId="38" fillId="20" borderId="116" applyNumberFormat="0" applyAlignment="0" applyProtection="0"/>
    <xf numFmtId="0" fontId="20" fillId="23" borderId="115" applyNumberFormat="0" applyFont="0" applyAlignment="0" applyProtection="0"/>
    <xf numFmtId="0" fontId="24" fillId="20"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24" fillId="20" borderId="114"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20" fillId="23" borderId="115" applyNumberFormat="0" applyFont="0" applyAlignment="0" applyProtection="0"/>
    <xf numFmtId="0" fontId="24" fillId="20" borderId="114" applyNumberFormat="0" applyAlignment="0" applyProtection="0"/>
    <xf numFmtId="0" fontId="38" fillId="20" borderId="116" applyNumberFormat="0" applyAlignment="0" applyProtection="0"/>
    <xf numFmtId="0" fontId="24" fillId="20" borderId="114" applyNumberFormat="0" applyAlignment="0" applyProtection="0"/>
    <xf numFmtId="0" fontId="38" fillId="20" borderId="116" applyNumberFormat="0" applyAlignment="0" applyProtection="0"/>
    <xf numFmtId="0" fontId="24" fillId="20" borderId="114" applyNumberFormat="0" applyAlignment="0" applyProtection="0"/>
    <xf numFmtId="0" fontId="32" fillId="7" borderId="114" applyNumberFormat="0" applyAlignment="0" applyProtection="0"/>
    <xf numFmtId="0" fontId="38" fillId="20" borderId="116" applyNumberFormat="0" applyAlignment="0" applyProtection="0"/>
    <xf numFmtId="0" fontId="40" fillId="0" borderId="117" applyNumberFormat="0" applyFill="0" applyAlignment="0" applyProtection="0"/>
    <xf numFmtId="0" fontId="38" fillId="20" borderId="116" applyNumberFormat="0" applyAlignment="0" applyProtection="0"/>
    <xf numFmtId="0" fontId="20" fillId="23" borderId="115" applyNumberFormat="0" applyFont="0" applyAlignment="0" applyProtection="0"/>
    <xf numFmtId="0" fontId="32" fillId="7"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40" fillId="0" borderId="117" applyNumberFormat="0" applyFill="0" applyAlignment="0" applyProtection="0"/>
    <xf numFmtId="0" fontId="32" fillId="7" borderId="114" applyNumberFormat="0" applyAlignment="0" applyProtection="0"/>
    <xf numFmtId="0" fontId="24" fillId="20" borderId="114" applyNumberFormat="0" applyAlignment="0" applyProtection="0"/>
    <xf numFmtId="0" fontId="38" fillId="20" borderId="116" applyNumberFormat="0" applyAlignment="0" applyProtection="0"/>
    <xf numFmtId="0" fontId="4" fillId="0" borderId="0"/>
    <xf numFmtId="0" fontId="38" fillId="20" borderId="116" applyNumberFormat="0" applyAlignment="0" applyProtection="0"/>
    <xf numFmtId="0" fontId="24" fillId="20"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24" fillId="20" borderId="114" applyNumberFormat="0" applyAlignment="0" applyProtection="0"/>
    <xf numFmtId="0" fontId="32" fillId="7"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24" fillId="20" borderId="114" applyNumberFormat="0" applyAlignment="0" applyProtection="0"/>
    <xf numFmtId="0" fontId="20" fillId="23" borderId="115" applyNumberFormat="0" applyFont="0" applyAlignment="0" applyProtection="0"/>
    <xf numFmtId="0" fontId="32" fillId="7" borderId="114" applyNumberFormat="0" applyAlignment="0" applyProtection="0"/>
    <xf numFmtId="0" fontId="20" fillId="23" borderId="115" applyNumberFormat="0" applyFon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2" fillId="7" borderId="114" applyNumberFormat="0" applyAlignment="0" applyProtection="0"/>
    <xf numFmtId="0" fontId="40" fillId="0" borderId="117" applyNumberFormat="0" applyFill="0" applyAlignment="0" applyProtection="0"/>
    <xf numFmtId="0" fontId="4" fillId="0" borderId="0"/>
    <xf numFmtId="0" fontId="4" fillId="0" borderId="0"/>
    <xf numFmtId="9" fontId="4" fillId="0" borderId="0" applyFont="0" applyFill="0" applyBorder="0" applyAlignment="0" applyProtection="0"/>
    <xf numFmtId="0" fontId="24" fillId="20"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24" fillId="20"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38" fillId="20" borderId="116" applyNumberFormat="0" applyAlignment="0" applyProtection="0"/>
    <xf numFmtId="0" fontId="20" fillId="23" borderId="115" applyNumberFormat="0" applyFont="0" applyAlignment="0" applyProtection="0"/>
    <xf numFmtId="0" fontId="32" fillId="7" borderId="114"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2" fillId="7" borderId="114" applyNumberFormat="0" applyAlignment="0" applyProtection="0"/>
    <xf numFmtId="0" fontId="24" fillId="20" borderId="114" applyNumberFormat="0" applyAlignment="0" applyProtection="0"/>
    <xf numFmtId="0" fontId="24" fillId="20" borderId="114" applyNumberFormat="0" applyAlignment="0" applyProtection="0"/>
    <xf numFmtId="0" fontId="38" fillId="20" borderId="116" applyNumberFormat="0" applyAlignment="0" applyProtection="0"/>
    <xf numFmtId="0" fontId="24" fillId="20" borderId="114" applyNumberFormat="0" applyAlignment="0" applyProtection="0"/>
    <xf numFmtId="0" fontId="20" fillId="23" borderId="115" applyNumberFormat="0" applyFont="0" applyAlignment="0" applyProtection="0"/>
    <xf numFmtId="0" fontId="40" fillId="0" borderId="117" applyNumberFormat="0" applyFill="0" applyAlignment="0" applyProtection="0"/>
    <xf numFmtId="0" fontId="24" fillId="20" borderId="114" applyNumberFormat="0" applyAlignment="0" applyProtection="0"/>
    <xf numFmtId="0" fontId="40" fillId="0" borderId="117" applyNumberFormat="0" applyFill="0" applyAlignment="0" applyProtection="0"/>
    <xf numFmtId="0" fontId="20" fillId="23" borderId="115" applyNumberFormat="0" applyFont="0" applyAlignment="0" applyProtection="0"/>
    <xf numFmtId="0" fontId="4" fillId="0" borderId="0"/>
    <xf numFmtId="0" fontId="32" fillId="7" borderId="114" applyNumberFormat="0" applyAlignment="0" applyProtection="0"/>
    <xf numFmtId="0" fontId="4" fillId="0" borderId="0"/>
    <xf numFmtId="9" fontId="4" fillId="0" borderId="0" applyFont="0" applyFill="0" applyBorder="0" applyAlignment="0" applyProtection="0"/>
    <xf numFmtId="0" fontId="38" fillId="20" borderId="116" applyNumberFormat="0" applyAlignment="0" applyProtection="0"/>
    <xf numFmtId="0" fontId="20" fillId="23" borderId="115" applyNumberFormat="0" applyFont="0" applyAlignment="0" applyProtection="0"/>
    <xf numFmtId="0" fontId="38" fillId="20" borderId="116" applyNumberFormat="0" applyAlignment="0" applyProtection="0"/>
    <xf numFmtId="0" fontId="32" fillId="7" borderId="114" applyNumberFormat="0" applyAlignment="0" applyProtection="0"/>
    <xf numFmtId="0" fontId="38" fillId="20" borderId="116" applyNumberFormat="0" applyAlignment="0" applyProtection="0"/>
    <xf numFmtId="0" fontId="24" fillId="20" borderId="114" applyNumberFormat="0" applyAlignment="0" applyProtection="0"/>
    <xf numFmtId="0" fontId="24" fillId="20" borderId="114" applyNumberFormat="0" applyAlignment="0" applyProtection="0"/>
    <xf numFmtId="0" fontId="24" fillId="20" borderId="114"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20" fillId="23" borderId="115" applyNumberFormat="0" applyFont="0" applyAlignment="0" applyProtection="0"/>
    <xf numFmtId="0" fontId="32" fillId="7"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40" fillId="0" borderId="117" applyNumberFormat="0" applyFill="0" applyAlignment="0" applyProtection="0"/>
    <xf numFmtId="0" fontId="40" fillId="0" borderId="117" applyNumberFormat="0" applyFill="0" applyAlignment="0" applyProtection="0"/>
    <xf numFmtId="0" fontId="32" fillId="7" borderId="114" applyNumberFormat="0" applyAlignment="0" applyProtection="0"/>
    <xf numFmtId="0" fontId="32" fillId="7" borderId="114" applyNumberFormat="0" applyAlignment="0" applyProtection="0"/>
    <xf numFmtId="0" fontId="24" fillId="20"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38" fillId="20" borderId="116"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8" fillId="20" borderId="116" applyNumberFormat="0" applyAlignment="0" applyProtection="0"/>
    <xf numFmtId="0" fontId="32" fillId="7" borderId="114" applyNumberFormat="0" applyAlignment="0" applyProtection="0"/>
    <xf numFmtId="0" fontId="38" fillId="20" borderId="116"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40" fillId="0" borderId="117" applyNumberFormat="0" applyFill="0" applyAlignment="0" applyProtection="0"/>
    <xf numFmtId="0" fontId="38" fillId="20" borderId="116" applyNumberFormat="0" applyAlignment="0" applyProtection="0"/>
    <xf numFmtId="0" fontId="24" fillId="20" borderId="114" applyNumberFormat="0" applyAlignment="0" applyProtection="0"/>
    <xf numFmtId="0" fontId="24" fillId="20" borderId="114" applyNumberFormat="0" applyAlignment="0" applyProtection="0"/>
    <xf numFmtId="0" fontId="20" fillId="23" borderId="115" applyNumberFormat="0" applyFont="0" applyAlignment="0" applyProtection="0"/>
    <xf numFmtId="0" fontId="32" fillId="7" borderId="114"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24" fillId="20" borderId="114" applyNumberFormat="0" applyAlignment="0" applyProtection="0"/>
    <xf numFmtId="0" fontId="32" fillId="7" borderId="114"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4" fillId="0" borderId="0"/>
    <xf numFmtId="0" fontId="38" fillId="20" borderId="116" applyNumberFormat="0" applyAlignment="0" applyProtection="0"/>
    <xf numFmtId="0" fontId="24" fillId="20"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24" fillId="20" borderId="114" applyNumberFormat="0" applyAlignment="0" applyProtection="0"/>
    <xf numFmtId="0" fontId="32" fillId="7"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24" fillId="20" borderId="114" applyNumberFormat="0" applyAlignment="0" applyProtection="0"/>
    <xf numFmtId="0" fontId="20" fillId="23" borderId="115" applyNumberFormat="0" applyFont="0" applyAlignment="0" applyProtection="0"/>
    <xf numFmtId="0" fontId="32" fillId="7" borderId="114" applyNumberFormat="0" applyAlignment="0" applyProtection="0"/>
    <xf numFmtId="0" fontId="20" fillId="23" borderId="115" applyNumberFormat="0" applyFon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2" fillId="7" borderId="114" applyNumberFormat="0" applyAlignment="0" applyProtection="0"/>
    <xf numFmtId="0" fontId="40" fillId="0" borderId="117" applyNumberFormat="0" applyFill="0" applyAlignment="0" applyProtection="0"/>
    <xf numFmtId="0" fontId="4" fillId="0" borderId="0"/>
    <xf numFmtId="0" fontId="4" fillId="0" borderId="0"/>
    <xf numFmtId="9" fontId="4" fillId="0" borderId="0" applyFont="0" applyFill="0" applyBorder="0" applyAlignment="0" applyProtection="0"/>
    <xf numFmtId="0" fontId="24" fillId="20"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24" fillId="20"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38" fillId="20" borderId="116" applyNumberFormat="0" applyAlignment="0" applyProtection="0"/>
    <xf numFmtId="0" fontId="20" fillId="23" borderId="115" applyNumberFormat="0" applyFont="0" applyAlignment="0" applyProtection="0"/>
    <xf numFmtId="0" fontId="32" fillId="7" borderId="114"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2" fillId="7" borderId="114" applyNumberFormat="0" applyAlignment="0" applyProtection="0"/>
    <xf numFmtId="0" fontId="24" fillId="20" borderId="114" applyNumberFormat="0" applyAlignment="0" applyProtection="0"/>
    <xf numFmtId="0" fontId="24" fillId="20" borderId="114" applyNumberFormat="0" applyAlignment="0" applyProtection="0"/>
    <xf numFmtId="0" fontId="20" fillId="23" borderId="115" applyNumberFormat="0" applyFont="0" applyAlignment="0" applyProtection="0"/>
    <xf numFmtId="0" fontId="20" fillId="23" borderId="115" applyNumberFormat="0" applyFont="0" applyAlignment="0" applyProtection="0"/>
    <xf numFmtId="0" fontId="24" fillId="20" borderId="114" applyNumberFormat="0" applyAlignment="0" applyProtection="0"/>
    <xf numFmtId="0" fontId="24" fillId="20" borderId="114" applyNumberFormat="0" applyAlignment="0" applyProtection="0"/>
    <xf numFmtId="0" fontId="32" fillId="7" borderId="114" applyNumberFormat="0" applyAlignment="0" applyProtection="0"/>
    <xf numFmtId="0" fontId="38" fillId="20" borderId="116" applyNumberFormat="0" applyAlignment="0" applyProtection="0"/>
    <xf numFmtId="0" fontId="32" fillId="7" borderId="114" applyNumberFormat="0" applyAlignment="0" applyProtection="0"/>
    <xf numFmtId="0" fontId="40" fillId="0" borderId="117" applyNumberFormat="0" applyFill="0" applyAlignment="0" applyProtection="0"/>
    <xf numFmtId="0" fontId="38" fillId="20" borderId="116" applyNumberFormat="0" applyAlignment="0" applyProtection="0"/>
    <xf numFmtId="0" fontId="20" fillId="23" borderId="115" applyNumberFormat="0" applyFont="0" applyAlignment="0" applyProtection="0"/>
    <xf numFmtId="0" fontId="24" fillId="20" borderId="114" applyNumberFormat="0" applyAlignment="0" applyProtection="0"/>
    <xf numFmtId="0" fontId="20" fillId="23" borderId="115" applyNumberFormat="0" applyFont="0" applyAlignment="0" applyProtection="0"/>
    <xf numFmtId="0" fontId="20" fillId="23" borderId="115" applyNumberFormat="0" applyFont="0" applyAlignment="0" applyProtection="0"/>
    <xf numFmtId="0" fontId="24" fillId="20" borderId="114" applyNumberFormat="0" applyAlignment="0" applyProtection="0"/>
    <xf numFmtId="0" fontId="24" fillId="20" borderId="114" applyNumberFormat="0" applyAlignment="0" applyProtection="0"/>
    <xf numFmtId="0" fontId="40" fillId="0" borderId="117" applyNumberFormat="0" applyFill="0" applyAlignment="0" applyProtection="0"/>
    <xf numFmtId="0" fontId="32" fillId="7" borderId="114" applyNumberFormat="0" applyAlignment="0" applyProtection="0"/>
    <xf numFmtId="0" fontId="40" fillId="0" borderId="117" applyNumberFormat="0" applyFill="0" applyAlignment="0" applyProtection="0"/>
    <xf numFmtId="0" fontId="38" fillId="20" borderId="116" applyNumberFormat="0" applyAlignment="0" applyProtection="0"/>
    <xf numFmtId="0" fontId="20" fillId="23" borderId="115" applyNumberFormat="0" applyFont="0" applyAlignment="0" applyProtection="0"/>
    <xf numFmtId="0" fontId="40" fillId="0" borderId="117" applyNumberFormat="0" applyFill="0" applyAlignment="0" applyProtection="0"/>
    <xf numFmtId="0" fontId="24" fillId="20" borderId="114" applyNumberFormat="0" applyAlignment="0" applyProtection="0"/>
    <xf numFmtId="0" fontId="38" fillId="20" borderId="116" applyNumberFormat="0" applyAlignment="0" applyProtection="0"/>
    <xf numFmtId="0" fontId="32" fillId="7"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24" fillId="20" borderId="114" applyNumberFormat="0" applyAlignment="0" applyProtection="0"/>
    <xf numFmtId="0" fontId="24" fillId="20" borderId="114" applyNumberFormat="0" applyAlignment="0" applyProtection="0"/>
    <xf numFmtId="0" fontId="24" fillId="20" borderId="114" applyNumberFormat="0" applyAlignment="0" applyProtection="0"/>
    <xf numFmtId="0" fontId="38" fillId="20" borderId="116" applyNumberFormat="0" applyAlignment="0" applyProtection="0"/>
    <xf numFmtId="0" fontId="24" fillId="20" borderId="114" applyNumberFormat="0" applyAlignment="0" applyProtection="0"/>
    <xf numFmtId="0" fontId="40" fillId="0" borderId="117" applyNumberFormat="0" applyFill="0" applyAlignment="0" applyProtection="0"/>
    <xf numFmtId="0" fontId="20" fillId="23" borderId="115" applyNumberFormat="0" applyFont="0" applyAlignment="0" applyProtection="0"/>
    <xf numFmtId="0" fontId="20" fillId="23" borderId="115" applyNumberFormat="0" applyFont="0" applyAlignment="0" applyProtection="0"/>
    <xf numFmtId="0" fontId="40" fillId="0" borderId="117" applyNumberFormat="0" applyFill="0" applyAlignment="0" applyProtection="0"/>
    <xf numFmtId="0" fontId="32" fillId="7" borderId="114" applyNumberFormat="0" applyAlignment="0" applyProtection="0"/>
    <xf numFmtId="0" fontId="32" fillId="7" borderId="114" applyNumberFormat="0" applyAlignment="0" applyProtection="0"/>
    <xf numFmtId="0" fontId="32" fillId="7" borderId="114" applyNumberFormat="0" applyAlignment="0" applyProtection="0"/>
    <xf numFmtId="0" fontId="20" fillId="23" borderId="115" applyNumberFormat="0" applyFont="0" applyAlignment="0" applyProtection="0"/>
    <xf numFmtId="0" fontId="20" fillId="23" borderId="115" applyNumberFormat="0" applyFont="0" applyAlignment="0" applyProtection="0"/>
    <xf numFmtId="0" fontId="38" fillId="20" borderId="116" applyNumberFormat="0" applyAlignment="0" applyProtection="0"/>
    <xf numFmtId="0" fontId="32" fillId="7" borderId="114" applyNumberFormat="0" applyAlignment="0" applyProtection="0"/>
    <xf numFmtId="0" fontId="32" fillId="7" borderId="114" applyNumberFormat="0" applyAlignment="0" applyProtection="0"/>
    <xf numFmtId="0" fontId="20" fillId="23" borderId="115" applyNumberFormat="0" applyFont="0" applyAlignment="0" applyProtection="0"/>
    <xf numFmtId="0" fontId="32" fillId="7" borderId="114" applyNumberFormat="0" applyAlignment="0" applyProtection="0"/>
    <xf numFmtId="0" fontId="24" fillId="20" borderId="114" applyNumberFormat="0" applyAlignment="0" applyProtection="0"/>
    <xf numFmtId="0" fontId="24" fillId="20" borderId="114" applyNumberFormat="0" applyAlignment="0" applyProtection="0"/>
    <xf numFmtId="0" fontId="38" fillId="20" borderId="116" applyNumberFormat="0" applyAlignment="0" applyProtection="0"/>
    <xf numFmtId="0" fontId="38" fillId="20" borderId="116" applyNumberFormat="0" applyAlignment="0" applyProtection="0"/>
    <xf numFmtId="0" fontId="32" fillId="7" borderId="114" applyNumberFormat="0" applyAlignment="0" applyProtection="0"/>
    <xf numFmtId="0" fontId="38" fillId="20" borderId="116" applyNumberFormat="0" applyAlignment="0" applyProtection="0"/>
    <xf numFmtId="0" fontId="24" fillId="20"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24" fillId="20" borderId="114" applyNumberFormat="0" applyAlignment="0" applyProtection="0"/>
    <xf numFmtId="0" fontId="32" fillId="7"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24" fillId="20" borderId="114" applyNumberFormat="0" applyAlignment="0" applyProtection="0"/>
    <xf numFmtId="0" fontId="20" fillId="23" borderId="115" applyNumberFormat="0" applyFont="0" applyAlignment="0" applyProtection="0"/>
    <xf numFmtId="0" fontId="32" fillId="7" borderId="114" applyNumberFormat="0" applyAlignment="0" applyProtection="0"/>
    <xf numFmtId="0" fontId="20" fillId="23" borderId="115" applyNumberFormat="0" applyFon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2" fillId="7" borderId="114" applyNumberFormat="0" applyAlignment="0" applyProtection="0"/>
    <xf numFmtId="0" fontId="40" fillId="0" borderId="117" applyNumberFormat="0" applyFill="0" applyAlignment="0" applyProtection="0"/>
    <xf numFmtId="0" fontId="24" fillId="20"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24" fillId="20"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38" fillId="20" borderId="116" applyNumberFormat="0" applyAlignment="0" applyProtection="0"/>
    <xf numFmtId="0" fontId="20" fillId="23" borderId="115" applyNumberFormat="0" applyFont="0" applyAlignment="0" applyProtection="0"/>
    <xf numFmtId="0" fontId="32" fillId="7" borderId="114"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2" fillId="7" borderId="114" applyNumberFormat="0" applyAlignment="0" applyProtection="0"/>
    <xf numFmtId="0" fontId="24" fillId="20" borderId="114" applyNumberFormat="0" applyAlignment="0" applyProtection="0"/>
    <xf numFmtId="0" fontId="24" fillId="20" borderId="114" applyNumberFormat="0" applyAlignment="0" applyProtection="0"/>
    <xf numFmtId="0" fontId="20" fillId="23" borderId="115" applyNumberFormat="0" applyFont="0" applyAlignment="0" applyProtection="0"/>
    <xf numFmtId="0" fontId="40" fillId="0" borderId="117" applyNumberFormat="0" applyFill="0" applyAlignment="0" applyProtection="0"/>
    <xf numFmtId="0" fontId="20" fillId="23" borderId="115" applyNumberFormat="0" applyFont="0" applyAlignment="0" applyProtection="0"/>
    <xf numFmtId="0" fontId="24" fillId="20" borderId="114" applyNumberFormat="0" applyAlignment="0" applyProtection="0"/>
    <xf numFmtId="0" fontId="24" fillId="20" borderId="114" applyNumberFormat="0" applyAlignment="0" applyProtection="0"/>
    <xf numFmtId="0" fontId="32" fillId="7" borderId="114" applyNumberFormat="0" applyAlignment="0" applyProtection="0"/>
    <xf numFmtId="0" fontId="38" fillId="20" borderId="116" applyNumberFormat="0" applyAlignment="0" applyProtection="0"/>
    <xf numFmtId="0" fontId="32" fillId="7" borderId="114" applyNumberFormat="0" applyAlignment="0" applyProtection="0"/>
    <xf numFmtId="0" fontId="40" fillId="0" borderId="117" applyNumberFormat="0" applyFill="0" applyAlignment="0" applyProtection="0"/>
    <xf numFmtId="0" fontId="38" fillId="20" borderId="116" applyNumberFormat="0" applyAlignment="0" applyProtection="0"/>
    <xf numFmtId="0" fontId="32" fillId="7" borderId="114" applyNumberFormat="0" applyAlignment="0" applyProtection="0"/>
    <xf numFmtId="0" fontId="40" fillId="0" borderId="117" applyNumberFormat="0" applyFill="0" applyAlignment="0" applyProtection="0"/>
    <xf numFmtId="0" fontId="38" fillId="20" borderId="116" applyNumberFormat="0" applyAlignment="0" applyProtection="0"/>
    <xf numFmtId="0" fontId="20" fillId="23" borderId="115" applyNumberFormat="0" applyFont="0" applyAlignment="0" applyProtection="0"/>
    <xf numFmtId="0" fontId="24" fillId="20" borderId="114" applyNumberFormat="0" applyAlignment="0" applyProtection="0"/>
    <xf numFmtId="0" fontId="38" fillId="20" borderId="116" applyNumberFormat="0" applyAlignment="0" applyProtection="0"/>
    <xf numFmtId="0" fontId="32" fillId="7"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24" fillId="20" borderId="114" applyNumberFormat="0" applyAlignment="0" applyProtection="0"/>
    <xf numFmtId="0" fontId="24" fillId="20" borderId="114" applyNumberFormat="0" applyAlignment="0" applyProtection="0"/>
    <xf numFmtId="0" fontId="24" fillId="20" borderId="114" applyNumberFormat="0" applyAlignment="0" applyProtection="0"/>
    <xf numFmtId="0" fontId="38" fillId="20" borderId="116" applyNumberFormat="0" applyAlignment="0" applyProtection="0"/>
    <xf numFmtId="0" fontId="24" fillId="20" borderId="114" applyNumberFormat="0" applyAlignment="0" applyProtection="0"/>
    <xf numFmtId="0" fontId="40" fillId="0" borderId="117" applyNumberFormat="0" applyFill="0" applyAlignment="0" applyProtection="0"/>
    <xf numFmtId="0" fontId="20" fillId="23" borderId="115" applyNumberFormat="0" applyFont="0" applyAlignment="0" applyProtection="0"/>
    <xf numFmtId="0" fontId="20" fillId="23" borderId="115" applyNumberFormat="0" applyFont="0" applyAlignment="0" applyProtection="0"/>
    <xf numFmtId="0" fontId="40" fillId="0" borderId="117" applyNumberFormat="0" applyFill="0" applyAlignment="0" applyProtection="0"/>
    <xf numFmtId="0" fontId="32" fillId="7" borderId="114" applyNumberFormat="0" applyAlignment="0" applyProtection="0"/>
    <xf numFmtId="0" fontId="32" fillId="7" borderId="114" applyNumberFormat="0" applyAlignment="0" applyProtection="0"/>
    <xf numFmtId="0" fontId="32" fillId="7" borderId="114" applyNumberFormat="0" applyAlignment="0" applyProtection="0"/>
    <xf numFmtId="0" fontId="20" fillId="23" borderId="115" applyNumberFormat="0" applyFont="0" applyAlignment="0" applyProtection="0"/>
    <xf numFmtId="0" fontId="20" fillId="23" borderId="115" applyNumberFormat="0" applyFont="0" applyAlignment="0" applyProtection="0"/>
    <xf numFmtId="0" fontId="38" fillId="20" borderId="116" applyNumberFormat="0" applyAlignment="0" applyProtection="0"/>
    <xf numFmtId="0" fontId="20" fillId="23" borderId="115" applyNumberFormat="0" applyFont="0" applyAlignment="0" applyProtection="0"/>
    <xf numFmtId="0" fontId="32" fillId="7" borderId="114" applyNumberFormat="0" applyAlignment="0" applyProtection="0"/>
    <xf numFmtId="0" fontId="24" fillId="20" borderId="114" applyNumberFormat="0" applyAlignment="0" applyProtection="0"/>
    <xf numFmtId="0" fontId="38" fillId="20" borderId="116" applyNumberFormat="0" applyAlignment="0" applyProtection="0"/>
    <xf numFmtId="0" fontId="32" fillId="7"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40" fillId="0" borderId="117" applyNumberFormat="0" applyFill="0" applyAlignment="0" applyProtection="0"/>
    <xf numFmtId="0" fontId="40" fillId="0" borderId="117" applyNumberFormat="0" applyFill="0" applyAlignment="0" applyProtection="0"/>
    <xf numFmtId="0" fontId="38" fillId="20" borderId="116" applyNumberFormat="0" applyAlignment="0" applyProtection="0"/>
    <xf numFmtId="0" fontId="32" fillId="7" borderId="114" applyNumberFormat="0" applyAlignment="0" applyProtection="0"/>
    <xf numFmtId="0" fontId="40" fillId="0" borderId="117" applyNumberFormat="0" applyFill="0" applyAlignment="0" applyProtection="0"/>
    <xf numFmtId="0" fontId="24" fillId="20" borderId="114" applyNumberFormat="0" applyAlignment="0" applyProtection="0"/>
    <xf numFmtId="0" fontId="32" fillId="7"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24" fillId="20" borderId="114" applyNumberFormat="0" applyAlignment="0" applyProtection="0"/>
    <xf numFmtId="0" fontId="20" fillId="23" borderId="115" applyNumberFormat="0" applyFont="0" applyAlignment="0" applyProtection="0"/>
    <xf numFmtId="0" fontId="32" fillId="7" borderId="114" applyNumberFormat="0" applyAlignment="0" applyProtection="0"/>
    <xf numFmtId="0" fontId="20" fillId="23" borderId="115" applyNumberFormat="0" applyFont="0" applyAlignment="0" applyProtection="0"/>
    <xf numFmtId="0" fontId="40" fillId="0" borderId="117" applyNumberFormat="0" applyFill="0" applyAlignment="0" applyProtection="0"/>
    <xf numFmtId="0" fontId="24" fillId="20"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8" fillId="20" borderId="116" applyNumberFormat="0" applyAlignment="0" applyProtection="0"/>
    <xf numFmtId="0" fontId="20" fillId="23" borderId="115" applyNumberFormat="0" applyFont="0" applyAlignment="0" applyProtection="0"/>
    <xf numFmtId="0" fontId="32" fillId="7" borderId="114"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2" fillId="7" borderId="114" applyNumberFormat="0" applyAlignment="0" applyProtection="0"/>
    <xf numFmtId="0" fontId="24" fillId="20" borderId="114" applyNumberFormat="0" applyAlignment="0" applyProtection="0"/>
    <xf numFmtId="0" fontId="24" fillId="20" borderId="114" applyNumberFormat="0" applyAlignment="0" applyProtection="0"/>
    <xf numFmtId="0" fontId="38" fillId="20" borderId="116" applyNumberFormat="0" applyAlignment="0" applyProtection="0"/>
    <xf numFmtId="0" fontId="32" fillId="7" borderId="114" applyNumberFormat="0" applyAlignment="0" applyProtection="0"/>
    <xf numFmtId="0" fontId="32" fillId="7" borderId="114" applyNumberFormat="0" applyAlignment="0" applyProtection="0"/>
    <xf numFmtId="0" fontId="24" fillId="20" borderId="114" applyNumberFormat="0" applyAlignment="0" applyProtection="0"/>
    <xf numFmtId="0" fontId="40" fillId="0" borderId="117" applyNumberFormat="0" applyFill="0" applyAlignment="0" applyProtection="0"/>
    <xf numFmtId="0" fontId="20" fillId="23" borderId="115" applyNumberFormat="0" applyFont="0" applyAlignment="0" applyProtection="0"/>
    <xf numFmtId="0" fontId="24" fillId="20" borderId="114" applyNumberFormat="0" applyAlignment="0" applyProtection="0"/>
    <xf numFmtId="0" fontId="24" fillId="20" borderId="114" applyNumberFormat="0" applyAlignment="0" applyProtection="0"/>
    <xf numFmtId="0" fontId="32" fillId="7" borderId="114"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8" fillId="20" borderId="116" applyNumberFormat="0" applyAlignment="0" applyProtection="0"/>
    <xf numFmtId="0" fontId="24" fillId="20"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24" fillId="20" borderId="114" applyNumberFormat="0" applyAlignment="0" applyProtection="0"/>
    <xf numFmtId="0" fontId="32" fillId="7"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24" fillId="20" borderId="114" applyNumberFormat="0" applyAlignment="0" applyProtection="0"/>
    <xf numFmtId="0" fontId="20" fillId="23" borderId="115" applyNumberFormat="0" applyFont="0" applyAlignment="0" applyProtection="0"/>
    <xf numFmtId="0" fontId="32" fillId="7" borderId="114" applyNumberFormat="0" applyAlignment="0" applyProtection="0"/>
    <xf numFmtId="0" fontId="20" fillId="23" borderId="115" applyNumberFormat="0" applyFon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2" fillId="7" borderId="114" applyNumberFormat="0" applyAlignment="0" applyProtection="0"/>
    <xf numFmtId="0" fontId="40" fillId="0" borderId="117" applyNumberFormat="0" applyFill="0" applyAlignment="0" applyProtection="0"/>
    <xf numFmtId="0" fontId="24" fillId="20"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24" fillId="20"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38" fillId="20" borderId="116" applyNumberFormat="0" applyAlignment="0" applyProtection="0"/>
    <xf numFmtId="0" fontId="20" fillId="23" borderId="115" applyNumberFormat="0" applyFont="0" applyAlignment="0" applyProtection="0"/>
    <xf numFmtId="0" fontId="32" fillId="7" borderId="114"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2" fillId="7" borderId="114" applyNumberFormat="0" applyAlignment="0" applyProtection="0"/>
    <xf numFmtId="0" fontId="24" fillId="20" borderId="114" applyNumberFormat="0" applyAlignment="0" applyProtection="0"/>
    <xf numFmtId="0" fontId="24" fillId="20" borderId="114" applyNumberFormat="0" applyAlignment="0" applyProtection="0"/>
    <xf numFmtId="0" fontId="20" fillId="23" borderId="115" applyNumberFormat="0" applyFont="0" applyAlignment="0" applyProtection="0"/>
    <xf numFmtId="0" fontId="20" fillId="23" borderId="115" applyNumberFormat="0" applyFont="0" applyAlignment="0" applyProtection="0"/>
    <xf numFmtId="0" fontId="24" fillId="20" borderId="114" applyNumberFormat="0" applyAlignment="0" applyProtection="0"/>
    <xf numFmtId="0" fontId="24" fillId="20" borderId="114" applyNumberFormat="0" applyAlignment="0" applyProtection="0"/>
    <xf numFmtId="0" fontId="32" fillId="7" borderId="114" applyNumberFormat="0" applyAlignment="0" applyProtection="0"/>
    <xf numFmtId="0" fontId="38" fillId="20" borderId="116" applyNumberFormat="0" applyAlignment="0" applyProtection="0"/>
    <xf numFmtId="0" fontId="32" fillId="7" borderId="114" applyNumberFormat="0" applyAlignment="0" applyProtection="0"/>
    <xf numFmtId="0" fontId="40" fillId="0" borderId="117" applyNumberFormat="0" applyFill="0" applyAlignment="0" applyProtection="0"/>
    <xf numFmtId="0" fontId="38" fillId="20" borderId="116" applyNumberFormat="0" applyAlignment="0" applyProtection="0"/>
    <xf numFmtId="0" fontId="24" fillId="20" borderId="114" applyNumberFormat="0" applyAlignment="0" applyProtection="0"/>
    <xf numFmtId="0" fontId="20" fillId="23" borderId="115" applyNumberFormat="0" applyFont="0" applyAlignment="0" applyProtection="0"/>
    <xf numFmtId="0" fontId="20" fillId="23" borderId="115" applyNumberFormat="0" applyFont="0" applyAlignment="0" applyProtection="0"/>
    <xf numFmtId="0" fontId="38" fillId="20" borderId="116" applyNumberFormat="0" applyAlignment="0" applyProtection="0"/>
    <xf numFmtId="0" fontId="32" fillId="7" borderId="114" applyNumberFormat="0" applyAlignment="0" applyProtection="0"/>
    <xf numFmtId="0" fontId="38" fillId="20" borderId="116" applyNumberFormat="0" applyAlignment="0" applyProtection="0"/>
    <xf numFmtId="0" fontId="32" fillId="7" borderId="114"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20" fillId="23" borderId="115" applyNumberFormat="0" applyFont="0" applyAlignment="0" applyProtection="0"/>
    <xf numFmtId="0" fontId="24" fillId="20" borderId="114" applyNumberFormat="0" applyAlignment="0" applyProtection="0"/>
    <xf numFmtId="0" fontId="32" fillId="7" borderId="114" applyNumberFormat="0" applyAlignment="0" applyProtection="0"/>
    <xf numFmtId="0" fontId="24" fillId="20" borderId="114" applyNumberFormat="0" applyAlignment="0" applyProtection="0"/>
    <xf numFmtId="0" fontId="38" fillId="20" borderId="116" applyNumberFormat="0" applyAlignment="0" applyProtection="0"/>
    <xf numFmtId="0" fontId="24" fillId="20" borderId="114" applyNumberFormat="0" applyAlignment="0" applyProtection="0"/>
    <xf numFmtId="0" fontId="20" fillId="23" borderId="115" applyNumberFormat="0" applyFont="0" applyAlignment="0" applyProtection="0"/>
    <xf numFmtId="0" fontId="38" fillId="20" borderId="116" applyNumberFormat="0" applyAlignment="0" applyProtection="0"/>
    <xf numFmtId="0" fontId="32" fillId="7" borderId="114" applyNumberFormat="0" applyAlignment="0" applyProtection="0"/>
    <xf numFmtId="0" fontId="40" fillId="0" borderId="117" applyNumberFormat="0" applyFill="0" applyAlignment="0" applyProtection="0"/>
    <xf numFmtId="0" fontId="38" fillId="20" borderId="116"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32" fillId="7" borderId="114" applyNumberFormat="0" applyAlignment="0" applyProtection="0"/>
    <xf numFmtId="0" fontId="24" fillId="20" borderId="114" applyNumberFormat="0" applyAlignment="0" applyProtection="0"/>
    <xf numFmtId="0" fontId="40" fillId="0" borderId="117" applyNumberFormat="0" applyFill="0" applyAlignment="0" applyProtection="0"/>
    <xf numFmtId="0" fontId="32" fillId="7" borderId="114" applyNumberFormat="0" applyAlignment="0" applyProtection="0"/>
    <xf numFmtId="0" fontId="20" fillId="23" borderId="115" applyNumberFormat="0" applyFont="0" applyAlignment="0" applyProtection="0"/>
    <xf numFmtId="0" fontId="24" fillId="20" borderId="114" applyNumberFormat="0" applyAlignment="0" applyProtection="0"/>
    <xf numFmtId="0" fontId="40" fillId="0" borderId="117" applyNumberFormat="0" applyFill="0" applyAlignment="0" applyProtection="0"/>
    <xf numFmtId="0" fontId="38" fillId="20" borderId="116" applyNumberFormat="0" applyAlignment="0" applyProtection="0"/>
    <xf numFmtId="0" fontId="24" fillId="20" borderId="114" applyNumberFormat="0" applyAlignment="0" applyProtection="0"/>
    <xf numFmtId="0" fontId="38" fillId="20" borderId="116"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38" fillId="20" borderId="116" applyNumberFormat="0" applyAlignment="0" applyProtection="0"/>
    <xf numFmtId="0" fontId="38" fillId="20" borderId="116" applyNumberFormat="0" applyAlignment="0" applyProtection="0"/>
    <xf numFmtId="0" fontId="24" fillId="20"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24" fillId="20" borderId="114" applyNumberFormat="0" applyAlignment="0" applyProtection="0"/>
    <xf numFmtId="0" fontId="32" fillId="7"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24" fillId="20" borderId="114" applyNumberFormat="0" applyAlignment="0" applyProtection="0"/>
    <xf numFmtId="0" fontId="20" fillId="23" borderId="115" applyNumberFormat="0" applyFont="0" applyAlignment="0" applyProtection="0"/>
    <xf numFmtId="0" fontId="32" fillId="7" borderId="114" applyNumberFormat="0" applyAlignment="0" applyProtection="0"/>
    <xf numFmtId="0" fontId="20" fillId="23" borderId="115" applyNumberFormat="0" applyFon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2" fillId="7" borderId="114" applyNumberFormat="0" applyAlignment="0" applyProtection="0"/>
    <xf numFmtId="0" fontId="40" fillId="0" borderId="117" applyNumberFormat="0" applyFill="0" applyAlignment="0" applyProtection="0"/>
    <xf numFmtId="0" fontId="20" fillId="23" borderId="115" applyNumberFormat="0" applyFont="0" applyAlignment="0" applyProtection="0"/>
    <xf numFmtId="0" fontId="32" fillId="7" borderId="114" applyNumberFormat="0" applyAlignment="0" applyProtection="0"/>
    <xf numFmtId="0" fontId="24" fillId="20"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24" fillId="20"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38" fillId="20" borderId="116" applyNumberFormat="0" applyAlignment="0" applyProtection="0"/>
    <xf numFmtId="0" fontId="20" fillId="23" borderId="115" applyNumberFormat="0" applyFont="0" applyAlignment="0" applyProtection="0"/>
    <xf numFmtId="0" fontId="32" fillId="7" borderId="114"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2" fillId="7" borderId="114" applyNumberFormat="0" applyAlignment="0" applyProtection="0"/>
    <xf numFmtId="0" fontId="24" fillId="20" borderId="114" applyNumberFormat="0" applyAlignment="0" applyProtection="0"/>
    <xf numFmtId="0" fontId="24" fillId="20" borderId="114" applyNumberFormat="0" applyAlignment="0" applyProtection="0"/>
    <xf numFmtId="0" fontId="20" fillId="23" borderId="115" applyNumberFormat="0" applyFont="0" applyAlignment="0" applyProtection="0"/>
    <xf numFmtId="0" fontId="32" fillId="7" borderId="114" applyNumberFormat="0" applyAlignment="0" applyProtection="0"/>
    <xf numFmtId="0" fontId="24" fillId="20" borderId="114" applyNumberFormat="0" applyAlignment="0" applyProtection="0"/>
    <xf numFmtId="0" fontId="20" fillId="23" borderId="115" applyNumberFormat="0" applyFont="0" applyAlignment="0" applyProtection="0"/>
    <xf numFmtId="0" fontId="24" fillId="20" borderId="114" applyNumberFormat="0" applyAlignment="0" applyProtection="0"/>
    <xf numFmtId="0" fontId="24" fillId="20" borderId="114" applyNumberFormat="0" applyAlignment="0" applyProtection="0"/>
    <xf numFmtId="0" fontId="32" fillId="7" borderId="114" applyNumberFormat="0" applyAlignment="0" applyProtection="0"/>
    <xf numFmtId="0" fontId="38" fillId="20" borderId="116" applyNumberFormat="0" applyAlignment="0" applyProtection="0"/>
    <xf numFmtId="0" fontId="32" fillId="7" borderId="114" applyNumberFormat="0" applyAlignment="0" applyProtection="0"/>
    <xf numFmtId="0" fontId="40" fillId="0" borderId="117" applyNumberFormat="0" applyFill="0" applyAlignment="0" applyProtection="0"/>
    <xf numFmtId="0" fontId="38" fillId="20" borderId="116" applyNumberFormat="0" applyAlignment="0" applyProtection="0"/>
    <xf numFmtId="0" fontId="38" fillId="20" borderId="116" applyNumberFormat="0" applyAlignment="0" applyProtection="0"/>
    <xf numFmtId="0" fontId="24" fillId="20" borderId="114" applyNumberFormat="0" applyAlignment="0" applyProtection="0"/>
    <xf numFmtId="0" fontId="38" fillId="20" borderId="116" applyNumberFormat="0" applyAlignment="0" applyProtection="0"/>
    <xf numFmtId="0" fontId="40" fillId="0" borderId="117" applyNumberFormat="0" applyFill="0" applyAlignment="0" applyProtection="0"/>
    <xf numFmtId="0" fontId="38" fillId="20" borderId="116" applyNumberFormat="0" applyAlignment="0" applyProtection="0"/>
    <xf numFmtId="0" fontId="20" fillId="23" borderId="115" applyNumberFormat="0" applyFont="0" applyAlignment="0" applyProtection="0"/>
    <xf numFmtId="0" fontId="32" fillId="7" borderId="114" applyNumberFormat="0" applyAlignment="0" applyProtection="0"/>
    <xf numFmtId="0" fontId="24" fillId="20" borderId="114" applyNumberFormat="0" applyAlignment="0" applyProtection="0"/>
    <xf numFmtId="0" fontId="20" fillId="23" borderId="115" applyNumberFormat="0" applyFont="0" applyAlignment="0" applyProtection="0"/>
    <xf numFmtId="0" fontId="20" fillId="23" borderId="115" applyNumberFormat="0" applyFont="0" applyAlignment="0" applyProtection="0"/>
    <xf numFmtId="0" fontId="32" fillId="7" borderId="114" applyNumberFormat="0" applyAlignment="0" applyProtection="0"/>
    <xf numFmtId="0" fontId="32" fillId="7" borderId="114" applyNumberFormat="0" applyAlignment="0" applyProtection="0"/>
    <xf numFmtId="0" fontId="24" fillId="20" borderId="114" applyNumberFormat="0" applyAlignment="0" applyProtection="0"/>
    <xf numFmtId="0" fontId="40" fillId="0" borderId="117" applyNumberFormat="0" applyFill="0" applyAlignment="0" applyProtection="0"/>
    <xf numFmtId="0" fontId="24" fillId="20" borderId="114" applyNumberFormat="0" applyAlignment="0" applyProtection="0"/>
    <xf numFmtId="0" fontId="38" fillId="20" borderId="116" applyNumberFormat="0" applyAlignment="0" applyProtection="0"/>
    <xf numFmtId="0" fontId="32" fillId="7"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20" fillId="23" borderId="115" applyNumberFormat="0" applyFont="0" applyAlignment="0" applyProtection="0"/>
    <xf numFmtId="0" fontId="32" fillId="7"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20" fillId="23" borderId="115" applyNumberFormat="0" applyFont="0" applyAlignment="0" applyProtection="0"/>
    <xf numFmtId="0" fontId="40" fillId="0" borderId="117" applyNumberFormat="0" applyFill="0" applyAlignment="0" applyProtection="0"/>
    <xf numFmtId="0" fontId="40" fillId="0" borderId="117" applyNumberFormat="0" applyFill="0" applyAlignment="0" applyProtection="0"/>
    <xf numFmtId="0" fontId="20" fillId="23" borderId="115" applyNumberFormat="0" applyFont="0" applyAlignment="0" applyProtection="0"/>
    <xf numFmtId="0" fontId="24" fillId="20" borderId="114" applyNumberFormat="0" applyAlignment="0" applyProtection="0"/>
    <xf numFmtId="0" fontId="24" fillId="20" borderId="114" applyNumberFormat="0" applyAlignment="0" applyProtection="0"/>
    <xf numFmtId="0" fontId="38" fillId="20" borderId="116" applyNumberFormat="0" applyAlignment="0" applyProtection="0"/>
    <xf numFmtId="0" fontId="4" fillId="0" borderId="0"/>
    <xf numFmtId="0" fontId="4" fillId="0" borderId="0"/>
    <xf numFmtId="9" fontId="4" fillId="0" borderId="0" applyFont="0" applyFill="0" applyBorder="0" applyAlignment="0" applyProtection="0"/>
    <xf numFmtId="0" fontId="24" fillId="20" borderId="114" applyNumberFormat="0" applyAlignment="0" applyProtection="0"/>
    <xf numFmtId="0" fontId="32" fillId="7" borderId="114"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4" fillId="0" borderId="0"/>
    <xf numFmtId="0" fontId="38" fillId="20" borderId="116" applyNumberFormat="0" applyAlignment="0" applyProtection="0"/>
    <xf numFmtId="0" fontId="24" fillId="20"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24" fillId="20" borderId="114" applyNumberFormat="0" applyAlignment="0" applyProtection="0"/>
    <xf numFmtId="0" fontId="32" fillId="7"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24" fillId="20" borderId="114" applyNumberFormat="0" applyAlignment="0" applyProtection="0"/>
    <xf numFmtId="0" fontId="20" fillId="23" borderId="115" applyNumberFormat="0" applyFont="0" applyAlignment="0" applyProtection="0"/>
    <xf numFmtId="0" fontId="32" fillId="7" borderId="114" applyNumberFormat="0" applyAlignment="0" applyProtection="0"/>
    <xf numFmtId="0" fontId="20" fillId="23" borderId="115" applyNumberFormat="0" applyFon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2" fillId="7" borderId="114" applyNumberFormat="0" applyAlignment="0" applyProtection="0"/>
    <xf numFmtId="0" fontId="40" fillId="0" borderId="117" applyNumberFormat="0" applyFill="0" applyAlignment="0" applyProtection="0"/>
    <xf numFmtId="0" fontId="4" fillId="0" borderId="0"/>
    <xf numFmtId="0" fontId="4" fillId="0" borderId="0"/>
    <xf numFmtId="9" fontId="4" fillId="0" borderId="0" applyFont="0" applyFill="0" applyBorder="0" applyAlignment="0" applyProtection="0"/>
    <xf numFmtId="0" fontId="24" fillId="20" borderId="114" applyNumberFormat="0" applyAlignment="0" applyProtection="0"/>
    <xf numFmtId="0" fontId="32" fillId="7" borderId="114"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24" fillId="20" borderId="114" applyNumberFormat="0" applyAlignment="0" applyProtection="0"/>
    <xf numFmtId="0" fontId="38" fillId="20" borderId="116"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40" fillId="0" borderId="117" applyNumberFormat="0" applyFill="0" applyAlignment="0" applyProtection="0"/>
    <xf numFmtId="0" fontId="38" fillId="20" borderId="116" applyNumberFormat="0" applyAlignment="0" applyProtection="0"/>
    <xf numFmtId="0" fontId="20" fillId="23" borderId="115" applyNumberFormat="0" applyFont="0" applyAlignment="0" applyProtection="0"/>
    <xf numFmtId="0" fontId="32" fillId="7" borderId="114" applyNumberFormat="0" applyAlignment="0" applyProtection="0"/>
    <xf numFmtId="0" fontId="20" fillId="23" borderId="115" applyNumberFormat="0" applyFont="0" applyAlignment="0" applyProtection="0"/>
    <xf numFmtId="0" fontId="38" fillId="20" borderId="116" applyNumberFormat="0" applyAlignment="0" applyProtection="0"/>
    <xf numFmtId="0" fontId="40" fillId="0" borderId="117" applyNumberFormat="0" applyFill="0" applyAlignment="0" applyProtection="0"/>
    <xf numFmtId="0" fontId="32" fillId="7" borderId="114" applyNumberFormat="0" applyAlignment="0" applyProtection="0"/>
    <xf numFmtId="0" fontId="24" fillId="20" borderId="114" applyNumberFormat="0" applyAlignment="0" applyProtection="0"/>
    <xf numFmtId="0" fontId="24" fillId="20" borderId="114" applyNumberFormat="0" applyAlignment="0" applyProtection="0"/>
    <xf numFmtId="0" fontId="20" fillId="23" borderId="115" applyNumberFormat="0" applyFont="0" applyAlignment="0" applyProtection="0"/>
    <xf numFmtId="0" fontId="4" fillId="0" borderId="0"/>
    <xf numFmtId="0" fontId="4" fillId="0" borderId="0"/>
    <xf numFmtId="9" fontId="4" fillId="0" borderId="0" applyFont="0" applyFill="0" applyBorder="0" applyAlignment="0" applyProtection="0"/>
    <xf numFmtId="0" fontId="20" fillId="23" borderId="115" applyNumberFormat="0" applyFont="0" applyAlignment="0" applyProtection="0"/>
    <xf numFmtId="0" fontId="24" fillId="20" borderId="114" applyNumberFormat="0" applyAlignment="0" applyProtection="0"/>
    <xf numFmtId="0" fontId="24" fillId="20" borderId="114" applyNumberFormat="0" applyAlignment="0" applyProtection="0"/>
    <xf numFmtId="0" fontId="32" fillId="7" borderId="114" applyNumberFormat="0" applyAlignment="0" applyProtection="0"/>
    <xf numFmtId="0" fontId="38" fillId="20" borderId="116" applyNumberFormat="0" applyAlignment="0" applyProtection="0"/>
    <xf numFmtId="0" fontId="32" fillId="7" borderId="114" applyNumberFormat="0" applyAlignment="0" applyProtection="0"/>
    <xf numFmtId="0" fontId="40" fillId="0" borderId="117" applyNumberFormat="0" applyFill="0" applyAlignment="0" applyProtection="0"/>
    <xf numFmtId="0" fontId="38" fillId="20" borderId="116" applyNumberFormat="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43" fontId="20"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cellStyleXfs>
  <cellXfs count="582">
    <xf numFmtId="0" fontId="0" fillId="0" borderId="0" xfId="0"/>
    <xf numFmtId="0" fontId="44" fillId="0" borderId="0" xfId="0" applyFont="1"/>
    <xf numFmtId="0" fontId="48" fillId="0" borderId="0" xfId="0" applyFont="1"/>
    <xf numFmtId="0" fontId="46" fillId="0" borderId="0" xfId="0" applyFont="1" applyBorder="1" applyAlignment="1">
      <alignment horizontal="left" vertical="center" wrapText="1" indent="1"/>
    </xf>
    <xf numFmtId="0" fontId="44" fillId="0" borderId="11" xfId="0" applyFont="1" applyBorder="1"/>
    <xf numFmtId="164" fontId="44" fillId="0" borderId="0" xfId="0" applyNumberFormat="1" applyFont="1"/>
    <xf numFmtId="0" fontId="0" fillId="24" borderId="0" xfId="0" applyFill="1"/>
    <xf numFmtId="0" fontId="42" fillId="0" borderId="0" xfId="0" applyFont="1" applyBorder="1"/>
    <xf numFmtId="3" fontId="42" fillId="0" borderId="0" xfId="39" applyNumberFormat="1" applyFont="1" applyBorder="1" applyAlignment="1">
      <alignment horizontal="center"/>
    </xf>
    <xf numFmtId="164" fontId="42" fillId="0" borderId="0" xfId="39" applyNumberFormat="1" applyFont="1" applyBorder="1" applyAlignment="1">
      <alignment horizontal="center"/>
    </xf>
    <xf numFmtId="0" fontId="42" fillId="0" borderId="0" xfId="0" applyFont="1" applyAlignment="1">
      <alignment horizontal="left" indent="1"/>
    </xf>
    <xf numFmtId="0" fontId="42" fillId="0" borderId="0" xfId="0" applyNumberFormat="1" applyFont="1" applyBorder="1" applyAlignment="1">
      <alignment horizontal="left" indent="2"/>
    </xf>
    <xf numFmtId="0" fontId="42" fillId="0" borderId="0" xfId="0" applyFont="1" applyBorder="1" applyAlignment="1">
      <alignment horizontal="left" indent="1"/>
    </xf>
    <xf numFmtId="0" fontId="42" fillId="0" borderId="0" xfId="0" quotePrefix="1" applyFont="1" applyBorder="1" applyAlignment="1">
      <alignment horizontal="left" vertical="center" wrapText="1" indent="1"/>
    </xf>
    <xf numFmtId="0" fontId="42" fillId="0" borderId="0" xfId="0" quotePrefix="1" applyFont="1" applyFill="1" applyBorder="1" applyAlignment="1">
      <alignment horizontal="left" vertical="center" wrapText="1" indent="1"/>
    </xf>
    <xf numFmtId="0" fontId="42" fillId="0" borderId="11" xfId="40" applyFont="1" applyBorder="1" applyAlignment="1">
      <protection locked="0"/>
    </xf>
    <xf numFmtId="0" fontId="43" fillId="0" borderId="0" xfId="49" applyFont="1"/>
    <xf numFmtId="3" fontId="42" fillId="0" borderId="0" xfId="49" applyNumberFormat="1" applyFont="1"/>
    <xf numFmtId="0" fontId="44" fillId="0" borderId="0" xfId="49" applyFont="1"/>
    <xf numFmtId="0" fontId="43" fillId="0" borderId="0" xfId="49" applyFont="1" applyAlignment="1"/>
    <xf numFmtId="0" fontId="42" fillId="0" borderId="0" xfId="49" applyFont="1"/>
    <xf numFmtId="0" fontId="42" fillId="0" borderId="11" xfId="49" applyFont="1" applyBorder="1" applyAlignment="1"/>
    <xf numFmtId="0" fontId="42" fillId="0" borderId="0" xfId="49" applyFont="1" applyBorder="1" applyAlignment="1"/>
    <xf numFmtId="164" fontId="42" fillId="0" borderId="0" xfId="49" applyNumberFormat="1" applyFont="1" applyAlignment="1">
      <alignment horizontal="right"/>
    </xf>
    <xf numFmtId="164" fontId="42" fillId="0" borderId="0" xfId="49" applyNumberFormat="1" applyFont="1"/>
    <xf numFmtId="164" fontId="42" fillId="0" borderId="11" xfId="39" applyNumberFormat="1" applyFont="1" applyBorder="1" applyAlignment="1">
      <alignment horizontal="right"/>
    </xf>
    <xf numFmtId="3" fontId="42" fillId="0" borderId="0" xfId="49" applyNumberFormat="1" applyFont="1" applyFill="1" applyAlignment="1" applyProtection="1">
      <alignment horizontal="right"/>
      <protection hidden="1"/>
    </xf>
    <xf numFmtId="0" fontId="50" fillId="0" borderId="0" xfId="49" applyFont="1"/>
    <xf numFmtId="164" fontId="42" fillId="0" borderId="0" xfId="49" applyNumberFormat="1" applyFont="1" applyBorder="1" applyAlignment="1">
      <alignment horizontal="center" vertical="center" wrapText="1"/>
    </xf>
    <xf numFmtId="3" fontId="42" fillId="0" borderId="0" xfId="49" applyNumberFormat="1" applyFont="1" applyFill="1" applyBorder="1" applyAlignment="1">
      <alignment horizontal="center" vertical="center" wrapText="1"/>
    </xf>
    <xf numFmtId="0" fontId="42" fillId="0" borderId="0" xfId="49" applyFont="1" applyBorder="1" applyAlignment="1">
      <alignment vertical="center" wrapText="1"/>
    </xf>
    <xf numFmtId="0" fontId="42" fillId="0" borderId="10" xfId="49" applyFont="1" applyBorder="1"/>
    <xf numFmtId="0" fontId="46" fillId="0" borderId="0" xfId="49" applyFont="1" applyAlignment="1">
      <alignment vertical="center"/>
    </xf>
    <xf numFmtId="0" fontId="44" fillId="0" borderId="0" xfId="0" applyFont="1" applyAlignment="1">
      <alignment horizontal="right"/>
    </xf>
    <xf numFmtId="0" fontId="42" fillId="0" borderId="12" xfId="49" applyFont="1" applyBorder="1"/>
    <xf numFmtId="0" fontId="43" fillId="0" borderId="16" xfId="49" applyFont="1" applyFill="1" applyBorder="1" applyAlignment="1" applyProtection="1">
      <protection hidden="1"/>
    </xf>
    <xf numFmtId="0" fontId="42" fillId="0" borderId="0" xfId="0" applyFont="1" applyBorder="1" applyAlignment="1">
      <alignment horizontal="center" vertical="center" wrapText="1"/>
    </xf>
    <xf numFmtId="0" fontId="43" fillId="0" borderId="0" xfId="49" applyFont="1" applyProtection="1"/>
    <xf numFmtId="0" fontId="42" fillId="0" borderId="0" xfId="49" applyFont="1" applyFill="1" applyAlignment="1" applyProtection="1">
      <alignment horizontal="left" wrapText="1" indent="1"/>
    </xf>
    <xf numFmtId="0" fontId="42" fillId="0" borderId="11" xfId="49" applyFont="1" applyBorder="1"/>
    <xf numFmtId="3" fontId="42" fillId="0" borderId="0" xfId="49" applyNumberFormat="1" applyFont="1" applyFill="1" applyBorder="1" applyAlignment="1">
      <alignment horizontal="right"/>
    </xf>
    <xf numFmtId="164" fontId="42" fillId="0" borderId="0" xfId="49" applyNumberFormat="1" applyFont="1" applyFill="1" applyBorder="1" applyAlignment="1">
      <alignment horizontal="center"/>
    </xf>
    <xf numFmtId="0" fontId="42" fillId="0" borderId="0" xfId="49" applyFont="1" applyBorder="1" applyAlignment="1">
      <alignment horizontal="left" indent="2"/>
    </xf>
    <xf numFmtId="0" fontId="44" fillId="0" borderId="0" xfId="49" applyFont="1" applyBorder="1"/>
    <xf numFmtId="164" fontId="42" fillId="0" borderId="0" xfId="49" applyNumberFormat="1" applyFont="1" applyAlignment="1" applyProtection="1">
      <alignment horizontal="right"/>
    </xf>
    <xf numFmtId="164" fontId="42" fillId="0" borderId="0" xfId="49" applyNumberFormat="1" applyFont="1" applyProtection="1"/>
    <xf numFmtId="0" fontId="20" fillId="0" borderId="0" xfId="0" applyFont="1" applyFill="1"/>
    <xf numFmtId="0" fontId="44" fillId="0" borderId="0" xfId="0" applyFont="1" applyFill="1"/>
    <xf numFmtId="0" fontId="46" fillId="0" borderId="0" xfId="49" applyNumberFormat="1" applyFont="1" applyAlignment="1" applyProtection="1">
      <alignment vertical="center"/>
      <protection locked="0" hidden="1"/>
    </xf>
    <xf numFmtId="0" fontId="43" fillId="26" borderId="21" xfId="49" applyFont="1" applyFill="1" applyBorder="1" applyAlignment="1" applyProtection="1">
      <protection hidden="1"/>
    </xf>
    <xf numFmtId="0" fontId="43" fillId="26" borderId="22" xfId="49" applyFont="1" applyFill="1" applyBorder="1" applyAlignment="1" applyProtection="1">
      <protection hidden="1"/>
    </xf>
    <xf numFmtId="0" fontId="50" fillId="24" borderId="0" xfId="46" applyFont="1" applyFill="1" applyAlignment="1">
      <alignment horizontal="right" vertical="top"/>
    </xf>
    <xf numFmtId="2" fontId="54" fillId="25" borderId="0" xfId="49" applyNumberFormat="1" applyFont="1" applyFill="1" applyBorder="1" applyAlignment="1" applyProtection="1">
      <alignment horizontal="center"/>
      <protection locked="0"/>
    </xf>
    <xf numFmtId="0" fontId="42" fillId="0" borderId="23" xfId="49" applyFont="1" applyBorder="1" applyAlignment="1">
      <alignment horizontal="center" vertical="center" wrapText="1"/>
    </xf>
    <xf numFmtId="0" fontId="42" fillId="0" borderId="24" xfId="49" applyFont="1" applyBorder="1" applyAlignment="1">
      <alignment horizontal="center" vertical="center" wrapText="1"/>
    </xf>
    <xf numFmtId="0" fontId="20" fillId="0" borderId="0" xfId="0" applyFont="1" applyFill="1" applyAlignment="1"/>
    <xf numFmtId="0" fontId="0" fillId="25" borderId="0" xfId="0" applyFill="1"/>
    <xf numFmtId="0" fontId="0" fillId="0" borderId="0" xfId="0"/>
    <xf numFmtId="0" fontId="0" fillId="24" borderId="0" xfId="0" applyFill="1"/>
    <xf numFmtId="0" fontId="20" fillId="25" borderId="0" xfId="0" applyFont="1" applyFill="1"/>
    <xf numFmtId="0" fontId="58" fillId="25" borderId="0" xfId="0" applyFont="1" applyFill="1"/>
    <xf numFmtId="0" fontId="31" fillId="25" borderId="0" xfId="34" applyFill="1" applyAlignment="1" applyProtection="1"/>
    <xf numFmtId="0" fontId="20" fillId="0" borderId="0" xfId="49"/>
    <xf numFmtId="0" fontId="51" fillId="0" borderId="0" xfId="49" applyFont="1"/>
    <xf numFmtId="0" fontId="20" fillId="24" borderId="0" xfId="49" applyFont="1" applyFill="1"/>
    <xf numFmtId="0" fontId="52" fillId="24" borderId="0" xfId="90" applyFont="1" applyFill="1" applyAlignment="1" applyProtection="1"/>
    <xf numFmtId="0" fontId="20" fillId="24" borderId="0" xfId="90" applyFont="1" applyFill="1" applyAlignment="1" applyProtection="1"/>
    <xf numFmtId="0" fontId="51" fillId="0" borderId="0" xfId="49" applyFont="1" applyAlignment="1">
      <alignment horizontal="left"/>
    </xf>
    <xf numFmtId="0" fontId="51" fillId="24" borderId="14" xfId="90" applyFont="1" applyFill="1" applyBorder="1" applyAlignment="1" applyProtection="1">
      <alignment horizontal="center" vertical="center"/>
    </xf>
    <xf numFmtId="0" fontId="31" fillId="0" borderId="14" xfId="34" applyBorder="1" applyAlignment="1" applyProtection="1">
      <alignment vertical="center"/>
    </xf>
    <xf numFmtId="0" fontId="20" fillId="0" borderId="14" xfId="49" applyFont="1" applyBorder="1" applyAlignment="1">
      <alignment horizontal="center" vertical="center"/>
    </xf>
    <xf numFmtId="0" fontId="20" fillId="0" borderId="0" xfId="49"/>
    <xf numFmtId="0" fontId="42" fillId="0" borderId="0" xfId="49" applyFont="1" applyAlignment="1">
      <alignment vertical="center" wrapText="1"/>
    </xf>
    <xf numFmtId="0" fontId="0" fillId="0" borderId="0" xfId="0"/>
    <xf numFmtId="0" fontId="20" fillId="24" borderId="0" xfId="0" applyFont="1" applyFill="1"/>
    <xf numFmtId="0" fontId="20" fillId="0" borderId="14" xfId="49" applyFont="1" applyBorder="1" applyAlignment="1">
      <alignment vertical="center" wrapText="1"/>
    </xf>
    <xf numFmtId="165" fontId="42" fillId="0" borderId="0" xfId="0" applyNumberFormat="1" applyFont="1" applyBorder="1" applyAlignment="1">
      <alignment horizontal="center"/>
    </xf>
    <xf numFmtId="0" fontId="46" fillId="0" borderId="0" xfId="0" applyFont="1" applyFill="1" applyBorder="1" applyAlignment="1">
      <alignment vertical="center"/>
    </xf>
    <xf numFmtId="0" fontId="46" fillId="0" borderId="0" xfId="54" applyFont="1" applyBorder="1" applyAlignment="1">
      <alignment horizontal="left" vertical="center"/>
    </xf>
    <xf numFmtId="0" fontId="42" fillId="0" borderId="0" xfId="49" applyFont="1" applyAlignment="1">
      <alignment vertical="top" wrapText="1"/>
    </xf>
    <xf numFmtId="0" fontId="42" fillId="0" borderId="0" xfId="49" applyFont="1" applyBorder="1" applyAlignment="1">
      <alignment vertical="top" wrapText="1"/>
    </xf>
    <xf numFmtId="0" fontId="43" fillId="0" borderId="0" xfId="49" applyFont="1" applyAlignment="1" applyProtection="1">
      <alignment horizontal="left"/>
    </xf>
    <xf numFmtId="3" fontId="42" fillId="0" borderId="0" xfId="0" applyNumberFormat="1" applyFont="1" applyFill="1" applyBorder="1" applyAlignment="1">
      <alignment horizontal="right"/>
    </xf>
    <xf numFmtId="0" fontId="42" fillId="0" borderId="45" xfId="40" applyFont="1" applyBorder="1" applyAlignment="1">
      <protection locked="0"/>
    </xf>
    <xf numFmtId="0" fontId="43" fillId="0" borderId="12" xfId="49" applyFont="1" applyBorder="1" applyAlignment="1">
      <alignment horizontal="center" vertical="center"/>
    </xf>
    <xf numFmtId="0" fontId="46" fillId="0" borderId="0" xfId="0" applyFont="1" applyBorder="1" applyAlignment="1">
      <alignment horizontal="left" vertical="center"/>
    </xf>
    <xf numFmtId="0" fontId="46" fillId="0" borderId="0" xfId="0" applyFont="1" applyFill="1" applyBorder="1" applyAlignment="1">
      <alignment horizontal="left" vertical="center"/>
    </xf>
    <xf numFmtId="0" fontId="46" fillId="0" borderId="0" xfId="0" applyFont="1" applyBorder="1"/>
    <xf numFmtId="164" fontId="42" fillId="0" borderId="0" xfId="0" applyNumberFormat="1" applyFont="1" applyFill="1" applyBorder="1" applyAlignment="1">
      <alignment horizontal="center"/>
    </xf>
    <xf numFmtId="0" fontId="43" fillId="0" borderId="0" xfId="49" applyFont="1" applyAlignment="1" applyProtection="1"/>
    <xf numFmtId="0" fontId="42" fillId="0" borderId="45" xfId="40" applyFont="1" applyBorder="1" applyAlignment="1">
      <alignment horizontal="center" vertical="center" wrapText="1"/>
      <protection locked="0"/>
    </xf>
    <xf numFmtId="164" fontId="46" fillId="0" borderId="0" xfId="0" applyNumberFormat="1" applyFont="1" applyAlignment="1">
      <alignment horizontal="right"/>
    </xf>
    <xf numFmtId="164" fontId="44" fillId="0" borderId="0" xfId="0" applyNumberFormat="1" applyFont="1" applyAlignment="1">
      <alignment horizontal="right"/>
    </xf>
    <xf numFmtId="164" fontId="44" fillId="0" borderId="0" xfId="0" applyNumberFormat="1" applyFont="1" applyBorder="1" applyAlignment="1">
      <alignment horizontal="right"/>
    </xf>
    <xf numFmtId="0" fontId="42" fillId="0" borderId="0" xfId="49" applyFont="1" applyFill="1"/>
    <xf numFmtId="0" fontId="42" fillId="0" borderId="45" xfId="49" applyFont="1" applyFill="1" applyBorder="1"/>
    <xf numFmtId="0" fontId="42" fillId="0" borderId="11" xfId="49" applyFont="1" applyFill="1" applyBorder="1"/>
    <xf numFmtId="0" fontId="42" fillId="0" borderId="0" xfId="0" applyFont="1" applyFill="1" applyBorder="1"/>
    <xf numFmtId="0" fontId="42" fillId="0" borderId="0" xfId="0" applyFont="1" applyFill="1" applyBorder="1" applyAlignment="1">
      <alignment horizontal="center" vertical="center" wrapText="1"/>
    </xf>
    <xf numFmtId="164" fontId="42" fillId="0" borderId="0" xfId="0" applyNumberFormat="1" applyFont="1" applyFill="1" applyBorder="1"/>
    <xf numFmtId="0" fontId="42" fillId="0" borderId="0" xfId="0" quotePrefix="1" applyFont="1" applyFill="1" applyBorder="1" applyAlignment="1">
      <alignment horizontal="left" vertical="center" wrapText="1" indent="2"/>
    </xf>
    <xf numFmtId="0" fontId="20" fillId="0" borderId="0" xfId="49"/>
    <xf numFmtId="0" fontId="42" fillId="0" borderId="0" xfId="0" applyFont="1"/>
    <xf numFmtId="0" fontId="20" fillId="0" borderId="0" xfId="0" applyFont="1"/>
    <xf numFmtId="0" fontId="46" fillId="0" borderId="0" xfId="0" quotePrefix="1" applyFont="1" applyBorder="1" applyAlignment="1">
      <alignment horizontal="left" vertical="center"/>
    </xf>
    <xf numFmtId="0" fontId="42" fillId="0" borderId="0" xfId="0" quotePrefix="1" applyFont="1" applyFill="1" applyBorder="1" applyAlignment="1">
      <alignment horizontal="left" vertical="center"/>
    </xf>
    <xf numFmtId="0" fontId="44" fillId="0" borderId="0" xfId="0" applyFont="1" applyFill="1" applyAlignment="1"/>
    <xf numFmtId="0" fontId="61" fillId="25" borderId="0" xfId="49" applyFont="1" applyFill="1"/>
    <xf numFmtId="0" fontId="42" fillId="0" borderId="11" xfId="49" applyFont="1" applyBorder="1" applyAlignment="1" applyProtection="1">
      <protection locked="0" hidden="1"/>
    </xf>
    <xf numFmtId="3" fontId="42" fillId="0" borderId="11" xfId="39" applyNumberFormat="1" applyFont="1" applyFill="1" applyBorder="1" applyAlignment="1" applyProtection="1">
      <alignment horizontal="right"/>
      <protection locked="0" hidden="1"/>
    </xf>
    <xf numFmtId="164" fontId="42" fillId="0" borderId="11" xfId="39" applyNumberFormat="1" applyFont="1" applyBorder="1" applyAlignment="1" applyProtection="1">
      <alignment horizontal="right"/>
      <protection locked="0" hidden="1"/>
    </xf>
    <xf numFmtId="0" fontId="20" fillId="0" borderId="11" xfId="0" quotePrefix="1" applyFont="1" applyFill="1" applyBorder="1"/>
    <xf numFmtId="0" fontId="42" fillId="0" borderId="45" xfId="49" applyFont="1" applyBorder="1"/>
    <xf numFmtId="0" fontId="51" fillId="25" borderId="0" xfId="49" applyFont="1" applyFill="1"/>
    <xf numFmtId="0" fontId="42" fillId="0" borderId="11" xfId="0" applyNumberFormat="1" applyFont="1" applyBorder="1" applyAlignment="1">
      <alignment horizontal="left" indent="2"/>
    </xf>
    <xf numFmtId="3" fontId="42" fillId="0" borderId="11" xfId="0" applyNumberFormat="1" applyFont="1" applyFill="1" applyBorder="1" applyAlignment="1">
      <alignment horizontal="center"/>
    </xf>
    <xf numFmtId="3" fontId="42" fillId="0" borderId="11" xfId="0" applyNumberFormat="1" applyFont="1" applyFill="1" applyBorder="1" applyAlignment="1">
      <alignment horizontal="right"/>
    </xf>
    <xf numFmtId="164" fontId="42" fillId="0" borderId="11" xfId="0" applyNumberFormat="1" applyFont="1" applyFill="1" applyBorder="1" applyAlignment="1">
      <alignment horizontal="center"/>
    </xf>
    <xf numFmtId="0" fontId="20" fillId="0" borderId="0" xfId="0" applyFont="1" applyAlignment="1"/>
    <xf numFmtId="164" fontId="20" fillId="0" borderId="0" xfId="0" applyNumberFormat="1" applyFont="1"/>
    <xf numFmtId="0" fontId="20" fillId="0" borderId="11" xfId="0" applyFont="1" applyFill="1" applyBorder="1"/>
    <xf numFmtId="0" fontId="20" fillId="0" borderId="11" xfId="0" applyFont="1" applyFill="1" applyBorder="1" applyAlignment="1">
      <alignment horizontal="right"/>
    </xf>
    <xf numFmtId="0" fontId="42" fillId="0" borderId="0" xfId="0" applyFont="1" applyAlignment="1">
      <alignment horizontal="right"/>
    </xf>
    <xf numFmtId="164" fontId="42" fillId="0" borderId="0" xfId="0" applyNumberFormat="1" applyFont="1" applyBorder="1" applyAlignment="1">
      <alignment horizontal="right"/>
    </xf>
    <xf numFmtId="0" fontId="42" fillId="0" borderId="11" xfId="0" applyFont="1" applyBorder="1" applyAlignment="1">
      <alignment horizontal="left" indent="2"/>
    </xf>
    <xf numFmtId="164" fontId="42" fillId="25" borderId="0" xfId="49" applyNumberFormat="1" applyFont="1" applyFill="1" applyAlignment="1">
      <alignment vertical="center" wrapText="1"/>
    </xf>
    <xf numFmtId="3" fontId="46" fillId="0" borderId="0" xfId="49" applyNumberFormat="1" applyFont="1" applyProtection="1"/>
    <xf numFmtId="0" fontId="20" fillId="0" borderId="11" xfId="0" applyFont="1" applyBorder="1"/>
    <xf numFmtId="3" fontId="42" fillId="0" borderId="0" xfId="49" applyNumberFormat="1" applyFont="1" applyFill="1" applyAlignment="1" applyProtection="1">
      <alignment horizontal="center"/>
      <protection hidden="1"/>
    </xf>
    <xf numFmtId="0" fontId="42" fillId="0" borderId="0" xfId="49" applyFont="1" applyFill="1" applyAlignment="1" applyProtection="1"/>
    <xf numFmtId="0" fontId="42" fillId="0" borderId="0" xfId="49" applyFont="1" applyFill="1" applyAlignment="1" applyProtection="1">
      <alignment horizontal="left" indent="1"/>
    </xf>
    <xf numFmtId="0" fontId="50" fillId="0" borderId="0" xfId="49" applyFont="1" applyFill="1" applyAlignment="1" applyProtection="1">
      <alignment horizontal="left" indent="2"/>
    </xf>
    <xf numFmtId="0" fontId="50" fillId="0" borderId="0" xfId="49" applyFont="1" applyFill="1" applyAlignment="1" applyProtection="1">
      <alignment horizontal="left" wrapText="1" indent="2"/>
    </xf>
    <xf numFmtId="0" fontId="46" fillId="0" borderId="0" xfId="49" applyFont="1" applyFill="1" applyAlignment="1" applyProtection="1"/>
    <xf numFmtId="0" fontId="42" fillId="0" borderId="0" xfId="0" applyFont="1"/>
    <xf numFmtId="0" fontId="42" fillId="0" borderId="0" xfId="0" applyFont="1"/>
    <xf numFmtId="164" fontId="42" fillId="0" borderId="45" xfId="49" applyNumberFormat="1" applyFont="1" applyBorder="1" applyAlignment="1">
      <alignment horizontal="center" vertical="center" wrapText="1"/>
    </xf>
    <xf numFmtId="164" fontId="42" fillId="0" borderId="11" xfId="49" applyNumberFormat="1" applyFont="1" applyBorder="1" applyAlignment="1">
      <alignment horizontal="center" vertical="center" wrapText="1"/>
    </xf>
    <xf numFmtId="0" fontId="42" fillId="0" borderId="11" xfId="49" applyFont="1" applyBorder="1" applyAlignment="1">
      <alignment horizontal="center" vertical="center" wrapText="1"/>
    </xf>
    <xf numFmtId="3" fontId="42" fillId="0" borderId="45" xfId="49" applyNumberFormat="1" applyFont="1" applyBorder="1" applyAlignment="1">
      <alignment horizontal="center" vertical="center" wrapText="1"/>
    </xf>
    <xf numFmtId="3" fontId="42" fillId="0" borderId="11" xfId="49" applyNumberFormat="1" applyFont="1" applyBorder="1" applyAlignment="1">
      <alignment horizontal="center" vertical="center" wrapText="1"/>
    </xf>
    <xf numFmtId="0" fontId="43" fillId="0" borderId="11" xfId="49" applyFont="1" applyBorder="1" applyAlignment="1">
      <alignment horizontal="center" vertical="center"/>
    </xf>
    <xf numFmtId="164" fontId="42" fillId="0" borderId="0" xfId="0" applyNumberFormat="1" applyFont="1" applyFill="1" applyBorder="1" applyAlignment="1">
      <alignment horizontal="right"/>
    </xf>
    <xf numFmtId="165" fontId="42" fillId="0" borderId="0" xfId="0" applyNumberFormat="1" applyFont="1" applyFill="1" applyBorder="1" applyAlignment="1">
      <alignment horizontal="right"/>
    </xf>
    <xf numFmtId="165" fontId="63" fillId="0" borderId="0" xfId="0" quotePrefix="1" applyNumberFormat="1" applyFont="1" applyFill="1" applyBorder="1" applyAlignment="1">
      <alignment horizontal="right"/>
    </xf>
    <xf numFmtId="4" fontId="63" fillId="0" borderId="0" xfId="0" quotePrefix="1" applyNumberFormat="1" applyFont="1" applyFill="1" applyBorder="1" applyAlignment="1">
      <alignment horizontal="right"/>
    </xf>
    <xf numFmtId="164" fontId="63" fillId="0" borderId="0" xfId="0" applyNumberFormat="1" applyFont="1" applyBorder="1" applyAlignment="1">
      <alignment horizontal="right"/>
    </xf>
    <xf numFmtId="2" fontId="63" fillId="0" borderId="0" xfId="0" quotePrefix="1" applyNumberFormat="1" applyFont="1" applyFill="1" applyBorder="1" applyAlignment="1">
      <alignment horizontal="right"/>
    </xf>
    <xf numFmtId="3" fontId="42" fillId="0" borderId="17" xfId="49" applyNumberFormat="1" applyFont="1" applyBorder="1" applyAlignment="1">
      <alignment horizontal="right"/>
    </xf>
    <xf numFmtId="0" fontId="42" fillId="0" borderId="17" xfId="0" applyFont="1" applyBorder="1" applyAlignment="1">
      <alignment horizontal="right"/>
    </xf>
    <xf numFmtId="0" fontId="48" fillId="0" borderId="20" xfId="0" applyFont="1" applyBorder="1" applyAlignment="1">
      <alignment horizontal="right"/>
    </xf>
    <xf numFmtId="164" fontId="42" fillId="0" borderId="17" xfId="0" applyNumberFormat="1" applyFont="1" applyFill="1" applyBorder="1" applyAlignment="1">
      <alignment horizontal="right"/>
    </xf>
    <xf numFmtId="164" fontId="42" fillId="0" borderId="17" xfId="0" applyNumberFormat="1" applyFont="1" applyBorder="1" applyAlignment="1">
      <alignment horizontal="right"/>
    </xf>
    <xf numFmtId="0" fontId="48" fillId="0" borderId="0" xfId="0" applyFont="1" applyAlignment="1">
      <alignment horizontal="right"/>
    </xf>
    <xf numFmtId="0" fontId="42" fillId="0" borderId="17" xfId="49" applyFont="1" applyBorder="1" applyAlignment="1">
      <alignment horizontal="right"/>
    </xf>
    <xf numFmtId="164" fontId="46" fillId="0" borderId="0" xfId="0" applyNumberFormat="1" applyFont="1" applyBorder="1" applyAlignment="1">
      <alignment horizontal="right"/>
    </xf>
    <xf numFmtId="164" fontId="46" fillId="0" borderId="17" xfId="0" applyNumberFormat="1" applyFont="1" applyBorder="1" applyAlignment="1">
      <alignment horizontal="right"/>
    </xf>
    <xf numFmtId="164" fontId="46" fillId="0" borderId="20" xfId="0" applyNumberFormat="1" applyFont="1" applyBorder="1" applyAlignment="1">
      <alignment horizontal="right"/>
    </xf>
    <xf numFmtId="164" fontId="48" fillId="0" borderId="0" xfId="0" applyNumberFormat="1" applyFont="1" applyAlignment="1">
      <alignment horizontal="right"/>
    </xf>
    <xf numFmtId="164" fontId="48" fillId="0" borderId="17" xfId="0" applyNumberFormat="1" applyFont="1" applyBorder="1" applyAlignment="1">
      <alignment horizontal="right"/>
    </xf>
    <xf numFmtId="165" fontId="48" fillId="0" borderId="0" xfId="0" applyNumberFormat="1" applyFont="1" applyBorder="1" applyAlignment="1">
      <alignment horizontal="right"/>
    </xf>
    <xf numFmtId="164" fontId="48" fillId="0" borderId="0" xfId="0" applyNumberFormat="1" applyFont="1" applyBorder="1" applyAlignment="1">
      <alignment horizontal="right"/>
    </xf>
    <xf numFmtId="0" fontId="42" fillId="0" borderId="0" xfId="0" quotePrefix="1" applyFont="1" applyBorder="1" applyAlignment="1">
      <alignment horizontal="right"/>
    </xf>
    <xf numFmtId="164" fontId="44" fillId="0" borderId="17" xfId="0" applyNumberFormat="1" applyFont="1" applyBorder="1" applyAlignment="1">
      <alignment horizontal="right"/>
    </xf>
    <xf numFmtId="164" fontId="44" fillId="0" borderId="20" xfId="0" applyNumberFormat="1" applyFont="1" applyBorder="1" applyAlignment="1">
      <alignment horizontal="right"/>
    </xf>
    <xf numFmtId="164" fontId="55" fillId="0" borderId="17" xfId="0" applyNumberFormat="1" applyFont="1" applyBorder="1" applyAlignment="1">
      <alignment horizontal="right"/>
    </xf>
    <xf numFmtId="164" fontId="63" fillId="0" borderId="0" xfId="0" applyNumberFormat="1" applyFont="1" applyFill="1" applyBorder="1" applyAlignment="1">
      <alignment horizontal="right"/>
    </xf>
    <xf numFmtId="164" fontId="42" fillId="0" borderId="20" xfId="0" applyNumberFormat="1" applyFont="1" applyBorder="1" applyAlignment="1">
      <alignment horizontal="right"/>
    </xf>
    <xf numFmtId="0" fontId="44" fillId="0" borderId="11" xfId="0" applyFont="1" applyBorder="1" applyAlignment="1">
      <alignment horizontal="right"/>
    </xf>
    <xf numFmtId="164" fontId="42" fillId="0" borderId="11" xfId="0" quotePrefix="1" applyNumberFormat="1" applyFont="1" applyBorder="1" applyAlignment="1">
      <alignment horizontal="right"/>
    </xf>
    <xf numFmtId="0" fontId="42" fillId="0" borderId="0" xfId="0" applyFont="1" applyAlignment="1">
      <alignment horizontal="center"/>
    </xf>
    <xf numFmtId="0" fontId="46" fillId="0" borderId="0" xfId="0" applyFont="1" applyBorder="1" applyAlignment="1">
      <alignment vertical="center"/>
    </xf>
    <xf numFmtId="3" fontId="42" fillId="0" borderId="0" xfId="51" quotePrefix="1" applyNumberFormat="1" applyFont="1" applyAlignment="1">
      <alignment horizontal="right"/>
    </xf>
    <xf numFmtId="0" fontId="43" fillId="26" borderId="45" xfId="49" applyFont="1" applyFill="1" applyBorder="1" applyAlignment="1" applyProtection="1">
      <protection hidden="1"/>
    </xf>
    <xf numFmtId="165" fontId="42" fillId="0" borderId="0" xfId="49" applyNumberFormat="1" applyFont="1" applyFill="1" applyAlignment="1">
      <alignment horizontal="center"/>
    </xf>
    <xf numFmtId="0" fontId="42" fillId="0" borderId="17" xfId="0" applyFont="1" applyBorder="1" applyAlignment="1">
      <alignment horizontal="right" wrapText="1"/>
    </xf>
    <xf numFmtId="0" fontId="42" fillId="0" borderId="0" xfId="0" applyFont="1" applyBorder="1" applyAlignment="1">
      <alignment horizontal="right" wrapText="1"/>
    </xf>
    <xf numFmtId="0" fontId="42" fillId="0" borderId="20" xfId="0" applyFont="1" applyBorder="1" applyAlignment="1">
      <alignment horizontal="right" wrapText="1"/>
    </xf>
    <xf numFmtId="0" fontId="42" fillId="0" borderId="0" xfId="0" applyFont="1" applyAlignment="1"/>
    <xf numFmtId="164" fontId="42" fillId="25" borderId="0" xfId="0" applyNumberFormat="1" applyFont="1" applyFill="1" applyBorder="1" applyAlignment="1"/>
    <xf numFmtId="0" fontId="42" fillId="25" borderId="0" xfId="0" applyFont="1" applyFill="1" applyAlignment="1"/>
    <xf numFmtId="0" fontId="44" fillId="25" borderId="0" xfId="0" applyFont="1" applyFill="1" applyAlignment="1"/>
    <xf numFmtId="164" fontId="44" fillId="25" borderId="0" xfId="0" applyNumberFormat="1" applyFont="1" applyFill="1" applyBorder="1" applyAlignment="1"/>
    <xf numFmtId="0" fontId="42" fillId="0" borderId="0" xfId="0" quotePrefix="1" applyFont="1" applyAlignment="1"/>
    <xf numFmtId="0" fontId="20" fillId="0" borderId="0" xfId="0" quotePrefix="1" applyFont="1" applyAlignment="1"/>
    <xf numFmtId="164" fontId="42" fillId="0" borderId="0" xfId="0" quotePrefix="1" applyNumberFormat="1" applyFont="1" applyAlignment="1"/>
    <xf numFmtId="0" fontId="44" fillId="0" borderId="0" xfId="0" applyFont="1" applyAlignment="1"/>
    <xf numFmtId="164" fontId="44" fillId="0" borderId="0" xfId="0" applyNumberFormat="1" applyFont="1" applyBorder="1" applyAlignment="1"/>
    <xf numFmtId="0" fontId="66" fillId="0" borderId="0" xfId="49" applyFont="1"/>
    <xf numFmtId="165" fontId="42" fillId="0" borderId="0" xfId="0" applyNumberFormat="1" applyFont="1" applyFill="1" applyAlignment="1" applyProtection="1">
      <alignment horizontal="center"/>
      <protection hidden="1"/>
    </xf>
    <xf numFmtId="0" fontId="20" fillId="0" borderId="11" xfId="49" applyBorder="1" applyAlignment="1">
      <alignment vertical="center" wrapText="1"/>
    </xf>
    <xf numFmtId="0" fontId="42" fillId="0" borderId="0" xfId="0" applyFont="1"/>
    <xf numFmtId="0" fontId="55" fillId="0" borderId="0" xfId="49" applyFont="1"/>
    <xf numFmtId="0" fontId="42" fillId="0" borderId="17" xfId="0" applyFont="1" applyBorder="1" applyAlignment="1">
      <alignment horizontal="center" vertical="center" wrapText="1"/>
    </xf>
    <xf numFmtId="0" fontId="42" fillId="0" borderId="20" xfId="0" applyFont="1" applyBorder="1" applyAlignment="1">
      <alignment horizontal="center" vertical="center" wrapText="1"/>
    </xf>
    <xf numFmtId="0" fontId="42" fillId="0" borderId="0" xfId="0" applyFont="1" applyBorder="1" applyAlignment="1">
      <alignment horizontal="right"/>
    </xf>
    <xf numFmtId="0" fontId="48" fillId="0" borderId="0" xfId="0" applyFont="1" applyFill="1" applyBorder="1" applyAlignment="1">
      <alignment horizontal="right"/>
    </xf>
    <xf numFmtId="0" fontId="42" fillId="0" borderId="0" xfId="0" applyFont="1" applyFill="1" applyBorder="1" applyAlignment="1">
      <alignment horizontal="right" wrapText="1"/>
    </xf>
    <xf numFmtId="0" fontId="42" fillId="0" borderId="11" xfId="0" applyFont="1" applyBorder="1" applyAlignment="1">
      <alignment horizontal="left" indent="1"/>
    </xf>
    <xf numFmtId="164" fontId="42" fillId="0" borderId="19" xfId="0" applyNumberFormat="1" applyFont="1" applyFill="1" applyBorder="1" applyAlignment="1">
      <alignment horizontal="right"/>
    </xf>
    <xf numFmtId="164" fontId="42" fillId="0" borderId="19" xfId="0" applyNumberFormat="1" applyFont="1" applyBorder="1" applyAlignment="1">
      <alignment horizontal="right"/>
    </xf>
    <xf numFmtId="0" fontId="48" fillId="0" borderId="11" xfId="0" applyFont="1" applyBorder="1" applyAlignment="1">
      <alignment horizontal="right"/>
    </xf>
    <xf numFmtId="164" fontId="42" fillId="0" borderId="11" xfId="0" applyNumberFormat="1" applyFont="1" applyFill="1" applyBorder="1" applyAlignment="1">
      <alignment horizontal="right"/>
    </xf>
    <xf numFmtId="0" fontId="42" fillId="0" borderId="11" xfId="0" applyFont="1" applyBorder="1" applyAlignment="1">
      <alignment horizontal="right" indent="2"/>
    </xf>
    <xf numFmtId="164" fontId="55" fillId="0" borderId="11" xfId="39" applyNumberFormat="1" applyFont="1" applyBorder="1" applyAlignment="1" applyProtection="1">
      <alignment horizontal="right"/>
      <protection locked="0" hidden="1"/>
    </xf>
    <xf numFmtId="0" fontId="59" fillId="0" borderId="0" xfId="0" applyFont="1"/>
    <xf numFmtId="0" fontId="42" fillId="0" borderId="0" xfId="0" applyFont="1"/>
    <xf numFmtId="2" fontId="63" fillId="0" borderId="0" xfId="0" applyNumberFormat="1" applyFont="1" applyFill="1" applyAlignment="1">
      <alignment horizontal="right"/>
    </xf>
    <xf numFmtId="0" fontId="42" fillId="0" borderId="17" xfId="0" applyFont="1" applyFill="1" applyBorder="1" applyAlignment="1">
      <alignment horizontal="right"/>
    </xf>
    <xf numFmtId="165" fontId="46" fillId="0" borderId="0" xfId="0" applyNumberFormat="1" applyFont="1" applyFill="1" applyBorder="1" applyAlignment="1">
      <alignment horizontal="right"/>
    </xf>
    <xf numFmtId="164" fontId="42" fillId="0" borderId="0" xfId="0" applyNumberFormat="1" applyFont="1" applyFill="1" applyAlignment="1">
      <alignment horizontal="right"/>
    </xf>
    <xf numFmtId="164" fontId="46" fillId="0" borderId="0" xfId="0" applyNumberFormat="1" applyFont="1" applyFill="1" applyBorder="1" applyAlignment="1">
      <alignment horizontal="right"/>
    </xf>
    <xf numFmtId="164" fontId="64" fillId="0" borderId="0" xfId="0" applyNumberFormat="1" applyFont="1" applyFill="1" applyBorder="1" applyAlignment="1">
      <alignment horizontal="right"/>
    </xf>
    <xf numFmtId="0" fontId="48" fillId="0" borderId="17" xfId="0" applyFont="1" applyFill="1" applyBorder="1" applyAlignment="1">
      <alignment horizontal="right"/>
    </xf>
    <xf numFmtId="2" fontId="63" fillId="0" borderId="11" xfId="0" quotePrefix="1" applyNumberFormat="1" applyFont="1" applyFill="1" applyBorder="1" applyAlignment="1">
      <alignment horizontal="right"/>
    </xf>
    <xf numFmtId="0" fontId="42" fillId="0" borderId="20" xfId="0" applyFont="1" applyFill="1" applyBorder="1" applyAlignment="1">
      <alignment horizontal="right" wrapText="1"/>
    </xf>
    <xf numFmtId="164" fontId="46" fillId="0" borderId="20" xfId="0" applyNumberFormat="1" applyFont="1" applyFill="1" applyBorder="1" applyAlignment="1">
      <alignment horizontal="right"/>
    </xf>
    <xf numFmtId="0" fontId="42" fillId="0" borderId="0" xfId="0" applyFont="1" applyFill="1" applyAlignment="1">
      <alignment horizontal="right"/>
    </xf>
    <xf numFmtId="0" fontId="42" fillId="0" borderId="17" xfId="0" applyFont="1" applyFill="1" applyBorder="1" applyAlignment="1">
      <alignment horizontal="right" wrapText="1"/>
    </xf>
    <xf numFmtId="0" fontId="59" fillId="0" borderId="11" xfId="0" applyFont="1" applyBorder="1" applyAlignment="1">
      <alignment horizontal="right"/>
    </xf>
    <xf numFmtId="164" fontId="46" fillId="0" borderId="17" xfId="0" applyNumberFormat="1" applyFont="1" applyFill="1" applyBorder="1" applyAlignment="1">
      <alignment horizontal="right"/>
    </xf>
    <xf numFmtId="0" fontId="55" fillId="0" borderId="11" xfId="49" applyFont="1" applyBorder="1" applyAlignment="1">
      <alignment horizontal="center" vertical="center" wrapText="1"/>
    </xf>
    <xf numFmtId="0" fontId="63" fillId="0" borderId="0" xfId="0" applyFont="1" applyFill="1" applyAlignment="1">
      <alignment horizontal="right"/>
    </xf>
    <xf numFmtId="164" fontId="65" fillId="0" borderId="0" xfId="0" applyNumberFormat="1" applyFont="1" applyFill="1" applyBorder="1" applyAlignment="1">
      <alignment horizontal="right"/>
    </xf>
    <xf numFmtId="0" fontId="48" fillId="0" borderId="20" xfId="0" applyFont="1" applyFill="1" applyBorder="1" applyAlignment="1">
      <alignment horizontal="right"/>
    </xf>
    <xf numFmtId="0" fontId="42" fillId="0" borderId="0" xfId="47" applyFont="1" applyAlignment="1">
      <alignment horizontal="left"/>
    </xf>
    <xf numFmtId="0" fontId="20" fillId="0" borderId="0" xfId="49"/>
    <xf numFmtId="164" fontId="44" fillId="0" borderId="0" xfId="49" applyNumberFormat="1" applyFont="1"/>
    <xf numFmtId="0" fontId="0" fillId="0" borderId="0" xfId="0"/>
    <xf numFmtId="0" fontId="42" fillId="0" borderId="0" xfId="0" applyFont="1"/>
    <xf numFmtId="164" fontId="44" fillId="0" borderId="0" xfId="0" applyNumberFormat="1" applyFont="1"/>
    <xf numFmtId="0" fontId="42" fillId="0" borderId="0" xfId="0" applyFont="1" applyBorder="1"/>
    <xf numFmtId="0" fontId="42" fillId="0" borderId="0" xfId="0" applyFont="1" applyBorder="1" applyAlignment="1">
      <alignment vertical="center" wrapText="1"/>
    </xf>
    <xf numFmtId="164" fontId="42" fillId="0" borderId="17" xfId="0" applyNumberFormat="1" applyFont="1" applyFill="1" applyBorder="1" applyAlignment="1">
      <alignment horizontal="center"/>
    </xf>
    <xf numFmtId="0" fontId="20" fillId="0" borderId="0" xfId="0" applyFont="1" applyFill="1"/>
    <xf numFmtId="3" fontId="42" fillId="0" borderId="0" xfId="0" applyNumberFormat="1" applyFont="1" applyFill="1" applyBorder="1" applyAlignment="1">
      <alignment horizontal="center"/>
    </xf>
    <xf numFmtId="164" fontId="42" fillId="0" borderId="0" xfId="0" applyNumberFormat="1" applyFont="1" applyFill="1" applyBorder="1" applyAlignment="1">
      <alignment horizontal="center"/>
    </xf>
    <xf numFmtId="0" fontId="42" fillId="0" borderId="0" xfId="0" applyFont="1" applyFill="1" applyBorder="1" applyAlignment="1">
      <alignment horizontal="center" vertical="center" wrapText="1"/>
    </xf>
    <xf numFmtId="0" fontId="42" fillId="0" borderId="17" xfId="0" applyFont="1" applyFill="1" applyBorder="1" applyAlignment="1">
      <alignment horizontal="center" vertical="center" wrapText="1"/>
    </xf>
    <xf numFmtId="164" fontId="42" fillId="0" borderId="0" xfId="0" applyNumberFormat="1" applyFont="1" applyFill="1" applyBorder="1"/>
    <xf numFmtId="164" fontId="42" fillId="0" borderId="17" xfId="0" applyNumberFormat="1" applyFont="1" applyFill="1" applyBorder="1"/>
    <xf numFmtId="165" fontId="42" fillId="0" borderId="0" xfId="0" applyNumberFormat="1" applyFont="1" applyFill="1" applyBorder="1"/>
    <xf numFmtId="0" fontId="20" fillId="0" borderId="0" xfId="0" applyFont="1"/>
    <xf numFmtId="0" fontId="42" fillId="0" borderId="0" xfId="0" applyFont="1" applyBorder="1" applyAlignment="1">
      <alignment horizontal="center" vertical="center" wrapText="1"/>
    </xf>
    <xf numFmtId="164" fontId="42" fillId="0" borderId="0" xfId="0" applyNumberFormat="1" applyFont="1" applyFill="1"/>
    <xf numFmtId="0" fontId="20" fillId="0" borderId="0" xfId="0" quotePrefix="1" applyFont="1" applyAlignment="1">
      <alignment horizontal="right"/>
    </xf>
    <xf numFmtId="164" fontId="42" fillId="0" borderId="0" xfId="0" applyNumberFormat="1" applyFont="1" applyFill="1" applyBorder="1" applyAlignment="1">
      <alignment horizontal="right"/>
    </xf>
    <xf numFmtId="164" fontId="42" fillId="25" borderId="0" xfId="0" applyNumberFormat="1" applyFont="1" applyFill="1" applyBorder="1" applyAlignment="1">
      <alignment horizontal="right"/>
    </xf>
    <xf numFmtId="164" fontId="42" fillId="0" borderId="0" xfId="0" applyNumberFormat="1" applyFont="1" applyFill="1" applyBorder="1" applyAlignment="1"/>
    <xf numFmtId="164" fontId="42" fillId="0" borderId="0" xfId="0" applyNumberFormat="1" applyFont="1" applyAlignment="1"/>
    <xf numFmtId="164" fontId="46" fillId="0" borderId="0" xfId="0" applyNumberFormat="1" applyFont="1" applyAlignment="1"/>
    <xf numFmtId="164" fontId="42" fillId="0" borderId="0" xfId="0" applyNumberFormat="1" applyFont="1" applyBorder="1" applyAlignment="1"/>
    <xf numFmtId="164" fontId="44" fillId="0" borderId="0" xfId="0" applyNumberFormat="1" applyFont="1" applyAlignment="1"/>
    <xf numFmtId="0" fontId="20" fillId="0" borderId="0" xfId="49"/>
    <xf numFmtId="164" fontId="50" fillId="0" borderId="11" xfId="49" applyNumberFormat="1" applyFont="1" applyBorder="1" applyAlignment="1">
      <alignment horizontal="center" vertical="center" wrapText="1"/>
    </xf>
    <xf numFmtId="164" fontId="42" fillId="25" borderId="0" xfId="49" applyNumberFormat="1" applyFont="1" applyFill="1" applyAlignment="1">
      <alignment vertical="center" wrapText="1"/>
    </xf>
    <xf numFmtId="0" fontId="42" fillId="0" borderId="0" xfId="49" applyFont="1" applyAlignment="1">
      <alignment horizontal="left" vertical="center"/>
    </xf>
    <xf numFmtId="3" fontId="42" fillId="0" borderId="11" xfId="49" applyNumberFormat="1" applyFont="1" applyBorder="1" applyAlignment="1">
      <alignment horizontal="center" vertical="center" wrapText="1"/>
    </xf>
    <xf numFmtId="164" fontId="42" fillId="0" borderId="11" xfId="49" applyNumberFormat="1" applyFont="1" applyBorder="1" applyAlignment="1">
      <alignment horizontal="center" vertical="center" wrapText="1"/>
    </xf>
    <xf numFmtId="0" fontId="42" fillId="0" borderId="0" xfId="49" applyFont="1" applyAlignment="1">
      <alignment horizontal="left" vertical="center" wrapText="1"/>
    </xf>
    <xf numFmtId="3" fontId="42" fillId="0" borderId="0" xfId="0" applyNumberFormat="1" applyFont="1" applyAlignment="1">
      <alignment horizontal="center"/>
    </xf>
    <xf numFmtId="3" fontId="42" fillId="0" borderId="0" xfId="0" applyNumberFormat="1" applyFont="1" applyAlignment="1">
      <alignment horizontal="right"/>
    </xf>
    <xf numFmtId="164" fontId="42" fillId="0" borderId="0" xfId="0" applyNumberFormat="1" applyFont="1" applyAlignment="1">
      <alignment horizontal="center"/>
    </xf>
    <xf numFmtId="165" fontId="42" fillId="0" borderId="0" xfId="0" applyNumberFormat="1" applyFont="1" applyAlignment="1">
      <alignment horizontal="center"/>
    </xf>
    <xf numFmtId="3" fontId="50" fillId="0" borderId="0" xfId="0" applyNumberFormat="1" applyFont="1" applyAlignment="1">
      <alignment horizontal="center"/>
    </xf>
    <xf numFmtId="165" fontId="50" fillId="0" borderId="0" xfId="0" applyNumberFormat="1" applyFont="1" applyAlignment="1">
      <alignment horizontal="center"/>
    </xf>
    <xf numFmtId="3" fontId="42" fillId="0" borderId="18" xfId="0" applyNumberFormat="1" applyFont="1" applyBorder="1" applyAlignment="1">
      <alignment horizontal="center"/>
    </xf>
    <xf numFmtId="165" fontId="42" fillId="0" borderId="18" xfId="0" applyNumberFormat="1" applyFont="1" applyBorder="1" applyAlignment="1">
      <alignment horizontal="center"/>
    </xf>
    <xf numFmtId="3" fontId="50" fillId="0" borderId="13" xfId="0" applyNumberFormat="1" applyFont="1" applyBorder="1" applyAlignment="1">
      <alignment horizontal="center"/>
    </xf>
    <xf numFmtId="165" fontId="50" fillId="0" borderId="13" xfId="0" applyNumberFormat="1" applyFont="1" applyBorder="1" applyAlignment="1">
      <alignment horizontal="center"/>
    </xf>
    <xf numFmtId="3" fontId="42" fillId="0" borderId="0" xfId="0" quotePrefix="1" applyNumberFormat="1" applyFont="1" applyAlignment="1">
      <alignment horizontal="center"/>
    </xf>
    <xf numFmtId="165" fontId="42" fillId="25" borderId="0" xfId="0" quotePrefix="1" applyNumberFormat="1" applyFont="1" applyFill="1" applyAlignment="1">
      <alignment horizontal="center"/>
    </xf>
    <xf numFmtId="165" fontId="42" fillId="25" borderId="0" xfId="0" applyNumberFormat="1" applyFont="1" applyFill="1" applyAlignment="1">
      <alignment horizontal="center"/>
    </xf>
    <xf numFmtId="3" fontId="42" fillId="0" borderId="17" xfId="0" applyNumberFormat="1" applyFont="1" applyBorder="1" applyAlignment="1">
      <alignment horizontal="right"/>
    </xf>
    <xf numFmtId="3" fontId="42" fillId="0" borderId="20" xfId="0" applyNumberFormat="1" applyFont="1" applyBorder="1" applyAlignment="1">
      <alignment horizontal="right"/>
    </xf>
    <xf numFmtId="164" fontId="42" fillId="0" borderId="0" xfId="0" applyNumberFormat="1" applyFont="1" applyAlignment="1">
      <alignment horizontal="right" wrapText="1"/>
    </xf>
    <xf numFmtId="165" fontId="42" fillId="0" borderId="0" xfId="0" applyNumberFormat="1" applyFont="1" applyAlignment="1">
      <alignment horizontal="right"/>
    </xf>
    <xf numFmtId="164" fontId="42" fillId="0" borderId="0" xfId="0" applyNumberFormat="1" applyFont="1" applyAlignment="1">
      <alignment horizontal="right"/>
    </xf>
    <xf numFmtId="165" fontId="63" fillId="0" borderId="0" xfId="0" quotePrefix="1" applyNumberFormat="1" applyFont="1" applyAlignment="1">
      <alignment horizontal="right"/>
    </xf>
    <xf numFmtId="0" fontId="42" fillId="0" borderId="20" xfId="0" applyFont="1" applyBorder="1" applyAlignment="1">
      <alignment horizontal="right"/>
    </xf>
    <xf numFmtId="164" fontId="42" fillId="25" borderId="0" xfId="0" applyNumberFormat="1" applyFont="1" applyFill="1" applyAlignment="1">
      <alignment horizontal="right"/>
    </xf>
    <xf numFmtId="0" fontId="20" fillId="0" borderId="0" xfId="0" applyFont="1" applyAlignment="1">
      <alignment horizontal="right"/>
    </xf>
    <xf numFmtId="164" fontId="44" fillId="25" borderId="0" xfId="0" applyNumberFormat="1" applyFont="1" applyFill="1" applyAlignment="1">
      <alignment horizontal="right"/>
    </xf>
    <xf numFmtId="164" fontId="42" fillId="0" borderId="0" xfId="0" applyNumberFormat="1" applyFont="1" applyAlignment="1">
      <alignment horizontal="right" vertical="center" wrapText="1"/>
    </xf>
    <xf numFmtId="164" fontId="42" fillId="25" borderId="17" xfId="0" applyNumberFormat="1" applyFont="1" applyFill="1" applyBorder="1" applyAlignment="1">
      <alignment horizontal="right"/>
    </xf>
    <xf numFmtId="165" fontId="42" fillId="25" borderId="0" xfId="0" applyNumberFormat="1" applyFont="1" applyFill="1" applyAlignment="1">
      <alignment horizontal="right"/>
    </xf>
    <xf numFmtId="164" fontId="42" fillId="25" borderId="0" xfId="0" applyNumberFormat="1" applyFont="1" applyFill="1" applyAlignment="1">
      <alignment horizontal="right" vertical="center" wrapText="1"/>
    </xf>
    <xf numFmtId="0" fontId="42" fillId="25" borderId="17" xfId="49" applyFont="1" applyFill="1" applyBorder="1" applyAlignment="1">
      <alignment horizontal="right"/>
    </xf>
    <xf numFmtId="165" fontId="48" fillId="0" borderId="0" xfId="0" applyNumberFormat="1" applyFont="1" applyAlignment="1">
      <alignment horizontal="right"/>
    </xf>
    <xf numFmtId="165" fontId="46" fillId="0" borderId="0" xfId="0" applyNumberFormat="1" applyFont="1" applyAlignment="1">
      <alignment horizontal="right"/>
    </xf>
    <xf numFmtId="164" fontId="42" fillId="0" borderId="11" xfId="0" applyNumberFormat="1" applyFont="1" applyBorder="1" applyAlignment="1">
      <alignment horizontal="right"/>
    </xf>
    <xf numFmtId="0" fontId="42" fillId="0" borderId="0" xfId="0" applyFont="1" applyAlignment="1">
      <alignment horizontal="right" wrapText="1"/>
    </xf>
    <xf numFmtId="164" fontId="42" fillId="0" borderId="11" xfId="0" applyNumberFormat="1" applyFont="1" applyBorder="1" applyAlignment="1">
      <alignment horizontal="right" wrapText="1"/>
    </xf>
    <xf numFmtId="0" fontId="42" fillId="0" borderId="19" xfId="49" applyFont="1" applyBorder="1" applyAlignment="1">
      <alignment horizontal="right"/>
    </xf>
    <xf numFmtId="0" fontId="42" fillId="0" borderId="0" xfId="49" applyFont="1" applyAlignment="1">
      <alignment horizontal="left" vertical="center" wrapText="1"/>
    </xf>
    <xf numFmtId="0" fontId="60" fillId="0" borderId="0" xfId="34" applyFont="1" applyAlignment="1" applyProtection="1">
      <alignment horizontal="left" vertical="center"/>
    </xf>
    <xf numFmtId="0" fontId="56" fillId="0" borderId="0" xfId="0" applyFont="1" applyFill="1"/>
    <xf numFmtId="0" fontId="42" fillId="0" borderId="0" xfId="0" applyFont="1" applyAlignment="1">
      <alignment horizontal="center" vertical="center" wrapText="1"/>
    </xf>
    <xf numFmtId="0" fontId="46" fillId="0" borderId="0" xfId="0" applyFont="1" applyAlignment="1">
      <alignment horizontal="right" wrapText="1"/>
    </xf>
    <xf numFmtId="0" fontId="42" fillId="0" borderId="45" xfId="0" applyFont="1" applyBorder="1"/>
    <xf numFmtId="3" fontId="42" fillId="0" borderId="11" xfId="0" applyNumberFormat="1" applyFont="1" applyBorder="1" applyAlignment="1">
      <alignment horizontal="right"/>
    </xf>
    <xf numFmtId="0" fontId="42" fillId="0" borderId="0" xfId="0" applyFont="1" applyAlignment="1">
      <alignment vertical="center" wrapText="1"/>
    </xf>
    <xf numFmtId="165" fontId="42" fillId="0" borderId="0" xfId="0" applyNumberFormat="1" applyFont="1"/>
    <xf numFmtId="164" fontId="42" fillId="0" borderId="0" xfId="0" applyNumberFormat="1" applyFont="1"/>
    <xf numFmtId="164" fontId="46" fillId="0" borderId="0" xfId="0" applyNumberFormat="1" applyFont="1"/>
    <xf numFmtId="164" fontId="42" fillId="24" borderId="0" xfId="0" applyNumberFormat="1" applyFont="1" applyFill="1" applyAlignment="1">
      <alignment vertical="center"/>
    </xf>
    <xf numFmtId="164" fontId="42" fillId="0" borderId="0" xfId="8492" applyNumberFormat="1" applyFont="1" applyAlignment="1">
      <alignment vertical="center"/>
    </xf>
    <xf numFmtId="0" fontId="20" fillId="0" borderId="45" xfId="0" applyFont="1" applyBorder="1"/>
    <xf numFmtId="0" fontId="42" fillId="0" borderId="0" xfId="0" quotePrefix="1" applyFont="1" applyAlignment="1">
      <alignment horizontal="left" vertical="center" wrapText="1" indent="1"/>
    </xf>
    <xf numFmtId="0" fontId="46" fillId="0" borderId="0" xfId="8492" applyFont="1" applyAlignment="1">
      <alignment horizontal="left" vertical="center"/>
    </xf>
    <xf numFmtId="0" fontId="42" fillId="0" borderId="12" xfId="49" applyFont="1" applyBorder="1" applyAlignment="1">
      <alignment horizontal="center" vertical="center" wrapText="1"/>
    </xf>
    <xf numFmtId="0" fontId="42" fillId="0" borderId="12" xfId="49" applyFont="1" applyFill="1" applyBorder="1" applyAlignment="1">
      <alignment horizontal="center" vertical="center" wrapText="1"/>
    </xf>
    <xf numFmtId="0" fontId="42" fillId="0" borderId="11" xfId="49" applyFont="1" applyBorder="1" applyAlignment="1">
      <alignment horizontal="center" vertical="center" wrapText="1"/>
    </xf>
    <xf numFmtId="3" fontId="42" fillId="0" borderId="0" xfId="0" quotePrefix="1" applyNumberFormat="1" applyFont="1" applyFill="1" applyBorder="1" applyAlignment="1">
      <alignment horizontal="center"/>
    </xf>
    <xf numFmtId="165" fontId="42" fillId="0" borderId="0" xfId="0" quotePrefix="1" applyNumberFormat="1" applyFont="1" applyFill="1" applyBorder="1" applyAlignment="1">
      <alignment horizontal="center"/>
    </xf>
    <xf numFmtId="4" fontId="42" fillId="0" borderId="0" xfId="0" quotePrefix="1" applyNumberFormat="1" applyFont="1" applyFill="1" applyBorder="1" applyAlignment="1">
      <alignment horizontal="center"/>
    </xf>
    <xf numFmtId="0" fontId="42" fillId="0" borderId="0" xfId="0" applyFont="1" applyAlignment="1">
      <alignment horizontal="left" indent="2"/>
    </xf>
    <xf numFmtId="0" fontId="50" fillId="0" borderId="0" xfId="0" applyNumberFormat="1" applyFont="1" applyBorder="1" applyAlignment="1">
      <alignment horizontal="left" indent="2"/>
    </xf>
    <xf numFmtId="0" fontId="42" fillId="0" borderId="18" xfId="0" applyNumberFormat="1" applyFont="1" applyBorder="1" applyAlignment="1">
      <alignment horizontal="left" indent="2"/>
    </xf>
    <xf numFmtId="0" fontId="50" fillId="0" borderId="13" xfId="0" applyNumberFormat="1" applyFont="1" applyBorder="1" applyAlignment="1">
      <alignment horizontal="left" indent="2"/>
    </xf>
    <xf numFmtId="0" fontId="50" fillId="0" borderId="118" xfId="0" applyNumberFormat="1" applyFont="1" applyBorder="1" applyAlignment="1">
      <alignment horizontal="left" indent="2"/>
    </xf>
    <xf numFmtId="0" fontId="42" fillId="0" borderId="12" xfId="0" applyFont="1" applyBorder="1" applyAlignment="1">
      <alignment horizontal="center" vertical="center" wrapText="1"/>
    </xf>
    <xf numFmtId="0" fontId="42" fillId="0" borderId="0" xfId="49" applyFont="1" applyAlignment="1">
      <alignment vertical="center"/>
    </xf>
    <xf numFmtId="0" fontId="2" fillId="0" borderId="0" xfId="8724"/>
    <xf numFmtId="0" fontId="68" fillId="0" borderId="0" xfId="8724" applyFont="1"/>
    <xf numFmtId="0" fontId="43" fillId="0" borderId="0" xfId="49" applyFont="1" applyAlignment="1">
      <alignment vertical="top"/>
    </xf>
    <xf numFmtId="0" fontId="69" fillId="0" borderId="0" xfId="49" applyFont="1" applyAlignment="1">
      <alignment vertical="center"/>
    </xf>
    <xf numFmtId="0" fontId="42" fillId="0" borderId="119" xfId="73" applyFont="1" applyBorder="1"/>
    <xf numFmtId="0" fontId="73" fillId="0" borderId="0" xfId="8724" applyFont="1"/>
    <xf numFmtId="0" fontId="42" fillId="0" borderId="11" xfId="73" applyFont="1" applyBorder="1"/>
    <xf numFmtId="0" fontId="42" fillId="0" borderId="12" xfId="73" applyFont="1" applyBorder="1" applyAlignment="1">
      <alignment horizontal="center" vertical="center" wrapText="1"/>
    </xf>
    <xf numFmtId="0" fontId="74" fillId="0" borderId="0" xfId="73" applyFont="1" applyAlignment="1">
      <alignment horizontal="center" vertical="center" wrapText="1"/>
    </xf>
    <xf numFmtId="0" fontId="42" fillId="0" borderId="0" xfId="8724" applyFont="1"/>
    <xf numFmtId="0" fontId="42" fillId="0" borderId="0" xfId="8724" applyFont="1" applyAlignment="1">
      <alignment horizontal="center" vertical="center" wrapText="1"/>
    </xf>
    <xf numFmtId="0" fontId="73" fillId="0" borderId="0" xfId="8724" applyFont="1" applyFill="1"/>
    <xf numFmtId="0" fontId="75" fillId="0" borderId="0" xfId="8724" applyFont="1" applyFill="1"/>
    <xf numFmtId="0" fontId="46" fillId="27" borderId="0" xfId="73" applyFont="1" applyFill="1" applyAlignment="1">
      <alignment vertical="center" wrapText="1"/>
    </xf>
    <xf numFmtId="0" fontId="71" fillId="27" borderId="0" xfId="73" applyFont="1" applyFill="1" applyAlignment="1">
      <alignment vertical="center" wrapText="1"/>
    </xf>
    <xf numFmtId="164" fontId="42" fillId="0" borderId="0" xfId="8725" applyNumberFormat="1" applyFont="1" applyFill="1" applyAlignment="1" applyProtection="1">
      <alignment horizontal="center"/>
      <protection hidden="1"/>
    </xf>
    <xf numFmtId="164" fontId="42" fillId="27" borderId="0" xfId="73" applyNumberFormat="1" applyFont="1" applyFill="1" applyAlignment="1">
      <alignment horizontal="left" vertical="center" wrapText="1" indent="1"/>
    </xf>
    <xf numFmtId="164" fontId="42" fillId="28" borderId="0" xfId="8725" applyNumberFormat="1" applyFont="1" applyFill="1" applyAlignment="1" applyProtection="1">
      <alignment horizontal="center"/>
      <protection hidden="1"/>
    </xf>
    <xf numFmtId="164" fontId="42" fillId="0" borderId="0" xfId="8726" applyNumberFormat="1" applyFont="1" applyFill="1" applyAlignment="1" applyProtection="1">
      <alignment horizontal="center"/>
      <protection hidden="1"/>
    </xf>
    <xf numFmtId="164" fontId="42" fillId="0" borderId="0" xfId="8725" applyNumberFormat="1" applyFont="1" applyAlignment="1" applyProtection="1">
      <alignment horizontal="center"/>
      <protection hidden="1"/>
    </xf>
    <xf numFmtId="164" fontId="75" fillId="0" borderId="0" xfId="8724" applyNumberFormat="1" applyFont="1" applyFill="1"/>
    <xf numFmtId="164" fontId="76" fillId="27" borderId="0" xfId="73" applyNumberFormat="1" applyFont="1" applyFill="1" applyAlignment="1">
      <alignment horizontal="left" vertical="center" wrapText="1" indent="1"/>
    </xf>
    <xf numFmtId="164" fontId="75" fillId="0" borderId="0" xfId="8724" applyNumberFormat="1" applyFont="1"/>
    <xf numFmtId="3" fontId="76" fillId="0" borderId="0" xfId="73" applyNumberFormat="1" applyFont="1" applyFill="1" applyAlignment="1" applyProtection="1">
      <alignment horizontal="left" vertical="center" wrapText="1" indent="1"/>
      <protection hidden="1"/>
    </xf>
    <xf numFmtId="164" fontId="42" fillId="25" borderId="0" xfId="8725" applyNumberFormat="1" applyFont="1" applyFill="1" applyAlignment="1" applyProtection="1">
      <alignment horizontal="center"/>
      <protection hidden="1"/>
    </xf>
    <xf numFmtId="1" fontId="46" fillId="27" borderId="0" xfId="73" applyNumberFormat="1" applyFont="1" applyFill="1" applyAlignment="1">
      <alignment horizontal="left" vertical="center" wrapText="1" indent="1"/>
    </xf>
    <xf numFmtId="3" fontId="46" fillId="0" borderId="0" xfId="8726" applyNumberFormat="1" applyFont="1" applyFill="1" applyAlignment="1" applyProtection="1">
      <alignment horizontal="center"/>
      <protection hidden="1"/>
    </xf>
    <xf numFmtId="164" fontId="42" fillId="0" borderId="0" xfId="8724" applyNumberFormat="1" applyFont="1" applyAlignment="1">
      <alignment vertical="center" wrapText="1"/>
    </xf>
    <xf numFmtId="3" fontId="42" fillId="0" borderId="0" xfId="8724" applyNumberFormat="1" applyFont="1" applyFill="1" applyAlignment="1" applyProtection="1">
      <alignment vertical="center" wrapText="1"/>
      <protection hidden="1"/>
    </xf>
    <xf numFmtId="3" fontId="71" fillId="0" borderId="0" xfId="73" applyNumberFormat="1" applyFont="1" applyFill="1" applyAlignment="1" applyProtection="1">
      <alignment vertical="center" wrapText="1"/>
      <protection hidden="1"/>
    </xf>
    <xf numFmtId="0" fontId="73" fillId="0" borderId="0" xfId="8724" applyFont="1" applyProtection="1">
      <protection hidden="1"/>
    </xf>
    <xf numFmtId="0" fontId="73" fillId="0" borderId="0" xfId="8724" applyFont="1" applyFill="1" applyProtection="1">
      <protection hidden="1"/>
    </xf>
    <xf numFmtId="164" fontId="71" fillId="27" borderId="0" xfId="73" applyNumberFormat="1" applyFont="1" applyFill="1" applyAlignment="1">
      <alignment horizontal="left" vertical="center" wrapText="1" indent="1"/>
    </xf>
    <xf numFmtId="0" fontId="42" fillId="0" borderId="0" xfId="8724" applyFont="1" applyAlignment="1">
      <alignment horizontal="center"/>
    </xf>
    <xf numFmtId="3" fontId="42" fillId="0" borderId="0" xfId="8724" applyNumberFormat="1" applyFont="1" applyFill="1" applyAlignment="1" applyProtection="1">
      <alignment horizontal="center"/>
      <protection hidden="1"/>
    </xf>
    <xf numFmtId="1" fontId="71" fillId="27" borderId="0" xfId="73" applyNumberFormat="1" applyFont="1" applyFill="1" applyAlignment="1">
      <alignment vertical="center" wrapText="1"/>
    </xf>
    <xf numFmtId="1" fontId="42" fillId="24" borderId="0" xfId="8724" applyNumberFormat="1" applyFont="1" applyFill="1" applyAlignment="1">
      <alignment horizontal="left" vertical="center" wrapText="1" indent="1"/>
    </xf>
    <xf numFmtId="0" fontId="42" fillId="0" borderId="0" xfId="8724" applyFont="1" applyAlignment="1">
      <alignment vertical="center" wrapText="1"/>
    </xf>
    <xf numFmtId="0" fontId="42" fillId="0" borderId="11" xfId="8724" applyFont="1" applyBorder="1" applyAlignment="1">
      <alignment vertical="center" wrapText="1"/>
    </xf>
    <xf numFmtId="0" fontId="75" fillId="0" borderId="0" xfId="8724" applyFont="1"/>
    <xf numFmtId="0" fontId="42" fillId="0" borderId="119" xfId="73" applyFont="1" applyBorder="1" applyAlignment="1">
      <alignment horizontal="right" indent="1"/>
    </xf>
    <xf numFmtId="0" fontId="73" fillId="0" borderId="0" xfId="8724" applyFont="1" applyAlignment="1">
      <alignment vertical="center"/>
    </xf>
    <xf numFmtId="0" fontId="77" fillId="0" borderId="0" xfId="8724" applyFont="1"/>
    <xf numFmtId="0" fontId="42" fillId="0" borderId="0" xfId="49" applyFont="1" applyFill="1" applyAlignment="1">
      <alignment horizontal="left" vertical="center" wrapText="1"/>
    </xf>
    <xf numFmtId="0" fontId="42" fillId="0" borderId="12" xfId="73" applyFont="1" applyBorder="1" applyAlignment="1">
      <alignment horizontal="center" vertical="center" wrapText="1"/>
    </xf>
    <xf numFmtId="0" fontId="0" fillId="0" borderId="14" xfId="0" applyBorder="1"/>
    <xf numFmtId="0" fontId="20" fillId="0" borderId="14" xfId="49" applyFont="1" applyFill="1" applyBorder="1" applyAlignment="1">
      <alignment horizontal="center" vertical="center"/>
    </xf>
    <xf numFmtId="0" fontId="31" fillId="0" borderId="14" xfId="34" applyBorder="1" applyAlignment="1" applyProtection="1"/>
    <xf numFmtId="0" fontId="42" fillId="0" borderId="0" xfId="49" applyFont="1" applyFill="1" applyAlignment="1">
      <alignment vertical="center"/>
    </xf>
    <xf numFmtId="0" fontId="42" fillId="0" borderId="0" xfId="49" applyFont="1" applyFill="1" applyAlignment="1">
      <alignment vertical="center" wrapText="1"/>
    </xf>
    <xf numFmtId="0" fontId="2" fillId="0" borderId="0" xfId="8724" applyFill="1"/>
    <xf numFmtId="165" fontId="63" fillId="0" borderId="0" xfId="0" applyNumberFormat="1" applyFont="1" applyFill="1" applyAlignment="1">
      <alignment horizontal="right"/>
    </xf>
    <xf numFmtId="165" fontId="63" fillId="0" borderId="11" xfId="0" quotePrefix="1" applyNumberFormat="1" applyFont="1" applyFill="1" applyBorder="1" applyAlignment="1">
      <alignment horizontal="right"/>
    </xf>
    <xf numFmtId="165" fontId="63" fillId="0" borderId="0" xfId="0" applyNumberFormat="1" applyFont="1" applyFill="1" applyBorder="1" applyAlignment="1">
      <alignment horizontal="right"/>
    </xf>
    <xf numFmtId="3" fontId="42" fillId="0" borderId="11" xfId="51" quotePrefix="1" applyNumberFormat="1" applyFont="1" applyBorder="1" applyAlignment="1">
      <alignment horizontal="right"/>
    </xf>
    <xf numFmtId="164" fontId="55" fillId="0" borderId="0" xfId="49" applyNumberFormat="1" applyFont="1" applyAlignment="1">
      <alignment horizontal="right"/>
    </xf>
    <xf numFmtId="0" fontId="55" fillId="0" borderId="0" xfId="47" applyFont="1" applyAlignment="1">
      <alignment horizontal="left"/>
    </xf>
    <xf numFmtId="0" fontId="0" fillId="0" borderId="0" xfId="0" applyFill="1"/>
    <xf numFmtId="165" fontId="42" fillId="0" borderId="0" xfId="49" applyNumberFormat="1" applyFont="1" applyFill="1" applyAlignment="1" applyProtection="1">
      <alignment horizontal="right"/>
      <protection hidden="1"/>
    </xf>
    <xf numFmtId="4" fontId="42" fillId="0" borderId="0" xfId="49" applyNumberFormat="1" applyFont="1" applyFill="1" applyAlignment="1" applyProtection="1">
      <alignment horizontal="right"/>
      <protection hidden="1"/>
    </xf>
    <xf numFmtId="165" fontId="46" fillId="0" borderId="0" xfId="8726" applyNumberFormat="1" applyFont="1" applyFill="1" applyAlignment="1" applyProtection="1">
      <alignment horizontal="center"/>
      <protection hidden="1"/>
    </xf>
    <xf numFmtId="1" fontId="42" fillId="0" borderId="0" xfId="8725" applyNumberFormat="1" applyFont="1" applyAlignment="1" applyProtection="1">
      <alignment horizontal="center"/>
      <protection hidden="1"/>
    </xf>
    <xf numFmtId="0" fontId="43" fillId="25" borderId="16" xfId="49" applyFont="1" applyFill="1" applyBorder="1" applyAlignment="1" applyProtection="1">
      <alignment vertical="center"/>
      <protection locked="0"/>
    </xf>
    <xf numFmtId="0" fontId="42" fillId="0" borderId="11" xfId="0" applyFont="1" applyBorder="1"/>
    <xf numFmtId="0" fontId="59" fillId="0" borderId="0" xfId="49" applyFont="1"/>
    <xf numFmtId="0" fontId="60" fillId="0" borderId="0" xfId="34" applyFont="1" applyAlignment="1" applyProtection="1">
      <alignment horizontal="left" vertical="center"/>
    </xf>
    <xf numFmtId="0" fontId="42" fillId="0" borderId="0" xfId="49" applyFont="1" applyAlignment="1">
      <alignment vertical="center" wrapText="1"/>
    </xf>
    <xf numFmtId="0" fontId="43" fillId="0" borderId="0" xfId="49" applyFont="1" applyAlignment="1">
      <alignment horizontal="left"/>
    </xf>
    <xf numFmtId="0" fontId="42" fillId="0" borderId="0" xfId="0" applyNumberFormat="1" applyFont="1" applyBorder="1" applyAlignment="1"/>
    <xf numFmtId="0" fontId="42" fillId="0" borderId="12" xfId="49" applyFont="1" applyBorder="1" applyAlignment="1">
      <alignment horizontal="center" vertical="center" wrapText="1"/>
    </xf>
    <xf numFmtId="0" fontId="42" fillId="0" borderId="0" xfId="47" applyFont="1" applyAlignment="1">
      <alignment horizontal="left"/>
    </xf>
    <xf numFmtId="0" fontId="42" fillId="0" borderId="12" xfId="49" applyFont="1" applyFill="1" applyBorder="1" applyAlignment="1">
      <alignment horizontal="center" vertical="center" wrapText="1"/>
    </xf>
    <xf numFmtId="0" fontId="42" fillId="0" borderId="0" xfId="0" applyFont="1"/>
    <xf numFmtId="0" fontId="42" fillId="0" borderId="119" xfId="49" applyFont="1" applyBorder="1" applyAlignment="1"/>
    <xf numFmtId="0" fontId="43" fillId="0" borderId="0" xfId="49" applyFont="1" applyAlignment="1" applyProtection="1">
      <alignment horizontal="left"/>
    </xf>
    <xf numFmtId="0" fontId="42" fillId="0" borderId="11" xfId="49" applyFont="1" applyBorder="1" applyAlignment="1">
      <alignment horizontal="center" vertical="center" wrapText="1"/>
    </xf>
    <xf numFmtId="0" fontId="42" fillId="0" borderId="12" xfId="49" applyFont="1" applyFill="1" applyBorder="1" applyAlignment="1">
      <alignment horizontal="center" vertical="center" wrapText="1"/>
    </xf>
    <xf numFmtId="0" fontId="42" fillId="0" borderId="0" xfId="0" applyFont="1"/>
    <xf numFmtId="164" fontId="46" fillId="0" borderId="0" xfId="8725" applyNumberFormat="1" applyFont="1" applyAlignment="1" applyProtection="1">
      <alignment horizontal="center"/>
      <protection hidden="1"/>
    </xf>
    <xf numFmtId="0" fontId="78" fillId="0" borderId="0" xfId="49" applyFont="1"/>
    <xf numFmtId="0" fontId="78" fillId="0" borderId="12" xfId="49" applyFont="1" applyBorder="1"/>
    <xf numFmtId="164" fontId="79" fillId="0" borderId="0" xfId="49" applyNumberFormat="1" applyFont="1"/>
    <xf numFmtId="0" fontId="80" fillId="0" borderId="0" xfId="8724" applyFont="1"/>
    <xf numFmtId="0" fontId="80" fillId="0" borderId="0" xfId="8724" applyFont="1" applyAlignment="1">
      <alignment wrapText="1"/>
    </xf>
    <xf numFmtId="0" fontId="46" fillId="0" borderId="0" xfId="0" applyNumberFormat="1" applyFont="1" applyBorder="1" applyAlignment="1">
      <alignment horizontal="left" indent="2"/>
    </xf>
    <xf numFmtId="0" fontId="42" fillId="0" borderId="11" xfId="0" applyFont="1" applyBorder="1" applyAlignment="1">
      <alignment horizontal="center" vertical="center" wrapText="1"/>
    </xf>
    <xf numFmtId="0" fontId="42" fillId="0" borderId="11" xfId="49" applyFont="1" applyFill="1" applyBorder="1" applyAlignment="1">
      <alignment horizontal="center" vertical="center" wrapText="1"/>
    </xf>
    <xf numFmtId="0" fontId="42" fillId="0" borderId="23" xfId="49" applyFont="1" applyFill="1" applyBorder="1" applyAlignment="1">
      <alignment horizontal="center" vertical="center" wrapText="1"/>
    </xf>
    <xf numFmtId="0" fontId="42" fillId="0" borderId="24" xfId="49" applyFont="1" applyFill="1" applyBorder="1" applyAlignment="1">
      <alignment horizontal="center" vertical="center" wrapText="1"/>
    </xf>
    <xf numFmtId="0" fontId="42" fillId="0" borderId="11" xfId="49" applyFont="1" applyBorder="1" applyAlignment="1">
      <alignment horizontal="center" vertical="center" wrapText="1"/>
    </xf>
    <xf numFmtId="0" fontId="42" fillId="0" borderId="12" xfId="49" applyFont="1" applyBorder="1" applyAlignment="1">
      <alignment horizontal="center" vertical="center" wrapText="1"/>
    </xf>
    <xf numFmtId="0" fontId="42" fillId="0" borderId="12" xfId="49" applyFont="1" applyFill="1" applyBorder="1" applyAlignment="1">
      <alignment horizontal="center" vertical="center" wrapText="1"/>
    </xf>
    <xf numFmtId="0" fontId="42" fillId="0" borderId="0" xfId="0" applyFont="1"/>
    <xf numFmtId="0" fontId="60" fillId="0" borderId="0" xfId="34" applyFont="1" applyAlignment="1" applyProtection="1">
      <alignment horizontal="left" vertical="center"/>
    </xf>
    <xf numFmtId="0" fontId="20" fillId="0" borderId="14" xfId="49" applyFont="1" applyBorder="1" applyAlignment="1">
      <alignment horizontal="left" vertical="center" wrapText="1"/>
    </xf>
    <xf numFmtId="0" fontId="82" fillId="0" borderId="0" xfId="47" applyFont="1" applyAlignment="1">
      <alignment horizontal="left"/>
    </xf>
    <xf numFmtId="0" fontId="79" fillId="0" borderId="0" xfId="0" applyFont="1"/>
    <xf numFmtId="0" fontId="82" fillId="0" borderId="0" xfId="49" applyFont="1" applyAlignment="1">
      <alignment horizontal="center"/>
    </xf>
    <xf numFmtId="3" fontId="82" fillId="0" borderId="0" xfId="49" applyNumberFormat="1" applyFont="1" applyAlignment="1">
      <alignment horizontal="center"/>
    </xf>
    <xf numFmtId="164" fontId="82" fillId="0" borderId="0" xfId="49" applyNumberFormat="1" applyFont="1" applyAlignment="1">
      <alignment horizontal="center"/>
    </xf>
    <xf numFmtId="164" fontId="82" fillId="0" borderId="0" xfId="49" applyNumberFormat="1" applyFont="1" applyAlignment="1">
      <alignment horizontal="right"/>
    </xf>
    <xf numFmtId="0" fontId="79" fillId="0" borderId="0" xfId="49" applyFont="1" applyFill="1" applyProtection="1">
      <protection hidden="1"/>
    </xf>
    <xf numFmtId="0" fontId="79" fillId="0" borderId="0" xfId="49" applyFont="1" applyFill="1" applyAlignment="1" applyProtection="1">
      <alignment vertical="center"/>
      <protection hidden="1"/>
    </xf>
    <xf numFmtId="0" fontId="82" fillId="0" borderId="0" xfId="49" applyFont="1"/>
    <xf numFmtId="0" fontId="82" fillId="0" borderId="0" xfId="0" applyFont="1" applyFill="1"/>
    <xf numFmtId="0" fontId="82" fillId="0" borderId="0" xfId="0" applyFont="1"/>
    <xf numFmtId="0" fontId="64" fillId="0" borderId="0" xfId="0" applyFont="1" applyBorder="1" applyAlignment="1">
      <alignment vertical="center"/>
    </xf>
    <xf numFmtId="0" fontId="63" fillId="0" borderId="0" xfId="0" applyFont="1" applyBorder="1" applyAlignment="1">
      <alignment horizontal="left" indent="1"/>
    </xf>
    <xf numFmtId="0" fontId="63" fillId="0" borderId="0" xfId="0" applyFont="1" applyAlignment="1">
      <alignment horizontal="left" indent="1"/>
    </xf>
    <xf numFmtId="0" fontId="84" fillId="0" borderId="0" xfId="0" applyFont="1"/>
    <xf numFmtId="0" fontId="82" fillId="0" borderId="0" xfId="0" applyFont="1" applyAlignment="1"/>
    <xf numFmtId="0" fontId="84" fillId="0" borderId="0" xfId="0" applyFont="1" applyAlignment="1"/>
    <xf numFmtId="164" fontId="82" fillId="25" borderId="0" xfId="49" applyNumberFormat="1" applyFont="1" applyFill="1" applyAlignment="1">
      <alignment vertical="center" wrapText="1"/>
    </xf>
    <xf numFmtId="0" fontId="78" fillId="0" borderId="0" xfId="49" applyFont="1" applyAlignment="1">
      <alignment vertical="top"/>
    </xf>
    <xf numFmtId="164" fontId="82" fillId="0" borderId="0" xfId="49" applyNumberFormat="1" applyFont="1"/>
    <xf numFmtId="0" fontId="85" fillId="0" borderId="0" xfId="8724" applyFont="1"/>
    <xf numFmtId="0" fontId="85" fillId="0" borderId="0" xfId="8724" applyFont="1" applyAlignment="1">
      <alignment horizontal="right"/>
    </xf>
    <xf numFmtId="0" fontId="82" fillId="0" borderId="0" xfId="49" applyFont="1" applyAlignment="1">
      <alignment vertical="center"/>
    </xf>
    <xf numFmtId="0" fontId="85" fillId="0" borderId="0" xfId="8724" applyFont="1" applyAlignment="1">
      <alignment vertical="center"/>
    </xf>
    <xf numFmtId="0" fontId="82" fillId="0" borderId="0" xfId="49" applyFont="1" applyAlignment="1">
      <alignment vertical="center" wrapText="1"/>
    </xf>
    <xf numFmtId="0" fontId="82" fillId="0" borderId="0" xfId="49" applyFont="1" applyFill="1" applyAlignment="1">
      <alignment horizontal="left" vertical="center" wrapText="1"/>
    </xf>
    <xf numFmtId="0" fontId="82" fillId="0" borderId="0" xfId="49" applyFont="1" applyFill="1" applyAlignment="1">
      <alignment vertical="center"/>
    </xf>
    <xf numFmtId="0" fontId="82" fillId="0" borderId="0" xfId="49" applyFont="1" applyFill="1" applyAlignment="1">
      <alignment vertical="center" wrapText="1"/>
    </xf>
    <xf numFmtId="0" fontId="85" fillId="0" borderId="0" xfId="8724" applyFont="1" applyFill="1"/>
    <xf numFmtId="0" fontId="80" fillId="0" borderId="0" xfId="8724" applyFont="1" applyFill="1"/>
    <xf numFmtId="0" fontId="78" fillId="0" borderId="0" xfId="49" applyFont="1" applyAlignment="1">
      <alignment vertical="top" wrapText="1"/>
    </xf>
    <xf numFmtId="0" fontId="42" fillId="0" borderId="12" xfId="49" applyFont="1" applyBorder="1" applyAlignment="1">
      <alignment horizontal="center" vertical="center" wrapText="1"/>
    </xf>
    <xf numFmtId="0" fontId="42" fillId="0" borderId="12" xfId="49" applyFont="1" applyFill="1" applyBorder="1" applyAlignment="1">
      <alignment horizontal="center" vertical="center" wrapText="1"/>
    </xf>
    <xf numFmtId="0" fontId="51" fillId="0" borderId="0" xfId="0" applyFont="1"/>
    <xf numFmtId="1" fontId="43" fillId="24" borderId="0" xfId="49" applyNumberFormat="1" applyFont="1" applyFill="1" applyAlignment="1">
      <alignment horizontal="left"/>
    </xf>
    <xf numFmtId="0" fontId="44" fillId="24" borderId="0" xfId="49" applyFont="1" applyFill="1"/>
    <xf numFmtId="164" fontId="44" fillId="24" borderId="0" xfId="49" applyNumberFormat="1" applyFont="1" applyFill="1" applyAlignment="1">
      <alignment horizontal="center"/>
    </xf>
    <xf numFmtId="0" fontId="86" fillId="24" borderId="0" xfId="0" applyFont="1" applyFill="1"/>
    <xf numFmtId="164" fontId="44" fillId="24" borderId="0" xfId="49" applyNumberFormat="1" applyFont="1" applyFill="1" applyBorder="1" applyAlignment="1">
      <alignment horizontal="right"/>
    </xf>
    <xf numFmtId="0" fontId="44" fillId="24" borderId="0" xfId="49" applyFont="1" applyFill="1" applyBorder="1"/>
    <xf numFmtId="164" fontId="44" fillId="24" borderId="0" xfId="49" applyNumberFormat="1" applyFont="1" applyFill="1" applyBorder="1" applyAlignment="1">
      <alignment horizontal="center"/>
    </xf>
    <xf numFmtId="1" fontId="43" fillId="24" borderId="0" xfId="49" applyNumberFormat="1" applyFont="1" applyFill="1" applyBorder="1" applyAlignment="1">
      <alignment horizontal="left"/>
    </xf>
    <xf numFmtId="0" fontId="20" fillId="24" borderId="11" xfId="0" applyFont="1" applyFill="1" applyBorder="1"/>
    <xf numFmtId="1" fontId="43" fillId="24" borderId="119" xfId="0" applyNumberFormat="1" applyFont="1" applyFill="1" applyBorder="1" applyAlignment="1"/>
    <xf numFmtId="0" fontId="42" fillId="24" borderId="0" xfId="0" applyFont="1" applyFill="1"/>
    <xf numFmtId="0" fontId="42" fillId="24" borderId="11" xfId="0" applyFont="1" applyFill="1" applyBorder="1" applyAlignment="1">
      <alignment vertical="center"/>
    </xf>
    <xf numFmtId="0" fontId="42" fillId="24" borderId="11" xfId="0" applyFont="1" applyFill="1" applyBorder="1" applyAlignment="1">
      <alignment horizontal="right" vertical="center"/>
    </xf>
    <xf numFmtId="0" fontId="42" fillId="24" borderId="11" xfId="0" applyFont="1" applyFill="1" applyBorder="1" applyAlignment="1">
      <alignment horizontal="right" vertical="center" wrapText="1"/>
    </xf>
    <xf numFmtId="0" fontId="20" fillId="0" borderId="0" xfId="0" applyFont="1" applyAlignment="1">
      <alignment vertical="center"/>
    </xf>
    <xf numFmtId="0" fontId="42" fillId="0" borderId="0" xfId="0" applyFont="1" applyFill="1" applyAlignment="1">
      <alignment horizontal="center" vertical="center" wrapText="1"/>
    </xf>
    <xf numFmtId="3" fontId="42" fillId="0" borderId="0" xfId="49" quotePrefix="1" applyNumberFormat="1" applyFont="1" applyFill="1" applyBorder="1" applyAlignment="1">
      <alignment horizontal="right" vertical="center"/>
    </xf>
    <xf numFmtId="3" fontId="20" fillId="0" borderId="0" xfId="0" applyNumberFormat="1" applyFont="1"/>
    <xf numFmtId="0" fontId="42" fillId="0" borderId="11" xfId="0" applyFont="1" applyFill="1" applyBorder="1" applyAlignment="1">
      <alignment horizontal="center" vertical="center" wrapText="1"/>
    </xf>
    <xf numFmtId="0" fontId="42" fillId="24" borderId="0" xfId="0" applyFont="1" applyFill="1" applyAlignment="1">
      <alignment vertical="center"/>
    </xf>
    <xf numFmtId="0" fontId="42" fillId="0" borderId="11" xfId="0" applyFont="1" applyFill="1" applyBorder="1" applyAlignment="1">
      <alignment vertical="center"/>
    </xf>
    <xf numFmtId="0" fontId="42" fillId="0" borderId="11" xfId="0" applyFont="1" applyFill="1" applyBorder="1" applyAlignment="1">
      <alignment horizontal="right" vertical="center" wrapText="1"/>
    </xf>
    <xf numFmtId="3" fontId="42" fillId="0" borderId="0" xfId="0" applyNumberFormat="1" applyFont="1" applyFill="1" applyBorder="1" applyAlignment="1">
      <alignment horizontal="center" vertical="center" wrapText="1"/>
    </xf>
    <xf numFmtId="3" fontId="42" fillId="0" borderId="11" xfId="49" quotePrefix="1" applyNumberFormat="1" applyFont="1" applyFill="1" applyBorder="1" applyAlignment="1">
      <alignment horizontal="right" vertical="center"/>
    </xf>
    <xf numFmtId="0" fontId="46" fillId="24" borderId="0" xfId="0" applyFont="1" applyFill="1" applyAlignment="1">
      <alignment horizontal="center" vertical="center" wrapText="1"/>
    </xf>
    <xf numFmtId="0" fontId="42" fillId="0" borderId="0" xfId="0" applyFont="1" applyFill="1" applyAlignment="1">
      <alignment horizontal="center" wrapText="1"/>
    </xf>
    <xf numFmtId="0" fontId="42" fillId="0" borderId="0" xfId="0" applyFont="1" applyFill="1" applyAlignment="1">
      <alignment horizontal="center"/>
    </xf>
    <xf numFmtId="0" fontId="20" fillId="0" borderId="12" xfId="0" applyFont="1" applyBorder="1"/>
    <xf numFmtId="0" fontId="42" fillId="0" borderId="11" xfId="0" applyFont="1" applyFill="1" applyBorder="1"/>
    <xf numFmtId="0" fontId="42" fillId="24" borderId="0" xfId="0" applyFont="1" applyFill="1" applyBorder="1" applyAlignment="1">
      <alignment horizontal="center" vertical="center" wrapText="1"/>
    </xf>
    <xf numFmtId="0" fontId="42" fillId="24" borderId="11" xfId="0" applyFont="1" applyFill="1" applyBorder="1" applyAlignment="1">
      <alignment horizontal="center" vertical="center" wrapText="1"/>
    </xf>
    <xf numFmtId="0" fontId="46" fillId="24" borderId="0" xfId="0" applyFont="1" applyFill="1" applyBorder="1" applyAlignment="1">
      <alignment horizontal="center" vertical="center" wrapText="1"/>
    </xf>
    <xf numFmtId="3" fontId="42" fillId="0" borderId="0" xfId="0" applyNumberFormat="1" applyFont="1" applyFill="1" applyBorder="1" applyAlignment="1">
      <alignment horizontal="right" vertical="center"/>
    </xf>
    <xf numFmtId="0" fontId="42" fillId="24" borderId="0" xfId="0" applyFont="1" applyFill="1" applyBorder="1" applyAlignment="1">
      <alignment horizontal="left" vertical="center" wrapText="1"/>
    </xf>
    <xf numFmtId="0" fontId="42" fillId="25" borderId="0" xfId="49" applyFont="1" applyFill="1" applyBorder="1" applyAlignment="1">
      <alignment wrapText="1"/>
    </xf>
    <xf numFmtId="0" fontId="20" fillId="0" borderId="0" xfId="49" applyFont="1"/>
    <xf numFmtId="0" fontId="20" fillId="0" borderId="14" xfId="0" applyFont="1" applyBorder="1"/>
    <xf numFmtId="0" fontId="42" fillId="0" borderId="0" xfId="40" applyFont="1" applyFill="1" applyAlignment="1" applyProtection="1">
      <alignment horizontal="left" wrapText="1"/>
    </xf>
    <xf numFmtId="0" fontId="46" fillId="0" borderId="0" xfId="49" applyFont="1" applyFill="1" applyAlignment="1" applyProtection="1">
      <alignment wrapText="1"/>
    </xf>
    <xf numFmtId="3" fontId="46" fillId="0" borderId="0" xfId="0" quotePrefix="1" applyNumberFormat="1" applyFont="1" applyFill="1" applyBorder="1" applyAlignment="1" applyProtection="1">
      <alignment horizontal="center"/>
      <protection hidden="1"/>
    </xf>
    <xf numFmtId="165" fontId="46" fillId="0" borderId="0" xfId="0" quotePrefix="1" applyNumberFormat="1" applyFont="1" applyFill="1" applyBorder="1" applyAlignment="1" applyProtection="1">
      <alignment horizontal="center"/>
      <protection hidden="1"/>
    </xf>
    <xf numFmtId="4" fontId="46" fillId="0" borderId="0" xfId="0" quotePrefix="1" applyNumberFormat="1" applyFont="1" applyFill="1" applyBorder="1" applyAlignment="1" applyProtection="1">
      <alignment horizontal="center"/>
      <protection hidden="1"/>
    </xf>
    <xf numFmtId="3" fontId="42" fillId="0" borderId="0" xfId="0" applyNumberFormat="1" applyFont="1" applyFill="1" applyBorder="1" applyAlignment="1" applyProtection="1">
      <alignment horizontal="right"/>
      <protection hidden="1"/>
    </xf>
    <xf numFmtId="0" fontId="48" fillId="0" borderId="0" xfId="0" applyFont="1" applyFill="1" applyBorder="1" applyAlignment="1" applyProtection="1">
      <alignment horizontal="right"/>
      <protection hidden="1"/>
    </xf>
    <xf numFmtId="0" fontId="42" fillId="0" borderId="0" xfId="0" applyFont="1" applyFill="1" applyBorder="1" applyAlignment="1" applyProtection="1">
      <alignment horizontal="right" wrapText="1"/>
      <protection hidden="1"/>
    </xf>
    <xf numFmtId="165" fontId="42" fillId="0" borderId="0" xfId="0" applyNumberFormat="1" applyFont="1" applyFill="1" applyBorder="1" applyAlignment="1" applyProtection="1">
      <alignment horizontal="right"/>
      <protection hidden="1"/>
    </xf>
    <xf numFmtId="164" fontId="64" fillId="0" borderId="0" xfId="0" applyNumberFormat="1" applyFont="1" applyFill="1" applyBorder="1" applyAlignment="1" applyProtection="1">
      <alignment horizontal="right"/>
      <protection hidden="1"/>
    </xf>
    <xf numFmtId="0" fontId="63" fillId="0" borderId="0" xfId="0" applyFont="1" applyFill="1" applyAlignment="1" applyProtection="1">
      <alignment horizontal="right"/>
      <protection hidden="1"/>
    </xf>
    <xf numFmtId="4" fontId="42" fillId="0" borderId="0" xfId="0" applyNumberFormat="1" applyFont="1" applyFill="1" applyBorder="1" applyAlignment="1" applyProtection="1">
      <alignment horizontal="right"/>
      <protection hidden="1"/>
    </xf>
    <xf numFmtId="164" fontId="63" fillId="0" borderId="0" xfId="0" applyNumberFormat="1" applyFont="1" applyFill="1" applyBorder="1" applyAlignment="1" applyProtection="1">
      <alignment horizontal="right"/>
      <protection hidden="1"/>
    </xf>
    <xf numFmtId="165" fontId="63" fillId="0" borderId="0" xfId="0" quotePrefix="1" applyNumberFormat="1" applyFont="1" applyFill="1" applyBorder="1" applyAlignment="1" applyProtection="1">
      <alignment horizontal="right"/>
      <protection hidden="1"/>
    </xf>
    <xf numFmtId="165" fontId="63" fillId="0" borderId="0" xfId="0" applyNumberFormat="1" applyFont="1" applyFill="1" applyAlignment="1" applyProtection="1">
      <alignment horizontal="right"/>
      <protection hidden="1"/>
    </xf>
    <xf numFmtId="165" fontId="42" fillId="0" borderId="11" xfId="0" applyNumberFormat="1" applyFont="1" applyFill="1" applyBorder="1" applyAlignment="1" applyProtection="1">
      <alignment horizontal="right"/>
      <protection hidden="1"/>
    </xf>
    <xf numFmtId="0" fontId="42" fillId="0" borderId="0" xfId="0" applyFont="1" applyFill="1" applyAlignment="1" applyProtection="1">
      <alignment horizontal="right"/>
      <protection hidden="1"/>
    </xf>
    <xf numFmtId="164" fontId="65" fillId="0" borderId="0" xfId="0" applyNumberFormat="1" applyFont="1" applyFill="1" applyBorder="1" applyAlignment="1" applyProtection="1">
      <alignment horizontal="right"/>
      <protection hidden="1"/>
    </xf>
    <xf numFmtId="4" fontId="63" fillId="0" borderId="0" xfId="0" quotePrefix="1" applyNumberFormat="1" applyFont="1" applyFill="1" applyBorder="1" applyAlignment="1" applyProtection="1">
      <alignment horizontal="right"/>
      <protection hidden="1"/>
    </xf>
    <xf numFmtId="164" fontId="42" fillId="25" borderId="0" xfId="0" applyNumberFormat="1" applyFont="1" applyFill="1" applyBorder="1" applyAlignment="1" applyProtection="1">
      <protection hidden="1"/>
    </xf>
    <xf numFmtId="164" fontId="42" fillId="25" borderId="0" xfId="0" applyNumberFormat="1" applyFont="1" applyFill="1" applyBorder="1" applyAlignment="1" applyProtection="1">
      <alignment horizontal="right"/>
      <protection hidden="1"/>
    </xf>
    <xf numFmtId="0" fontId="20" fillId="0" borderId="11" xfId="0" applyFont="1" applyFill="1" applyBorder="1" applyAlignment="1" applyProtection="1">
      <alignment horizontal="right"/>
      <protection hidden="1"/>
    </xf>
    <xf numFmtId="3" fontId="42" fillId="0" borderId="0" xfId="51" quotePrefix="1" applyNumberFormat="1" applyFont="1" applyAlignment="1" applyProtection="1">
      <alignment horizontal="right"/>
      <protection hidden="1"/>
    </xf>
    <xf numFmtId="0" fontId="20" fillId="0" borderId="0" xfId="0" quotePrefix="1" applyFont="1" applyAlignment="1" applyProtection="1">
      <alignment horizontal="right"/>
      <protection hidden="1"/>
    </xf>
    <xf numFmtId="165" fontId="42" fillId="0" borderId="0" xfId="51" quotePrefix="1" applyNumberFormat="1" applyFont="1" applyAlignment="1" applyProtection="1">
      <alignment horizontal="right"/>
      <protection hidden="1"/>
    </xf>
    <xf numFmtId="165" fontId="42" fillId="0" borderId="0" xfId="0" quotePrefix="1" applyNumberFormat="1" applyFont="1" applyAlignment="1" applyProtection="1">
      <protection hidden="1"/>
    </xf>
    <xf numFmtId="165" fontId="20" fillId="0" borderId="0" xfId="0" quotePrefix="1" applyNumberFormat="1" applyFont="1" applyAlignment="1" applyProtection="1">
      <protection hidden="1"/>
    </xf>
    <xf numFmtId="0" fontId="20" fillId="0" borderId="0" xfId="0" quotePrefix="1" applyFont="1" applyAlignment="1" applyProtection="1">
      <protection hidden="1"/>
    </xf>
    <xf numFmtId="0" fontId="0" fillId="0" borderId="0" xfId="0" applyNumberFormat="1" applyFill="1" applyAlignment="1">
      <alignment horizontal="right"/>
    </xf>
    <xf numFmtId="0" fontId="0" fillId="0" borderId="0" xfId="0" applyNumberFormat="1" applyFill="1" applyAlignment="1">
      <alignment horizontal="left"/>
    </xf>
    <xf numFmtId="2" fontId="0" fillId="0" borderId="0" xfId="0" applyNumberFormat="1" applyFill="1" applyAlignment="1">
      <alignment horizontal="right"/>
    </xf>
    <xf numFmtId="0" fontId="0" fillId="0" borderId="0" xfId="0" applyAlignment="1">
      <alignment horizontal="right"/>
    </xf>
    <xf numFmtId="0" fontId="51" fillId="0" borderId="0" xfId="49" applyFont="1" applyAlignment="1">
      <alignment horizontal="left"/>
    </xf>
    <xf numFmtId="164" fontId="63" fillId="25" borderId="0" xfId="49" applyNumberFormat="1" applyFont="1" applyFill="1" applyAlignment="1">
      <alignment horizontal="left" vertical="center" wrapText="1"/>
    </xf>
    <xf numFmtId="164" fontId="42" fillId="0" borderId="0" xfId="49" applyNumberFormat="1" applyFont="1" applyAlignment="1">
      <alignment horizontal="left" vertical="center" wrapText="1"/>
    </xf>
    <xf numFmtId="0" fontId="42" fillId="0" borderId="0" xfId="49" applyFont="1" applyAlignment="1">
      <alignment horizontal="left" vertical="center" wrapText="1"/>
    </xf>
    <xf numFmtId="0" fontId="63" fillId="0" borderId="0" xfId="49" applyFont="1" applyAlignment="1">
      <alignment horizontal="left" vertical="center" wrapText="1"/>
    </xf>
    <xf numFmtId="0" fontId="42" fillId="0" borderId="0" xfId="0" applyNumberFormat="1" applyFont="1" applyBorder="1" applyAlignment="1">
      <alignment horizontal="left" vertical="center" wrapText="1"/>
    </xf>
    <xf numFmtId="0" fontId="42" fillId="0" borderId="0" xfId="49" applyFont="1" applyAlignment="1">
      <alignment horizontal="left" vertical="center"/>
    </xf>
    <xf numFmtId="0" fontId="42" fillId="25" borderId="0" xfId="49" applyFont="1" applyFill="1" applyAlignment="1">
      <alignment horizontal="left" vertical="center"/>
    </xf>
    <xf numFmtId="0" fontId="42" fillId="0" borderId="0" xfId="38" applyFont="1" applyAlignment="1">
      <alignment horizontal="left" vertical="center" wrapText="1"/>
    </xf>
    <xf numFmtId="0" fontId="42" fillId="0" borderId="0" xfId="49" applyFont="1" applyFill="1" applyAlignment="1">
      <alignment horizontal="left" vertical="center" wrapText="1"/>
    </xf>
    <xf numFmtId="0" fontId="42" fillId="0" borderId="0" xfId="49" applyFont="1" applyAlignment="1">
      <alignment horizontal="left" wrapText="1"/>
    </xf>
    <xf numFmtId="0" fontId="43" fillId="0" borderId="0" xfId="49" applyFont="1" applyAlignment="1" applyProtection="1">
      <alignment horizontal="left"/>
    </xf>
    <xf numFmtId="0" fontId="42" fillId="0" borderId="0" xfId="47" applyFont="1" applyAlignment="1">
      <alignment horizontal="left"/>
    </xf>
    <xf numFmtId="0" fontId="44" fillId="0" borderId="16" xfId="49" applyFont="1" applyFill="1" applyBorder="1" applyAlignment="1" applyProtection="1">
      <alignment horizontal="center"/>
      <protection locked="0"/>
    </xf>
    <xf numFmtId="0" fontId="44" fillId="0" borderId="15" xfId="49" applyFont="1" applyFill="1" applyBorder="1" applyAlignment="1" applyProtection="1">
      <alignment horizontal="center"/>
      <protection locked="0"/>
    </xf>
    <xf numFmtId="0" fontId="42" fillId="0" borderId="45" xfId="49" applyFont="1" applyBorder="1" applyAlignment="1">
      <alignment horizontal="center" vertical="center" wrapText="1"/>
    </xf>
    <xf numFmtId="0" fontId="42" fillId="0" borderId="11" xfId="49" applyFont="1" applyBorder="1" applyAlignment="1">
      <alignment horizontal="center" vertical="center" wrapText="1"/>
    </xf>
    <xf numFmtId="3" fontId="42" fillId="0" borderId="45" xfId="49" applyNumberFormat="1" applyFont="1" applyBorder="1" applyAlignment="1">
      <alignment horizontal="center" vertical="center" wrapText="1"/>
    </xf>
    <xf numFmtId="3" fontId="42" fillId="0" borderId="11" xfId="49" applyNumberFormat="1" applyFont="1" applyBorder="1" applyAlignment="1">
      <alignment horizontal="center" vertical="center" wrapText="1"/>
    </xf>
    <xf numFmtId="164" fontId="42" fillId="0" borderId="45" xfId="49" applyNumberFormat="1" applyFont="1" applyBorder="1" applyAlignment="1">
      <alignment horizontal="center" vertical="center" wrapText="1"/>
    </xf>
    <xf numFmtId="164" fontId="42" fillId="0" borderId="11" xfId="49" applyNumberFormat="1" applyFont="1" applyBorder="1" applyAlignment="1">
      <alignment horizontal="center" vertical="center" wrapText="1"/>
    </xf>
    <xf numFmtId="164" fontId="42" fillId="0" borderId="119" xfId="49" applyNumberFormat="1" applyFont="1" applyBorder="1" applyAlignment="1">
      <alignment horizontal="center" vertical="center" wrapText="1"/>
    </xf>
    <xf numFmtId="0" fontId="42" fillId="0" borderId="12" xfId="40" applyFont="1" applyBorder="1" applyAlignment="1">
      <alignment horizontal="center" vertical="center" wrapText="1"/>
      <protection locked="0"/>
    </xf>
    <xf numFmtId="164" fontId="42" fillId="0" borderId="12" xfId="49" applyNumberFormat="1" applyFont="1" applyBorder="1" applyAlignment="1">
      <alignment horizontal="center" vertical="center" wrapText="1"/>
    </xf>
    <xf numFmtId="0" fontId="43" fillId="0" borderId="0" xfId="49" applyFont="1" applyFill="1" applyAlignment="1">
      <alignment horizontal="left"/>
    </xf>
    <xf numFmtId="0" fontId="42" fillId="0" borderId="0" xfId="49" applyFont="1" applyAlignment="1">
      <alignment vertical="center"/>
    </xf>
    <xf numFmtId="164" fontId="31" fillId="0" borderId="0" xfId="34" applyNumberFormat="1" applyAlignment="1" applyProtection="1">
      <alignment horizontal="left" vertical="center" wrapText="1"/>
    </xf>
    <xf numFmtId="164" fontId="60" fillId="0" borderId="0" xfId="34" applyNumberFormat="1" applyFont="1" applyAlignment="1" applyProtection="1">
      <alignment horizontal="left" vertical="center" wrapText="1"/>
    </xf>
    <xf numFmtId="164" fontId="42" fillId="25" borderId="0" xfId="49" applyNumberFormat="1" applyFont="1" applyFill="1" applyAlignment="1">
      <alignment horizontal="left" vertical="center" wrapText="1"/>
    </xf>
    <xf numFmtId="164" fontId="42" fillId="0" borderId="0" xfId="49" applyNumberFormat="1" applyFont="1" applyFill="1" applyAlignment="1">
      <alignment horizontal="left" vertical="center" wrapText="1"/>
    </xf>
    <xf numFmtId="0" fontId="42" fillId="0" borderId="0" xfId="49" applyFont="1" applyBorder="1" applyAlignment="1">
      <alignment horizontal="left" vertical="center" wrapText="1"/>
    </xf>
    <xf numFmtId="0" fontId="42" fillId="0" borderId="12" xfId="49" applyFont="1" applyBorder="1" applyAlignment="1">
      <alignment horizontal="center" vertical="center" wrapText="1"/>
    </xf>
    <xf numFmtId="0" fontId="42" fillId="0" borderId="12" xfId="49" applyFont="1" applyFill="1" applyBorder="1" applyAlignment="1">
      <alignment horizontal="center" vertical="center" wrapText="1"/>
    </xf>
    <xf numFmtId="164" fontId="62" fillId="0" borderId="0" xfId="34" applyNumberFormat="1" applyFont="1" applyAlignment="1" applyProtection="1">
      <alignment horizontal="left" vertical="center" wrapText="1"/>
    </xf>
    <xf numFmtId="0" fontId="42" fillId="0" borderId="0" xfId="0" applyFont="1"/>
    <xf numFmtId="0" fontId="60" fillId="0" borderId="0" xfId="34" applyFont="1" applyAlignment="1" applyProtection="1">
      <alignment horizontal="left" vertical="center"/>
    </xf>
    <xf numFmtId="0" fontId="42" fillId="28" borderId="0" xfId="49" applyFont="1" applyFill="1" applyAlignment="1">
      <alignment horizontal="left" vertical="center" wrapText="1"/>
    </xf>
    <xf numFmtId="0" fontId="42" fillId="0" borderId="0" xfId="49" applyFont="1" applyFill="1" applyAlignment="1">
      <alignment horizontal="left" vertical="center"/>
    </xf>
    <xf numFmtId="0" fontId="43" fillId="0" borderId="0" xfId="49" applyFont="1" applyAlignment="1">
      <alignment horizontal="left" vertical="top" wrapText="1"/>
    </xf>
    <xf numFmtId="0" fontId="43" fillId="26" borderId="16" xfId="49" applyFont="1" applyFill="1" applyBorder="1" applyAlignment="1" applyProtection="1">
      <alignment horizontal="center"/>
      <protection locked="0"/>
    </xf>
    <xf numFmtId="0" fontId="43" fillId="26" borderId="12" xfId="49" applyFont="1" applyFill="1" applyBorder="1" applyAlignment="1" applyProtection="1">
      <alignment horizontal="center"/>
      <protection locked="0"/>
    </xf>
    <xf numFmtId="0" fontId="43" fillId="26" borderId="15" xfId="49" applyFont="1" applyFill="1" applyBorder="1" applyAlignment="1" applyProtection="1">
      <alignment horizontal="center"/>
      <protection locked="0"/>
    </xf>
    <xf numFmtId="0" fontId="71" fillId="27" borderId="0" xfId="73" applyFont="1" applyFill="1" applyBorder="1" applyAlignment="1">
      <alignment horizontal="center" vertical="center" wrapText="1"/>
    </xf>
    <xf numFmtId="0" fontId="71" fillId="27" borderId="120" xfId="73" applyFont="1" applyFill="1" applyBorder="1" applyAlignment="1">
      <alignment horizontal="center" vertical="center" wrapText="1"/>
    </xf>
    <xf numFmtId="0" fontId="42" fillId="0" borderId="11" xfId="73" applyFont="1" applyBorder="1" applyAlignment="1">
      <alignment horizontal="center" vertical="center" wrapText="1"/>
    </xf>
    <xf numFmtId="0" fontId="44" fillId="25" borderId="16" xfId="49" applyFont="1" applyFill="1" applyBorder="1" applyAlignment="1" applyProtection="1">
      <alignment horizontal="center" vertical="center" wrapText="1"/>
      <protection locked="0"/>
    </xf>
    <xf numFmtId="0" fontId="44" fillId="25" borderId="12" xfId="49" applyFont="1" applyFill="1" applyBorder="1" applyAlignment="1" applyProtection="1">
      <alignment horizontal="center" vertical="center" wrapText="1"/>
      <protection locked="0"/>
    </xf>
    <xf numFmtId="0" fontId="44" fillId="25" borderId="15" xfId="49" applyFont="1" applyFill="1" applyBorder="1" applyAlignment="1" applyProtection="1">
      <alignment horizontal="center" vertical="center" wrapText="1"/>
      <protection locked="0"/>
    </xf>
    <xf numFmtId="0" fontId="42" fillId="24" borderId="0" xfId="0" applyFont="1" applyFill="1" applyBorder="1" applyAlignment="1">
      <alignment horizontal="left" vertical="center" wrapText="1"/>
    </xf>
    <xf numFmtId="0" fontId="42" fillId="25" borderId="0" xfId="49" applyFont="1" applyFill="1" applyBorder="1" applyAlignment="1">
      <alignment horizontal="left" vertical="center" wrapText="1"/>
    </xf>
    <xf numFmtId="0" fontId="42" fillId="25" borderId="0" xfId="49" applyFont="1" applyFill="1" applyAlignment="1">
      <alignment horizontal="left" vertical="center" wrapText="1"/>
    </xf>
    <xf numFmtId="0" fontId="46" fillId="24" borderId="0" xfId="0" applyFont="1" applyFill="1" applyBorder="1" applyAlignment="1">
      <alignment horizontal="center" vertical="center" wrapText="1"/>
    </xf>
    <xf numFmtId="0" fontId="46" fillId="24" borderId="11" xfId="0" applyFont="1" applyFill="1" applyBorder="1" applyAlignment="1">
      <alignment horizontal="center" vertical="center" wrapText="1"/>
    </xf>
    <xf numFmtId="1" fontId="43" fillId="24" borderId="0" xfId="49" applyNumberFormat="1" applyFont="1" applyFill="1" applyAlignment="1">
      <alignment wrapText="1"/>
    </xf>
    <xf numFmtId="1" fontId="43" fillId="24" borderId="0" xfId="49" applyNumberFormat="1" applyFont="1" applyFill="1" applyBorder="1" applyAlignment="1">
      <alignment horizontal="left"/>
    </xf>
    <xf numFmtId="1" fontId="43" fillId="24" borderId="12" xfId="0" applyNumberFormat="1" applyFont="1" applyFill="1" applyBorder="1" applyAlignment="1">
      <alignment horizontal="center" wrapText="1"/>
    </xf>
    <xf numFmtId="0" fontId="46" fillId="24" borderId="12" xfId="0" applyFont="1" applyFill="1" applyBorder="1" applyAlignment="1">
      <alignment horizontal="center" wrapText="1"/>
    </xf>
    <xf numFmtId="0" fontId="46" fillId="24" borderId="0" xfId="0" applyFont="1" applyFill="1" applyAlignment="1">
      <alignment horizontal="center" vertical="center" wrapText="1"/>
    </xf>
    <xf numFmtId="0" fontId="46" fillId="0" borderId="12" xfId="0" applyFont="1" applyFill="1" applyBorder="1" applyAlignment="1">
      <alignment horizontal="center" wrapText="1"/>
    </xf>
    <xf numFmtId="0" fontId="43" fillId="0" borderId="12" xfId="0" applyFont="1" applyFill="1" applyBorder="1" applyAlignment="1">
      <alignment horizontal="center" wrapText="1"/>
    </xf>
    <xf numFmtId="0" fontId="46" fillId="0" borderId="11" xfId="0" applyFont="1" applyFill="1" applyBorder="1" applyAlignment="1">
      <alignment horizontal="center" wrapText="1"/>
    </xf>
  </cellXfs>
  <cellStyles count="872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alculation 10" xfId="113" xr:uid="{00000000-0005-0000-0000-00001A000000}"/>
    <cellStyle name="Calculation 10 10" xfId="636" xr:uid="{00000000-0005-0000-0000-00001B000000}"/>
    <cellStyle name="Calculation 10 10 2" xfId="1680" xr:uid="{00000000-0005-0000-0000-00001C000000}"/>
    <cellStyle name="Calculation 10 10 2 2" xfId="5897" xr:uid="{00000000-0005-0000-0000-00001D000000}"/>
    <cellStyle name="Calculation 10 10 3" xfId="2722" xr:uid="{00000000-0005-0000-0000-00001E000000}"/>
    <cellStyle name="Calculation 10 10 3 2" xfId="6939" xr:uid="{00000000-0005-0000-0000-00001F000000}"/>
    <cellStyle name="Calculation 10 10 4" xfId="3764" xr:uid="{00000000-0005-0000-0000-000020000000}"/>
    <cellStyle name="Calculation 10 10 4 2" xfId="7981" xr:uid="{00000000-0005-0000-0000-000021000000}"/>
    <cellStyle name="Calculation 10 10 5" xfId="4806" xr:uid="{00000000-0005-0000-0000-000022000000}"/>
    <cellStyle name="Calculation 10 11" xfId="424" xr:uid="{00000000-0005-0000-0000-000023000000}"/>
    <cellStyle name="Calculation 10 11 2" xfId="1469" xr:uid="{00000000-0005-0000-0000-000024000000}"/>
    <cellStyle name="Calculation 10 11 2 2" xfId="5686" xr:uid="{00000000-0005-0000-0000-000025000000}"/>
    <cellStyle name="Calculation 10 11 3" xfId="2511" xr:uid="{00000000-0005-0000-0000-000026000000}"/>
    <cellStyle name="Calculation 10 11 3 2" xfId="6728" xr:uid="{00000000-0005-0000-0000-000027000000}"/>
    <cellStyle name="Calculation 10 11 4" xfId="3553" xr:uid="{00000000-0005-0000-0000-000028000000}"/>
    <cellStyle name="Calculation 10 11 4 2" xfId="7770" xr:uid="{00000000-0005-0000-0000-000029000000}"/>
    <cellStyle name="Calculation 10 11 5" xfId="4595" xr:uid="{00000000-0005-0000-0000-00002A000000}"/>
    <cellStyle name="Calculation 10 12" xfId="1093" xr:uid="{00000000-0005-0000-0000-00002B000000}"/>
    <cellStyle name="Calculation 10 12 2" xfId="2137" xr:uid="{00000000-0005-0000-0000-00002C000000}"/>
    <cellStyle name="Calculation 10 12 2 2" xfId="6354" xr:uid="{00000000-0005-0000-0000-00002D000000}"/>
    <cellStyle name="Calculation 10 12 3" xfId="3179" xr:uid="{00000000-0005-0000-0000-00002E000000}"/>
    <cellStyle name="Calculation 10 12 3 2" xfId="7396" xr:uid="{00000000-0005-0000-0000-00002F000000}"/>
    <cellStyle name="Calculation 10 12 4" xfId="4221" xr:uid="{00000000-0005-0000-0000-000030000000}"/>
    <cellStyle name="Calculation 10 12 4 2" xfId="8438" xr:uid="{00000000-0005-0000-0000-000031000000}"/>
    <cellStyle name="Calculation 10 12 5" xfId="5263" xr:uid="{00000000-0005-0000-0000-000032000000}"/>
    <cellStyle name="Calculation 10 13" xfId="1159" xr:uid="{00000000-0005-0000-0000-000033000000}"/>
    <cellStyle name="Calculation 10 13 2" xfId="5376" xr:uid="{00000000-0005-0000-0000-000034000000}"/>
    <cellStyle name="Calculation 10 14" xfId="2201" xr:uid="{00000000-0005-0000-0000-000035000000}"/>
    <cellStyle name="Calculation 10 14 2" xfId="6418" xr:uid="{00000000-0005-0000-0000-000036000000}"/>
    <cellStyle name="Calculation 10 15" xfId="3243" xr:uid="{00000000-0005-0000-0000-000037000000}"/>
    <cellStyle name="Calculation 10 15 2" xfId="7460" xr:uid="{00000000-0005-0000-0000-000038000000}"/>
    <cellStyle name="Calculation 10 16" xfId="4285" xr:uid="{00000000-0005-0000-0000-000039000000}"/>
    <cellStyle name="Calculation 10 2" xfId="194" xr:uid="{00000000-0005-0000-0000-00003A000000}"/>
    <cellStyle name="Calculation 10 2 2" xfId="716" xr:uid="{00000000-0005-0000-0000-00003B000000}"/>
    <cellStyle name="Calculation 10 2 2 2" xfId="1760" xr:uid="{00000000-0005-0000-0000-00003C000000}"/>
    <cellStyle name="Calculation 10 2 2 2 2" xfId="5977" xr:uid="{00000000-0005-0000-0000-00003D000000}"/>
    <cellStyle name="Calculation 10 2 2 3" xfId="2802" xr:uid="{00000000-0005-0000-0000-00003E000000}"/>
    <cellStyle name="Calculation 10 2 2 3 2" xfId="7019" xr:uid="{00000000-0005-0000-0000-00003F000000}"/>
    <cellStyle name="Calculation 10 2 2 4" xfId="3844" xr:uid="{00000000-0005-0000-0000-000040000000}"/>
    <cellStyle name="Calculation 10 2 2 4 2" xfId="8061" xr:uid="{00000000-0005-0000-0000-000041000000}"/>
    <cellStyle name="Calculation 10 2 2 5" xfId="4886" xr:uid="{00000000-0005-0000-0000-000042000000}"/>
    <cellStyle name="Calculation 10 2 3" xfId="1239" xr:uid="{00000000-0005-0000-0000-000043000000}"/>
    <cellStyle name="Calculation 10 2 3 2" xfId="5456" xr:uid="{00000000-0005-0000-0000-000044000000}"/>
    <cellStyle name="Calculation 10 2 4" xfId="2281" xr:uid="{00000000-0005-0000-0000-000045000000}"/>
    <cellStyle name="Calculation 10 2 4 2" xfId="6498" xr:uid="{00000000-0005-0000-0000-000046000000}"/>
    <cellStyle name="Calculation 10 2 5" xfId="3323" xr:uid="{00000000-0005-0000-0000-000047000000}"/>
    <cellStyle name="Calculation 10 2 5 2" xfId="7540" xr:uid="{00000000-0005-0000-0000-000048000000}"/>
    <cellStyle name="Calculation 10 2 6" xfId="4365" xr:uid="{00000000-0005-0000-0000-000049000000}"/>
    <cellStyle name="Calculation 10 3" xfId="218" xr:uid="{00000000-0005-0000-0000-00004A000000}"/>
    <cellStyle name="Calculation 10 3 2" xfId="740" xr:uid="{00000000-0005-0000-0000-00004B000000}"/>
    <cellStyle name="Calculation 10 3 2 2" xfId="1784" xr:uid="{00000000-0005-0000-0000-00004C000000}"/>
    <cellStyle name="Calculation 10 3 2 2 2" xfId="6001" xr:uid="{00000000-0005-0000-0000-00004D000000}"/>
    <cellStyle name="Calculation 10 3 2 3" xfId="2826" xr:uid="{00000000-0005-0000-0000-00004E000000}"/>
    <cellStyle name="Calculation 10 3 2 3 2" xfId="7043" xr:uid="{00000000-0005-0000-0000-00004F000000}"/>
    <cellStyle name="Calculation 10 3 2 4" xfId="3868" xr:uid="{00000000-0005-0000-0000-000050000000}"/>
    <cellStyle name="Calculation 10 3 2 4 2" xfId="8085" xr:uid="{00000000-0005-0000-0000-000051000000}"/>
    <cellStyle name="Calculation 10 3 2 5" xfId="4910" xr:uid="{00000000-0005-0000-0000-000052000000}"/>
    <cellStyle name="Calculation 10 3 3" xfId="1263" xr:uid="{00000000-0005-0000-0000-000053000000}"/>
    <cellStyle name="Calculation 10 3 3 2" xfId="5480" xr:uid="{00000000-0005-0000-0000-000054000000}"/>
    <cellStyle name="Calculation 10 3 4" xfId="2305" xr:uid="{00000000-0005-0000-0000-000055000000}"/>
    <cellStyle name="Calculation 10 3 4 2" xfId="6522" xr:uid="{00000000-0005-0000-0000-000056000000}"/>
    <cellStyle name="Calculation 10 3 5" xfId="3347" xr:uid="{00000000-0005-0000-0000-000057000000}"/>
    <cellStyle name="Calculation 10 3 5 2" xfId="7564" xr:uid="{00000000-0005-0000-0000-000058000000}"/>
    <cellStyle name="Calculation 10 3 6" xfId="4389" xr:uid="{00000000-0005-0000-0000-000059000000}"/>
    <cellStyle name="Calculation 10 4" xfId="281" xr:uid="{00000000-0005-0000-0000-00005A000000}"/>
    <cellStyle name="Calculation 10 4 2" xfId="803" xr:uid="{00000000-0005-0000-0000-00005B000000}"/>
    <cellStyle name="Calculation 10 4 2 2" xfId="1847" xr:uid="{00000000-0005-0000-0000-00005C000000}"/>
    <cellStyle name="Calculation 10 4 2 2 2" xfId="6064" xr:uid="{00000000-0005-0000-0000-00005D000000}"/>
    <cellStyle name="Calculation 10 4 2 3" xfId="2889" xr:uid="{00000000-0005-0000-0000-00005E000000}"/>
    <cellStyle name="Calculation 10 4 2 3 2" xfId="7106" xr:uid="{00000000-0005-0000-0000-00005F000000}"/>
    <cellStyle name="Calculation 10 4 2 4" xfId="3931" xr:uid="{00000000-0005-0000-0000-000060000000}"/>
    <cellStyle name="Calculation 10 4 2 4 2" xfId="8148" xr:uid="{00000000-0005-0000-0000-000061000000}"/>
    <cellStyle name="Calculation 10 4 2 5" xfId="4973" xr:uid="{00000000-0005-0000-0000-000062000000}"/>
    <cellStyle name="Calculation 10 4 3" xfId="1326" xr:uid="{00000000-0005-0000-0000-000063000000}"/>
    <cellStyle name="Calculation 10 4 3 2" xfId="5543" xr:uid="{00000000-0005-0000-0000-000064000000}"/>
    <cellStyle name="Calculation 10 4 4" xfId="2368" xr:uid="{00000000-0005-0000-0000-000065000000}"/>
    <cellStyle name="Calculation 10 4 4 2" xfId="6585" xr:uid="{00000000-0005-0000-0000-000066000000}"/>
    <cellStyle name="Calculation 10 4 5" xfId="3410" xr:uid="{00000000-0005-0000-0000-000067000000}"/>
    <cellStyle name="Calculation 10 4 5 2" xfId="7627" xr:uid="{00000000-0005-0000-0000-000068000000}"/>
    <cellStyle name="Calculation 10 4 6" xfId="4452" xr:uid="{00000000-0005-0000-0000-000069000000}"/>
    <cellStyle name="Calculation 10 5" xfId="297" xr:uid="{00000000-0005-0000-0000-00006A000000}"/>
    <cellStyle name="Calculation 10 5 2" xfId="819" xr:uid="{00000000-0005-0000-0000-00006B000000}"/>
    <cellStyle name="Calculation 10 5 2 2" xfId="1863" xr:uid="{00000000-0005-0000-0000-00006C000000}"/>
    <cellStyle name="Calculation 10 5 2 2 2" xfId="6080" xr:uid="{00000000-0005-0000-0000-00006D000000}"/>
    <cellStyle name="Calculation 10 5 2 3" xfId="2905" xr:uid="{00000000-0005-0000-0000-00006E000000}"/>
    <cellStyle name="Calculation 10 5 2 3 2" xfId="7122" xr:uid="{00000000-0005-0000-0000-00006F000000}"/>
    <cellStyle name="Calculation 10 5 2 4" xfId="3947" xr:uid="{00000000-0005-0000-0000-000070000000}"/>
    <cellStyle name="Calculation 10 5 2 4 2" xfId="8164" xr:uid="{00000000-0005-0000-0000-000071000000}"/>
    <cellStyle name="Calculation 10 5 2 5" xfId="4989" xr:uid="{00000000-0005-0000-0000-000072000000}"/>
    <cellStyle name="Calculation 10 5 3" xfId="1342" xr:uid="{00000000-0005-0000-0000-000073000000}"/>
    <cellStyle name="Calculation 10 5 3 2" xfId="5559" xr:uid="{00000000-0005-0000-0000-000074000000}"/>
    <cellStyle name="Calculation 10 5 4" xfId="2384" xr:uid="{00000000-0005-0000-0000-000075000000}"/>
    <cellStyle name="Calculation 10 5 4 2" xfId="6601" xr:uid="{00000000-0005-0000-0000-000076000000}"/>
    <cellStyle name="Calculation 10 5 5" xfId="3426" xr:uid="{00000000-0005-0000-0000-000077000000}"/>
    <cellStyle name="Calculation 10 5 5 2" xfId="7643" xr:uid="{00000000-0005-0000-0000-000078000000}"/>
    <cellStyle name="Calculation 10 5 6" xfId="4468" xr:uid="{00000000-0005-0000-0000-000079000000}"/>
    <cellStyle name="Calculation 10 6" xfId="413" xr:uid="{00000000-0005-0000-0000-00007A000000}"/>
    <cellStyle name="Calculation 10 6 2" xfId="919" xr:uid="{00000000-0005-0000-0000-00007B000000}"/>
    <cellStyle name="Calculation 10 6 2 2" xfId="1963" xr:uid="{00000000-0005-0000-0000-00007C000000}"/>
    <cellStyle name="Calculation 10 6 2 2 2" xfId="6180" xr:uid="{00000000-0005-0000-0000-00007D000000}"/>
    <cellStyle name="Calculation 10 6 2 3" xfId="3005" xr:uid="{00000000-0005-0000-0000-00007E000000}"/>
    <cellStyle name="Calculation 10 6 2 3 2" xfId="7222" xr:uid="{00000000-0005-0000-0000-00007F000000}"/>
    <cellStyle name="Calculation 10 6 2 4" xfId="4047" xr:uid="{00000000-0005-0000-0000-000080000000}"/>
    <cellStyle name="Calculation 10 6 2 4 2" xfId="8264" xr:uid="{00000000-0005-0000-0000-000081000000}"/>
    <cellStyle name="Calculation 10 6 2 5" xfId="5089" xr:uid="{00000000-0005-0000-0000-000082000000}"/>
    <cellStyle name="Calculation 10 6 3" xfId="1458" xr:uid="{00000000-0005-0000-0000-000083000000}"/>
    <cellStyle name="Calculation 10 6 3 2" xfId="5675" xr:uid="{00000000-0005-0000-0000-000084000000}"/>
    <cellStyle name="Calculation 10 6 4" xfId="2500" xr:uid="{00000000-0005-0000-0000-000085000000}"/>
    <cellStyle name="Calculation 10 6 4 2" xfId="6717" xr:uid="{00000000-0005-0000-0000-000086000000}"/>
    <cellStyle name="Calculation 10 6 5" xfId="3542" xr:uid="{00000000-0005-0000-0000-000087000000}"/>
    <cellStyle name="Calculation 10 6 5 2" xfId="7759" xr:uid="{00000000-0005-0000-0000-000088000000}"/>
    <cellStyle name="Calculation 10 6 6" xfId="4584" xr:uid="{00000000-0005-0000-0000-000089000000}"/>
    <cellStyle name="Calculation 10 7" xfId="355" xr:uid="{00000000-0005-0000-0000-00008A000000}"/>
    <cellStyle name="Calculation 10 7 2" xfId="872" xr:uid="{00000000-0005-0000-0000-00008B000000}"/>
    <cellStyle name="Calculation 10 7 2 2" xfId="1916" xr:uid="{00000000-0005-0000-0000-00008C000000}"/>
    <cellStyle name="Calculation 10 7 2 2 2" xfId="6133" xr:uid="{00000000-0005-0000-0000-00008D000000}"/>
    <cellStyle name="Calculation 10 7 2 3" xfId="2958" xr:uid="{00000000-0005-0000-0000-00008E000000}"/>
    <cellStyle name="Calculation 10 7 2 3 2" xfId="7175" xr:uid="{00000000-0005-0000-0000-00008F000000}"/>
    <cellStyle name="Calculation 10 7 2 4" xfId="4000" xr:uid="{00000000-0005-0000-0000-000090000000}"/>
    <cellStyle name="Calculation 10 7 2 4 2" xfId="8217" xr:uid="{00000000-0005-0000-0000-000091000000}"/>
    <cellStyle name="Calculation 10 7 2 5" xfId="5042" xr:uid="{00000000-0005-0000-0000-000092000000}"/>
    <cellStyle name="Calculation 10 7 3" xfId="1400" xr:uid="{00000000-0005-0000-0000-000093000000}"/>
    <cellStyle name="Calculation 10 7 3 2" xfId="5617" xr:uid="{00000000-0005-0000-0000-000094000000}"/>
    <cellStyle name="Calculation 10 7 4" xfId="2442" xr:uid="{00000000-0005-0000-0000-000095000000}"/>
    <cellStyle name="Calculation 10 7 4 2" xfId="6659" xr:uid="{00000000-0005-0000-0000-000096000000}"/>
    <cellStyle name="Calculation 10 7 5" xfId="3484" xr:uid="{00000000-0005-0000-0000-000097000000}"/>
    <cellStyle name="Calculation 10 7 5 2" xfId="7701" xr:uid="{00000000-0005-0000-0000-000098000000}"/>
    <cellStyle name="Calculation 10 7 6" xfId="4526" xr:uid="{00000000-0005-0000-0000-000099000000}"/>
    <cellStyle name="Calculation 10 8" xfId="513" xr:uid="{00000000-0005-0000-0000-00009A000000}"/>
    <cellStyle name="Calculation 10 8 2" xfId="1003" xr:uid="{00000000-0005-0000-0000-00009B000000}"/>
    <cellStyle name="Calculation 10 8 2 2" xfId="2047" xr:uid="{00000000-0005-0000-0000-00009C000000}"/>
    <cellStyle name="Calculation 10 8 2 2 2" xfId="6264" xr:uid="{00000000-0005-0000-0000-00009D000000}"/>
    <cellStyle name="Calculation 10 8 2 3" xfId="3089" xr:uid="{00000000-0005-0000-0000-00009E000000}"/>
    <cellStyle name="Calculation 10 8 2 3 2" xfId="7306" xr:uid="{00000000-0005-0000-0000-00009F000000}"/>
    <cellStyle name="Calculation 10 8 2 4" xfId="4131" xr:uid="{00000000-0005-0000-0000-0000A0000000}"/>
    <cellStyle name="Calculation 10 8 2 4 2" xfId="8348" xr:uid="{00000000-0005-0000-0000-0000A1000000}"/>
    <cellStyle name="Calculation 10 8 2 5" xfId="5173" xr:uid="{00000000-0005-0000-0000-0000A2000000}"/>
    <cellStyle name="Calculation 10 8 3" xfId="1557" xr:uid="{00000000-0005-0000-0000-0000A3000000}"/>
    <cellStyle name="Calculation 10 8 3 2" xfId="5774" xr:uid="{00000000-0005-0000-0000-0000A4000000}"/>
    <cellStyle name="Calculation 10 8 4" xfId="2599" xr:uid="{00000000-0005-0000-0000-0000A5000000}"/>
    <cellStyle name="Calculation 10 8 4 2" xfId="6816" xr:uid="{00000000-0005-0000-0000-0000A6000000}"/>
    <cellStyle name="Calculation 10 8 5" xfId="3641" xr:uid="{00000000-0005-0000-0000-0000A7000000}"/>
    <cellStyle name="Calculation 10 8 5 2" xfId="7858" xr:uid="{00000000-0005-0000-0000-0000A8000000}"/>
    <cellStyle name="Calculation 10 8 6" xfId="4683" xr:uid="{00000000-0005-0000-0000-0000A9000000}"/>
    <cellStyle name="Calculation 10 9" xfId="539" xr:uid="{00000000-0005-0000-0000-0000AA000000}"/>
    <cellStyle name="Calculation 10 9 2" xfId="1022" xr:uid="{00000000-0005-0000-0000-0000AB000000}"/>
    <cellStyle name="Calculation 10 9 2 2" xfId="2066" xr:uid="{00000000-0005-0000-0000-0000AC000000}"/>
    <cellStyle name="Calculation 10 9 2 2 2" xfId="6283" xr:uid="{00000000-0005-0000-0000-0000AD000000}"/>
    <cellStyle name="Calculation 10 9 2 3" xfId="3108" xr:uid="{00000000-0005-0000-0000-0000AE000000}"/>
    <cellStyle name="Calculation 10 9 2 3 2" xfId="7325" xr:uid="{00000000-0005-0000-0000-0000AF000000}"/>
    <cellStyle name="Calculation 10 9 2 4" xfId="4150" xr:uid="{00000000-0005-0000-0000-0000B0000000}"/>
    <cellStyle name="Calculation 10 9 2 4 2" xfId="8367" xr:uid="{00000000-0005-0000-0000-0000B1000000}"/>
    <cellStyle name="Calculation 10 9 2 5" xfId="5192" xr:uid="{00000000-0005-0000-0000-0000B2000000}"/>
    <cellStyle name="Calculation 10 9 3" xfId="1583" xr:uid="{00000000-0005-0000-0000-0000B3000000}"/>
    <cellStyle name="Calculation 10 9 3 2" xfId="5800" xr:uid="{00000000-0005-0000-0000-0000B4000000}"/>
    <cellStyle name="Calculation 10 9 4" xfId="2625" xr:uid="{00000000-0005-0000-0000-0000B5000000}"/>
    <cellStyle name="Calculation 10 9 4 2" xfId="6842" xr:uid="{00000000-0005-0000-0000-0000B6000000}"/>
    <cellStyle name="Calculation 10 9 5" xfId="3667" xr:uid="{00000000-0005-0000-0000-0000B7000000}"/>
    <cellStyle name="Calculation 10 9 5 2" xfId="7884" xr:uid="{00000000-0005-0000-0000-0000B8000000}"/>
    <cellStyle name="Calculation 10 9 6" xfId="4709" xr:uid="{00000000-0005-0000-0000-0000B9000000}"/>
    <cellStyle name="Calculation 11" xfId="146" xr:uid="{00000000-0005-0000-0000-0000BA000000}"/>
    <cellStyle name="Calculation 11 10" xfId="577" xr:uid="{00000000-0005-0000-0000-0000BB000000}"/>
    <cellStyle name="Calculation 11 10 2" xfId="1621" xr:uid="{00000000-0005-0000-0000-0000BC000000}"/>
    <cellStyle name="Calculation 11 10 2 2" xfId="5838" xr:uid="{00000000-0005-0000-0000-0000BD000000}"/>
    <cellStyle name="Calculation 11 10 3" xfId="2663" xr:uid="{00000000-0005-0000-0000-0000BE000000}"/>
    <cellStyle name="Calculation 11 10 3 2" xfId="6880" xr:uid="{00000000-0005-0000-0000-0000BF000000}"/>
    <cellStyle name="Calculation 11 10 4" xfId="3705" xr:uid="{00000000-0005-0000-0000-0000C0000000}"/>
    <cellStyle name="Calculation 11 10 4 2" xfId="7922" xr:uid="{00000000-0005-0000-0000-0000C1000000}"/>
    <cellStyle name="Calculation 11 10 5" xfId="4747" xr:uid="{00000000-0005-0000-0000-0000C2000000}"/>
    <cellStyle name="Calculation 11 11" xfId="1043" xr:uid="{00000000-0005-0000-0000-0000C3000000}"/>
    <cellStyle name="Calculation 11 11 2" xfId="2087" xr:uid="{00000000-0005-0000-0000-0000C4000000}"/>
    <cellStyle name="Calculation 11 11 2 2" xfId="6304" xr:uid="{00000000-0005-0000-0000-0000C5000000}"/>
    <cellStyle name="Calculation 11 11 3" xfId="3129" xr:uid="{00000000-0005-0000-0000-0000C6000000}"/>
    <cellStyle name="Calculation 11 11 3 2" xfId="7346" xr:uid="{00000000-0005-0000-0000-0000C7000000}"/>
    <cellStyle name="Calculation 11 11 4" xfId="4171" xr:uid="{00000000-0005-0000-0000-0000C8000000}"/>
    <cellStyle name="Calculation 11 11 4 2" xfId="8388" xr:uid="{00000000-0005-0000-0000-0000C9000000}"/>
    <cellStyle name="Calculation 11 11 5" xfId="5213" xr:uid="{00000000-0005-0000-0000-0000CA000000}"/>
    <cellStyle name="Calculation 11 12" xfId="1192" xr:uid="{00000000-0005-0000-0000-0000CB000000}"/>
    <cellStyle name="Calculation 11 12 2" xfId="5409" xr:uid="{00000000-0005-0000-0000-0000CC000000}"/>
    <cellStyle name="Calculation 11 13" xfId="2234" xr:uid="{00000000-0005-0000-0000-0000CD000000}"/>
    <cellStyle name="Calculation 11 13 2" xfId="6451" xr:uid="{00000000-0005-0000-0000-0000CE000000}"/>
    <cellStyle name="Calculation 11 14" xfId="3276" xr:uid="{00000000-0005-0000-0000-0000CF000000}"/>
    <cellStyle name="Calculation 11 14 2" xfId="7493" xr:uid="{00000000-0005-0000-0000-0000D0000000}"/>
    <cellStyle name="Calculation 11 15" xfId="4318" xr:uid="{00000000-0005-0000-0000-0000D1000000}"/>
    <cellStyle name="Calculation 11 2" xfId="237" xr:uid="{00000000-0005-0000-0000-0000D2000000}"/>
    <cellStyle name="Calculation 11 2 2" xfId="759" xr:uid="{00000000-0005-0000-0000-0000D3000000}"/>
    <cellStyle name="Calculation 11 2 2 2" xfId="1803" xr:uid="{00000000-0005-0000-0000-0000D4000000}"/>
    <cellStyle name="Calculation 11 2 2 2 2" xfId="6020" xr:uid="{00000000-0005-0000-0000-0000D5000000}"/>
    <cellStyle name="Calculation 11 2 2 3" xfId="2845" xr:uid="{00000000-0005-0000-0000-0000D6000000}"/>
    <cellStyle name="Calculation 11 2 2 3 2" xfId="7062" xr:uid="{00000000-0005-0000-0000-0000D7000000}"/>
    <cellStyle name="Calculation 11 2 2 4" xfId="3887" xr:uid="{00000000-0005-0000-0000-0000D8000000}"/>
    <cellStyle name="Calculation 11 2 2 4 2" xfId="8104" xr:uid="{00000000-0005-0000-0000-0000D9000000}"/>
    <cellStyle name="Calculation 11 2 2 5" xfId="4929" xr:uid="{00000000-0005-0000-0000-0000DA000000}"/>
    <cellStyle name="Calculation 11 2 3" xfId="1282" xr:uid="{00000000-0005-0000-0000-0000DB000000}"/>
    <cellStyle name="Calculation 11 2 3 2" xfId="5499" xr:uid="{00000000-0005-0000-0000-0000DC000000}"/>
    <cellStyle name="Calculation 11 2 4" xfId="2324" xr:uid="{00000000-0005-0000-0000-0000DD000000}"/>
    <cellStyle name="Calculation 11 2 4 2" xfId="6541" xr:uid="{00000000-0005-0000-0000-0000DE000000}"/>
    <cellStyle name="Calculation 11 2 5" xfId="3366" xr:uid="{00000000-0005-0000-0000-0000DF000000}"/>
    <cellStyle name="Calculation 11 2 5 2" xfId="7583" xr:uid="{00000000-0005-0000-0000-0000E0000000}"/>
    <cellStyle name="Calculation 11 2 6" xfId="4408" xr:uid="{00000000-0005-0000-0000-0000E1000000}"/>
    <cellStyle name="Calculation 11 3" xfId="125" xr:uid="{00000000-0005-0000-0000-0000E2000000}"/>
    <cellStyle name="Calculation 11 3 2" xfId="648" xr:uid="{00000000-0005-0000-0000-0000E3000000}"/>
    <cellStyle name="Calculation 11 3 2 2" xfId="1692" xr:uid="{00000000-0005-0000-0000-0000E4000000}"/>
    <cellStyle name="Calculation 11 3 2 2 2" xfId="5909" xr:uid="{00000000-0005-0000-0000-0000E5000000}"/>
    <cellStyle name="Calculation 11 3 2 3" xfId="2734" xr:uid="{00000000-0005-0000-0000-0000E6000000}"/>
    <cellStyle name="Calculation 11 3 2 3 2" xfId="6951" xr:uid="{00000000-0005-0000-0000-0000E7000000}"/>
    <cellStyle name="Calculation 11 3 2 4" xfId="3776" xr:uid="{00000000-0005-0000-0000-0000E8000000}"/>
    <cellStyle name="Calculation 11 3 2 4 2" xfId="7993" xr:uid="{00000000-0005-0000-0000-0000E9000000}"/>
    <cellStyle name="Calculation 11 3 2 5" xfId="4818" xr:uid="{00000000-0005-0000-0000-0000EA000000}"/>
    <cellStyle name="Calculation 11 3 3" xfId="1171" xr:uid="{00000000-0005-0000-0000-0000EB000000}"/>
    <cellStyle name="Calculation 11 3 3 2" xfId="5388" xr:uid="{00000000-0005-0000-0000-0000EC000000}"/>
    <cellStyle name="Calculation 11 3 4" xfId="2213" xr:uid="{00000000-0005-0000-0000-0000ED000000}"/>
    <cellStyle name="Calculation 11 3 4 2" xfId="6430" xr:uid="{00000000-0005-0000-0000-0000EE000000}"/>
    <cellStyle name="Calculation 11 3 5" xfId="3255" xr:uid="{00000000-0005-0000-0000-0000EF000000}"/>
    <cellStyle name="Calculation 11 3 5 2" xfId="7472" xr:uid="{00000000-0005-0000-0000-0000F0000000}"/>
    <cellStyle name="Calculation 11 3 6" xfId="4297" xr:uid="{00000000-0005-0000-0000-0000F1000000}"/>
    <cellStyle name="Calculation 11 4" xfId="314" xr:uid="{00000000-0005-0000-0000-0000F2000000}"/>
    <cellStyle name="Calculation 11 4 2" xfId="836" xr:uid="{00000000-0005-0000-0000-0000F3000000}"/>
    <cellStyle name="Calculation 11 4 2 2" xfId="1880" xr:uid="{00000000-0005-0000-0000-0000F4000000}"/>
    <cellStyle name="Calculation 11 4 2 2 2" xfId="6097" xr:uid="{00000000-0005-0000-0000-0000F5000000}"/>
    <cellStyle name="Calculation 11 4 2 3" xfId="2922" xr:uid="{00000000-0005-0000-0000-0000F6000000}"/>
    <cellStyle name="Calculation 11 4 2 3 2" xfId="7139" xr:uid="{00000000-0005-0000-0000-0000F7000000}"/>
    <cellStyle name="Calculation 11 4 2 4" xfId="3964" xr:uid="{00000000-0005-0000-0000-0000F8000000}"/>
    <cellStyle name="Calculation 11 4 2 4 2" xfId="8181" xr:uid="{00000000-0005-0000-0000-0000F9000000}"/>
    <cellStyle name="Calculation 11 4 2 5" xfId="5006" xr:uid="{00000000-0005-0000-0000-0000FA000000}"/>
    <cellStyle name="Calculation 11 4 3" xfId="1359" xr:uid="{00000000-0005-0000-0000-0000FB000000}"/>
    <cellStyle name="Calculation 11 4 3 2" xfId="5576" xr:uid="{00000000-0005-0000-0000-0000FC000000}"/>
    <cellStyle name="Calculation 11 4 4" xfId="2401" xr:uid="{00000000-0005-0000-0000-0000FD000000}"/>
    <cellStyle name="Calculation 11 4 4 2" xfId="6618" xr:uid="{00000000-0005-0000-0000-0000FE000000}"/>
    <cellStyle name="Calculation 11 4 5" xfId="3443" xr:uid="{00000000-0005-0000-0000-0000FF000000}"/>
    <cellStyle name="Calculation 11 4 5 2" xfId="7660" xr:uid="{00000000-0005-0000-0000-000000010000}"/>
    <cellStyle name="Calculation 11 4 6" xfId="4485" xr:uid="{00000000-0005-0000-0000-000001010000}"/>
    <cellStyle name="Calculation 11 5" xfId="363" xr:uid="{00000000-0005-0000-0000-000002010000}"/>
    <cellStyle name="Calculation 11 5 2" xfId="876" xr:uid="{00000000-0005-0000-0000-000003010000}"/>
    <cellStyle name="Calculation 11 5 2 2" xfId="1920" xr:uid="{00000000-0005-0000-0000-000004010000}"/>
    <cellStyle name="Calculation 11 5 2 2 2" xfId="6137" xr:uid="{00000000-0005-0000-0000-000005010000}"/>
    <cellStyle name="Calculation 11 5 2 3" xfId="2962" xr:uid="{00000000-0005-0000-0000-000006010000}"/>
    <cellStyle name="Calculation 11 5 2 3 2" xfId="7179" xr:uid="{00000000-0005-0000-0000-000007010000}"/>
    <cellStyle name="Calculation 11 5 2 4" xfId="4004" xr:uid="{00000000-0005-0000-0000-000008010000}"/>
    <cellStyle name="Calculation 11 5 2 4 2" xfId="8221" xr:uid="{00000000-0005-0000-0000-000009010000}"/>
    <cellStyle name="Calculation 11 5 2 5" xfId="5046" xr:uid="{00000000-0005-0000-0000-00000A010000}"/>
    <cellStyle name="Calculation 11 5 3" xfId="1408" xr:uid="{00000000-0005-0000-0000-00000B010000}"/>
    <cellStyle name="Calculation 11 5 3 2" xfId="5625" xr:uid="{00000000-0005-0000-0000-00000C010000}"/>
    <cellStyle name="Calculation 11 5 4" xfId="2450" xr:uid="{00000000-0005-0000-0000-00000D010000}"/>
    <cellStyle name="Calculation 11 5 4 2" xfId="6667" xr:uid="{00000000-0005-0000-0000-00000E010000}"/>
    <cellStyle name="Calculation 11 5 5" xfId="3492" xr:uid="{00000000-0005-0000-0000-00000F010000}"/>
    <cellStyle name="Calculation 11 5 5 2" xfId="7709" xr:uid="{00000000-0005-0000-0000-000010010000}"/>
    <cellStyle name="Calculation 11 5 6" xfId="4534" xr:uid="{00000000-0005-0000-0000-000011010000}"/>
    <cellStyle name="Calculation 11 6" xfId="457" xr:uid="{00000000-0005-0000-0000-000012010000}"/>
    <cellStyle name="Calculation 11 6 2" xfId="949" xr:uid="{00000000-0005-0000-0000-000013010000}"/>
    <cellStyle name="Calculation 11 6 2 2" xfId="1993" xr:uid="{00000000-0005-0000-0000-000014010000}"/>
    <cellStyle name="Calculation 11 6 2 2 2" xfId="6210" xr:uid="{00000000-0005-0000-0000-000015010000}"/>
    <cellStyle name="Calculation 11 6 2 3" xfId="3035" xr:uid="{00000000-0005-0000-0000-000016010000}"/>
    <cellStyle name="Calculation 11 6 2 3 2" xfId="7252" xr:uid="{00000000-0005-0000-0000-000017010000}"/>
    <cellStyle name="Calculation 11 6 2 4" xfId="4077" xr:uid="{00000000-0005-0000-0000-000018010000}"/>
    <cellStyle name="Calculation 11 6 2 4 2" xfId="8294" xr:uid="{00000000-0005-0000-0000-000019010000}"/>
    <cellStyle name="Calculation 11 6 2 5" xfId="5119" xr:uid="{00000000-0005-0000-0000-00001A010000}"/>
    <cellStyle name="Calculation 11 6 3" xfId="1501" xr:uid="{00000000-0005-0000-0000-00001B010000}"/>
    <cellStyle name="Calculation 11 6 3 2" xfId="5718" xr:uid="{00000000-0005-0000-0000-00001C010000}"/>
    <cellStyle name="Calculation 11 6 4" xfId="2543" xr:uid="{00000000-0005-0000-0000-00001D010000}"/>
    <cellStyle name="Calculation 11 6 4 2" xfId="6760" xr:uid="{00000000-0005-0000-0000-00001E010000}"/>
    <cellStyle name="Calculation 11 6 5" xfId="3585" xr:uid="{00000000-0005-0000-0000-00001F010000}"/>
    <cellStyle name="Calculation 11 6 5 2" xfId="7802" xr:uid="{00000000-0005-0000-0000-000020010000}"/>
    <cellStyle name="Calculation 11 6 6" xfId="4627" xr:uid="{00000000-0005-0000-0000-000021010000}"/>
    <cellStyle name="Calculation 11 7" xfId="445" xr:uid="{00000000-0005-0000-0000-000022010000}"/>
    <cellStyle name="Calculation 11 7 2" xfId="940" xr:uid="{00000000-0005-0000-0000-000023010000}"/>
    <cellStyle name="Calculation 11 7 2 2" xfId="1984" xr:uid="{00000000-0005-0000-0000-000024010000}"/>
    <cellStyle name="Calculation 11 7 2 2 2" xfId="6201" xr:uid="{00000000-0005-0000-0000-000025010000}"/>
    <cellStyle name="Calculation 11 7 2 3" xfId="3026" xr:uid="{00000000-0005-0000-0000-000026010000}"/>
    <cellStyle name="Calculation 11 7 2 3 2" xfId="7243" xr:uid="{00000000-0005-0000-0000-000027010000}"/>
    <cellStyle name="Calculation 11 7 2 4" xfId="4068" xr:uid="{00000000-0005-0000-0000-000028010000}"/>
    <cellStyle name="Calculation 11 7 2 4 2" xfId="8285" xr:uid="{00000000-0005-0000-0000-000029010000}"/>
    <cellStyle name="Calculation 11 7 2 5" xfId="5110" xr:uid="{00000000-0005-0000-0000-00002A010000}"/>
    <cellStyle name="Calculation 11 7 3" xfId="1489" xr:uid="{00000000-0005-0000-0000-00002B010000}"/>
    <cellStyle name="Calculation 11 7 3 2" xfId="5706" xr:uid="{00000000-0005-0000-0000-00002C010000}"/>
    <cellStyle name="Calculation 11 7 4" xfId="2531" xr:uid="{00000000-0005-0000-0000-00002D010000}"/>
    <cellStyle name="Calculation 11 7 4 2" xfId="6748" xr:uid="{00000000-0005-0000-0000-00002E010000}"/>
    <cellStyle name="Calculation 11 7 5" xfId="3573" xr:uid="{00000000-0005-0000-0000-00002F010000}"/>
    <cellStyle name="Calculation 11 7 5 2" xfId="7790" xr:uid="{00000000-0005-0000-0000-000030010000}"/>
    <cellStyle name="Calculation 11 7 6" xfId="4615" xr:uid="{00000000-0005-0000-0000-000031010000}"/>
    <cellStyle name="Calculation 11 8" xfId="511" xr:uid="{00000000-0005-0000-0000-000032010000}"/>
    <cellStyle name="Calculation 11 8 2" xfId="1001" xr:uid="{00000000-0005-0000-0000-000033010000}"/>
    <cellStyle name="Calculation 11 8 2 2" xfId="2045" xr:uid="{00000000-0005-0000-0000-000034010000}"/>
    <cellStyle name="Calculation 11 8 2 2 2" xfId="6262" xr:uid="{00000000-0005-0000-0000-000035010000}"/>
    <cellStyle name="Calculation 11 8 2 3" xfId="3087" xr:uid="{00000000-0005-0000-0000-000036010000}"/>
    <cellStyle name="Calculation 11 8 2 3 2" xfId="7304" xr:uid="{00000000-0005-0000-0000-000037010000}"/>
    <cellStyle name="Calculation 11 8 2 4" xfId="4129" xr:uid="{00000000-0005-0000-0000-000038010000}"/>
    <cellStyle name="Calculation 11 8 2 4 2" xfId="8346" xr:uid="{00000000-0005-0000-0000-000039010000}"/>
    <cellStyle name="Calculation 11 8 2 5" xfId="5171" xr:uid="{00000000-0005-0000-0000-00003A010000}"/>
    <cellStyle name="Calculation 11 8 3" xfId="1555" xr:uid="{00000000-0005-0000-0000-00003B010000}"/>
    <cellStyle name="Calculation 11 8 3 2" xfId="5772" xr:uid="{00000000-0005-0000-0000-00003C010000}"/>
    <cellStyle name="Calculation 11 8 4" xfId="2597" xr:uid="{00000000-0005-0000-0000-00003D010000}"/>
    <cellStyle name="Calculation 11 8 4 2" xfId="6814" xr:uid="{00000000-0005-0000-0000-00003E010000}"/>
    <cellStyle name="Calculation 11 8 5" xfId="3639" xr:uid="{00000000-0005-0000-0000-00003F010000}"/>
    <cellStyle name="Calculation 11 8 5 2" xfId="7856" xr:uid="{00000000-0005-0000-0000-000040010000}"/>
    <cellStyle name="Calculation 11 8 6" xfId="4681" xr:uid="{00000000-0005-0000-0000-000041010000}"/>
    <cellStyle name="Calculation 11 9" xfId="669" xr:uid="{00000000-0005-0000-0000-000042010000}"/>
    <cellStyle name="Calculation 11 9 2" xfId="1713" xr:uid="{00000000-0005-0000-0000-000043010000}"/>
    <cellStyle name="Calculation 11 9 2 2" xfId="5930" xr:uid="{00000000-0005-0000-0000-000044010000}"/>
    <cellStyle name="Calculation 11 9 3" xfId="2755" xr:uid="{00000000-0005-0000-0000-000045010000}"/>
    <cellStyle name="Calculation 11 9 3 2" xfId="6972" xr:uid="{00000000-0005-0000-0000-000046010000}"/>
    <cellStyle name="Calculation 11 9 4" xfId="3797" xr:uid="{00000000-0005-0000-0000-000047010000}"/>
    <cellStyle name="Calculation 11 9 4 2" xfId="8014" xr:uid="{00000000-0005-0000-0000-000048010000}"/>
    <cellStyle name="Calculation 11 9 5" xfId="4839" xr:uid="{00000000-0005-0000-0000-000049010000}"/>
    <cellStyle name="Calculation 12" xfId="94" xr:uid="{00000000-0005-0000-0000-00004A010000}"/>
    <cellStyle name="Calculation 12 2" xfId="617" xr:uid="{00000000-0005-0000-0000-00004B010000}"/>
    <cellStyle name="Calculation 12 2 2" xfId="1661" xr:uid="{00000000-0005-0000-0000-00004C010000}"/>
    <cellStyle name="Calculation 12 2 2 2" xfId="5878" xr:uid="{00000000-0005-0000-0000-00004D010000}"/>
    <cellStyle name="Calculation 12 2 3" xfId="2703" xr:uid="{00000000-0005-0000-0000-00004E010000}"/>
    <cellStyle name="Calculation 12 2 3 2" xfId="6920" xr:uid="{00000000-0005-0000-0000-00004F010000}"/>
    <cellStyle name="Calculation 12 2 4" xfId="3745" xr:uid="{00000000-0005-0000-0000-000050010000}"/>
    <cellStyle name="Calculation 12 2 4 2" xfId="7962" xr:uid="{00000000-0005-0000-0000-000051010000}"/>
    <cellStyle name="Calculation 12 2 5" xfId="4787" xr:uid="{00000000-0005-0000-0000-000052010000}"/>
    <cellStyle name="Calculation 12 3" xfId="1140" xr:uid="{00000000-0005-0000-0000-000053010000}"/>
    <cellStyle name="Calculation 12 3 2" xfId="5357" xr:uid="{00000000-0005-0000-0000-000054010000}"/>
    <cellStyle name="Calculation 12 4" xfId="2182" xr:uid="{00000000-0005-0000-0000-000055010000}"/>
    <cellStyle name="Calculation 12 4 2" xfId="6399" xr:uid="{00000000-0005-0000-0000-000056010000}"/>
    <cellStyle name="Calculation 12 5" xfId="3224" xr:uid="{00000000-0005-0000-0000-000057010000}"/>
    <cellStyle name="Calculation 12 5 2" xfId="7441" xr:uid="{00000000-0005-0000-0000-000058010000}"/>
    <cellStyle name="Calculation 12 6" xfId="4266" xr:uid="{00000000-0005-0000-0000-000059010000}"/>
    <cellStyle name="Calculation 2" xfId="63" xr:uid="{00000000-0005-0000-0000-00005A010000}"/>
    <cellStyle name="Calculation 2 10" xfId="588" xr:uid="{00000000-0005-0000-0000-00005B010000}"/>
    <cellStyle name="Calculation 2 10 2" xfId="1632" xr:uid="{00000000-0005-0000-0000-00005C010000}"/>
    <cellStyle name="Calculation 2 10 2 2" xfId="5849" xr:uid="{00000000-0005-0000-0000-00005D010000}"/>
    <cellStyle name="Calculation 2 10 3" xfId="2674" xr:uid="{00000000-0005-0000-0000-00005E010000}"/>
    <cellStyle name="Calculation 2 10 3 2" xfId="6891" xr:uid="{00000000-0005-0000-0000-00005F010000}"/>
    <cellStyle name="Calculation 2 10 4" xfId="3716" xr:uid="{00000000-0005-0000-0000-000060010000}"/>
    <cellStyle name="Calculation 2 10 4 2" xfId="7933" xr:uid="{00000000-0005-0000-0000-000061010000}"/>
    <cellStyle name="Calculation 2 10 5" xfId="4758" xr:uid="{00000000-0005-0000-0000-000062010000}"/>
    <cellStyle name="Calculation 2 11" xfId="434" xr:uid="{00000000-0005-0000-0000-000063010000}"/>
    <cellStyle name="Calculation 2 11 2" xfId="1478" xr:uid="{00000000-0005-0000-0000-000064010000}"/>
    <cellStyle name="Calculation 2 11 2 2" xfId="5695" xr:uid="{00000000-0005-0000-0000-000065010000}"/>
    <cellStyle name="Calculation 2 11 3" xfId="2520" xr:uid="{00000000-0005-0000-0000-000066010000}"/>
    <cellStyle name="Calculation 2 11 3 2" xfId="6737" xr:uid="{00000000-0005-0000-0000-000067010000}"/>
    <cellStyle name="Calculation 2 11 4" xfId="3562" xr:uid="{00000000-0005-0000-0000-000068010000}"/>
    <cellStyle name="Calculation 2 11 4 2" xfId="7779" xr:uid="{00000000-0005-0000-0000-000069010000}"/>
    <cellStyle name="Calculation 2 11 5" xfId="4604" xr:uid="{00000000-0005-0000-0000-00006A010000}"/>
    <cellStyle name="Calculation 2 12" xfId="1057" xr:uid="{00000000-0005-0000-0000-00006B010000}"/>
    <cellStyle name="Calculation 2 12 2" xfId="2101" xr:uid="{00000000-0005-0000-0000-00006C010000}"/>
    <cellStyle name="Calculation 2 12 2 2" xfId="6318" xr:uid="{00000000-0005-0000-0000-00006D010000}"/>
    <cellStyle name="Calculation 2 12 3" xfId="3143" xr:uid="{00000000-0005-0000-0000-00006E010000}"/>
    <cellStyle name="Calculation 2 12 3 2" xfId="7360" xr:uid="{00000000-0005-0000-0000-00006F010000}"/>
    <cellStyle name="Calculation 2 12 4" xfId="4185" xr:uid="{00000000-0005-0000-0000-000070010000}"/>
    <cellStyle name="Calculation 2 12 4 2" xfId="8402" xr:uid="{00000000-0005-0000-0000-000071010000}"/>
    <cellStyle name="Calculation 2 12 5" xfId="5227" xr:uid="{00000000-0005-0000-0000-000072010000}"/>
    <cellStyle name="Calculation 2 13" xfId="1111" xr:uid="{00000000-0005-0000-0000-000073010000}"/>
    <cellStyle name="Calculation 2 13 2" xfId="5328" xr:uid="{00000000-0005-0000-0000-000074010000}"/>
    <cellStyle name="Calculation 2 14" xfId="2153" xr:uid="{00000000-0005-0000-0000-000075010000}"/>
    <cellStyle name="Calculation 2 14 2" xfId="6370" xr:uid="{00000000-0005-0000-0000-000076010000}"/>
    <cellStyle name="Calculation 2 15" xfId="3195" xr:uid="{00000000-0005-0000-0000-000077010000}"/>
    <cellStyle name="Calculation 2 15 2" xfId="7412" xr:uid="{00000000-0005-0000-0000-000078010000}"/>
    <cellStyle name="Calculation 2 16" xfId="4237" xr:uid="{00000000-0005-0000-0000-000079010000}"/>
    <cellStyle name="Calculation 2 2" xfId="161" xr:uid="{00000000-0005-0000-0000-00007A010000}"/>
    <cellStyle name="Calculation 2 2 2" xfId="683" xr:uid="{00000000-0005-0000-0000-00007B010000}"/>
    <cellStyle name="Calculation 2 2 2 2" xfId="1727" xr:uid="{00000000-0005-0000-0000-00007C010000}"/>
    <cellStyle name="Calculation 2 2 2 2 2" xfId="5944" xr:uid="{00000000-0005-0000-0000-00007D010000}"/>
    <cellStyle name="Calculation 2 2 2 3" xfId="2769" xr:uid="{00000000-0005-0000-0000-00007E010000}"/>
    <cellStyle name="Calculation 2 2 2 3 2" xfId="6986" xr:uid="{00000000-0005-0000-0000-00007F010000}"/>
    <cellStyle name="Calculation 2 2 2 4" xfId="3811" xr:uid="{00000000-0005-0000-0000-000080010000}"/>
    <cellStyle name="Calculation 2 2 2 4 2" xfId="8028" xr:uid="{00000000-0005-0000-0000-000081010000}"/>
    <cellStyle name="Calculation 2 2 2 5" xfId="4853" xr:uid="{00000000-0005-0000-0000-000082010000}"/>
    <cellStyle name="Calculation 2 2 3" xfId="1206" xr:uid="{00000000-0005-0000-0000-000083010000}"/>
    <cellStyle name="Calculation 2 2 3 2" xfId="5423" xr:uid="{00000000-0005-0000-0000-000084010000}"/>
    <cellStyle name="Calculation 2 2 4" xfId="2248" xr:uid="{00000000-0005-0000-0000-000085010000}"/>
    <cellStyle name="Calculation 2 2 4 2" xfId="6465" xr:uid="{00000000-0005-0000-0000-000086010000}"/>
    <cellStyle name="Calculation 2 2 5" xfId="3290" xr:uid="{00000000-0005-0000-0000-000087010000}"/>
    <cellStyle name="Calculation 2 2 5 2" xfId="7507" xr:uid="{00000000-0005-0000-0000-000088010000}"/>
    <cellStyle name="Calculation 2 2 6" xfId="4332" xr:uid="{00000000-0005-0000-0000-000089010000}"/>
    <cellStyle name="Calculation 2 3" xfId="213" xr:uid="{00000000-0005-0000-0000-00008A010000}"/>
    <cellStyle name="Calculation 2 3 2" xfId="735" xr:uid="{00000000-0005-0000-0000-00008B010000}"/>
    <cellStyle name="Calculation 2 3 2 2" xfId="1779" xr:uid="{00000000-0005-0000-0000-00008C010000}"/>
    <cellStyle name="Calculation 2 3 2 2 2" xfId="5996" xr:uid="{00000000-0005-0000-0000-00008D010000}"/>
    <cellStyle name="Calculation 2 3 2 3" xfId="2821" xr:uid="{00000000-0005-0000-0000-00008E010000}"/>
    <cellStyle name="Calculation 2 3 2 3 2" xfId="7038" xr:uid="{00000000-0005-0000-0000-00008F010000}"/>
    <cellStyle name="Calculation 2 3 2 4" xfId="3863" xr:uid="{00000000-0005-0000-0000-000090010000}"/>
    <cellStyle name="Calculation 2 3 2 4 2" xfId="8080" xr:uid="{00000000-0005-0000-0000-000091010000}"/>
    <cellStyle name="Calculation 2 3 2 5" xfId="4905" xr:uid="{00000000-0005-0000-0000-000092010000}"/>
    <cellStyle name="Calculation 2 3 3" xfId="1258" xr:uid="{00000000-0005-0000-0000-000093010000}"/>
    <cellStyle name="Calculation 2 3 3 2" xfId="5475" xr:uid="{00000000-0005-0000-0000-000094010000}"/>
    <cellStyle name="Calculation 2 3 4" xfId="2300" xr:uid="{00000000-0005-0000-0000-000095010000}"/>
    <cellStyle name="Calculation 2 3 4 2" xfId="6517" xr:uid="{00000000-0005-0000-0000-000096010000}"/>
    <cellStyle name="Calculation 2 3 5" xfId="3342" xr:uid="{00000000-0005-0000-0000-000097010000}"/>
    <cellStyle name="Calculation 2 3 5 2" xfId="7559" xr:uid="{00000000-0005-0000-0000-000098010000}"/>
    <cellStyle name="Calculation 2 3 6" xfId="4384" xr:uid="{00000000-0005-0000-0000-000099010000}"/>
    <cellStyle name="Calculation 2 4" xfId="250" xr:uid="{00000000-0005-0000-0000-00009A010000}"/>
    <cellStyle name="Calculation 2 4 2" xfId="772" xr:uid="{00000000-0005-0000-0000-00009B010000}"/>
    <cellStyle name="Calculation 2 4 2 2" xfId="1816" xr:uid="{00000000-0005-0000-0000-00009C010000}"/>
    <cellStyle name="Calculation 2 4 2 2 2" xfId="6033" xr:uid="{00000000-0005-0000-0000-00009D010000}"/>
    <cellStyle name="Calculation 2 4 2 3" xfId="2858" xr:uid="{00000000-0005-0000-0000-00009E010000}"/>
    <cellStyle name="Calculation 2 4 2 3 2" xfId="7075" xr:uid="{00000000-0005-0000-0000-00009F010000}"/>
    <cellStyle name="Calculation 2 4 2 4" xfId="3900" xr:uid="{00000000-0005-0000-0000-0000A0010000}"/>
    <cellStyle name="Calculation 2 4 2 4 2" xfId="8117" xr:uid="{00000000-0005-0000-0000-0000A1010000}"/>
    <cellStyle name="Calculation 2 4 2 5" xfId="4942" xr:uid="{00000000-0005-0000-0000-0000A2010000}"/>
    <cellStyle name="Calculation 2 4 3" xfId="1295" xr:uid="{00000000-0005-0000-0000-0000A3010000}"/>
    <cellStyle name="Calculation 2 4 3 2" xfId="5512" xr:uid="{00000000-0005-0000-0000-0000A4010000}"/>
    <cellStyle name="Calculation 2 4 4" xfId="2337" xr:uid="{00000000-0005-0000-0000-0000A5010000}"/>
    <cellStyle name="Calculation 2 4 4 2" xfId="6554" xr:uid="{00000000-0005-0000-0000-0000A6010000}"/>
    <cellStyle name="Calculation 2 4 5" xfId="3379" xr:uid="{00000000-0005-0000-0000-0000A7010000}"/>
    <cellStyle name="Calculation 2 4 5 2" xfId="7596" xr:uid="{00000000-0005-0000-0000-0000A8010000}"/>
    <cellStyle name="Calculation 2 4 6" xfId="4421" xr:uid="{00000000-0005-0000-0000-0000A9010000}"/>
    <cellStyle name="Calculation 2 5" xfId="292" xr:uid="{00000000-0005-0000-0000-0000AA010000}"/>
    <cellStyle name="Calculation 2 5 2" xfId="814" xr:uid="{00000000-0005-0000-0000-0000AB010000}"/>
    <cellStyle name="Calculation 2 5 2 2" xfId="1858" xr:uid="{00000000-0005-0000-0000-0000AC010000}"/>
    <cellStyle name="Calculation 2 5 2 2 2" xfId="6075" xr:uid="{00000000-0005-0000-0000-0000AD010000}"/>
    <cellStyle name="Calculation 2 5 2 3" xfId="2900" xr:uid="{00000000-0005-0000-0000-0000AE010000}"/>
    <cellStyle name="Calculation 2 5 2 3 2" xfId="7117" xr:uid="{00000000-0005-0000-0000-0000AF010000}"/>
    <cellStyle name="Calculation 2 5 2 4" xfId="3942" xr:uid="{00000000-0005-0000-0000-0000B0010000}"/>
    <cellStyle name="Calculation 2 5 2 4 2" xfId="8159" xr:uid="{00000000-0005-0000-0000-0000B1010000}"/>
    <cellStyle name="Calculation 2 5 2 5" xfId="4984" xr:uid="{00000000-0005-0000-0000-0000B2010000}"/>
    <cellStyle name="Calculation 2 5 3" xfId="1337" xr:uid="{00000000-0005-0000-0000-0000B3010000}"/>
    <cellStyle name="Calculation 2 5 3 2" xfId="5554" xr:uid="{00000000-0005-0000-0000-0000B4010000}"/>
    <cellStyle name="Calculation 2 5 4" xfId="2379" xr:uid="{00000000-0005-0000-0000-0000B5010000}"/>
    <cellStyle name="Calculation 2 5 4 2" xfId="6596" xr:uid="{00000000-0005-0000-0000-0000B6010000}"/>
    <cellStyle name="Calculation 2 5 5" xfId="3421" xr:uid="{00000000-0005-0000-0000-0000B7010000}"/>
    <cellStyle name="Calculation 2 5 5 2" xfId="7638" xr:uid="{00000000-0005-0000-0000-0000B8010000}"/>
    <cellStyle name="Calculation 2 5 6" xfId="4463" xr:uid="{00000000-0005-0000-0000-0000B9010000}"/>
    <cellStyle name="Calculation 2 6" xfId="377" xr:uid="{00000000-0005-0000-0000-0000BA010000}"/>
    <cellStyle name="Calculation 2 6 2" xfId="889" xr:uid="{00000000-0005-0000-0000-0000BB010000}"/>
    <cellStyle name="Calculation 2 6 2 2" xfId="1933" xr:uid="{00000000-0005-0000-0000-0000BC010000}"/>
    <cellStyle name="Calculation 2 6 2 2 2" xfId="6150" xr:uid="{00000000-0005-0000-0000-0000BD010000}"/>
    <cellStyle name="Calculation 2 6 2 3" xfId="2975" xr:uid="{00000000-0005-0000-0000-0000BE010000}"/>
    <cellStyle name="Calculation 2 6 2 3 2" xfId="7192" xr:uid="{00000000-0005-0000-0000-0000BF010000}"/>
    <cellStyle name="Calculation 2 6 2 4" xfId="4017" xr:uid="{00000000-0005-0000-0000-0000C0010000}"/>
    <cellStyle name="Calculation 2 6 2 4 2" xfId="8234" xr:uid="{00000000-0005-0000-0000-0000C1010000}"/>
    <cellStyle name="Calculation 2 6 2 5" xfId="5059" xr:uid="{00000000-0005-0000-0000-0000C2010000}"/>
    <cellStyle name="Calculation 2 6 3" xfId="1422" xr:uid="{00000000-0005-0000-0000-0000C3010000}"/>
    <cellStyle name="Calculation 2 6 3 2" xfId="5639" xr:uid="{00000000-0005-0000-0000-0000C4010000}"/>
    <cellStyle name="Calculation 2 6 4" xfId="2464" xr:uid="{00000000-0005-0000-0000-0000C5010000}"/>
    <cellStyle name="Calculation 2 6 4 2" xfId="6681" xr:uid="{00000000-0005-0000-0000-0000C6010000}"/>
    <cellStyle name="Calculation 2 6 5" xfId="3506" xr:uid="{00000000-0005-0000-0000-0000C7010000}"/>
    <cellStyle name="Calculation 2 6 5 2" xfId="7723" xr:uid="{00000000-0005-0000-0000-0000C8010000}"/>
    <cellStyle name="Calculation 2 6 6" xfId="4548" xr:uid="{00000000-0005-0000-0000-0000C9010000}"/>
    <cellStyle name="Calculation 2 7" xfId="332" xr:uid="{00000000-0005-0000-0000-0000CA010000}"/>
    <cellStyle name="Calculation 2 7 2" xfId="850" xr:uid="{00000000-0005-0000-0000-0000CB010000}"/>
    <cellStyle name="Calculation 2 7 2 2" xfId="1894" xr:uid="{00000000-0005-0000-0000-0000CC010000}"/>
    <cellStyle name="Calculation 2 7 2 2 2" xfId="6111" xr:uid="{00000000-0005-0000-0000-0000CD010000}"/>
    <cellStyle name="Calculation 2 7 2 3" xfId="2936" xr:uid="{00000000-0005-0000-0000-0000CE010000}"/>
    <cellStyle name="Calculation 2 7 2 3 2" xfId="7153" xr:uid="{00000000-0005-0000-0000-0000CF010000}"/>
    <cellStyle name="Calculation 2 7 2 4" xfId="3978" xr:uid="{00000000-0005-0000-0000-0000D0010000}"/>
    <cellStyle name="Calculation 2 7 2 4 2" xfId="8195" xr:uid="{00000000-0005-0000-0000-0000D1010000}"/>
    <cellStyle name="Calculation 2 7 2 5" xfId="5020" xr:uid="{00000000-0005-0000-0000-0000D2010000}"/>
    <cellStyle name="Calculation 2 7 3" xfId="1377" xr:uid="{00000000-0005-0000-0000-0000D3010000}"/>
    <cellStyle name="Calculation 2 7 3 2" xfId="5594" xr:uid="{00000000-0005-0000-0000-0000D4010000}"/>
    <cellStyle name="Calculation 2 7 4" xfId="2419" xr:uid="{00000000-0005-0000-0000-0000D5010000}"/>
    <cellStyle name="Calculation 2 7 4 2" xfId="6636" xr:uid="{00000000-0005-0000-0000-0000D6010000}"/>
    <cellStyle name="Calculation 2 7 5" xfId="3461" xr:uid="{00000000-0005-0000-0000-0000D7010000}"/>
    <cellStyle name="Calculation 2 7 5 2" xfId="7678" xr:uid="{00000000-0005-0000-0000-0000D8010000}"/>
    <cellStyle name="Calculation 2 7 6" xfId="4503" xr:uid="{00000000-0005-0000-0000-0000D9010000}"/>
    <cellStyle name="Calculation 2 8" xfId="479" xr:uid="{00000000-0005-0000-0000-0000DA010000}"/>
    <cellStyle name="Calculation 2 8 2" xfId="969" xr:uid="{00000000-0005-0000-0000-0000DB010000}"/>
    <cellStyle name="Calculation 2 8 2 2" xfId="2013" xr:uid="{00000000-0005-0000-0000-0000DC010000}"/>
    <cellStyle name="Calculation 2 8 2 2 2" xfId="6230" xr:uid="{00000000-0005-0000-0000-0000DD010000}"/>
    <cellStyle name="Calculation 2 8 2 3" xfId="3055" xr:uid="{00000000-0005-0000-0000-0000DE010000}"/>
    <cellStyle name="Calculation 2 8 2 3 2" xfId="7272" xr:uid="{00000000-0005-0000-0000-0000DF010000}"/>
    <cellStyle name="Calculation 2 8 2 4" xfId="4097" xr:uid="{00000000-0005-0000-0000-0000E0010000}"/>
    <cellStyle name="Calculation 2 8 2 4 2" xfId="8314" xr:uid="{00000000-0005-0000-0000-0000E1010000}"/>
    <cellStyle name="Calculation 2 8 2 5" xfId="5139" xr:uid="{00000000-0005-0000-0000-0000E2010000}"/>
    <cellStyle name="Calculation 2 8 3" xfId="1523" xr:uid="{00000000-0005-0000-0000-0000E3010000}"/>
    <cellStyle name="Calculation 2 8 3 2" xfId="5740" xr:uid="{00000000-0005-0000-0000-0000E4010000}"/>
    <cellStyle name="Calculation 2 8 4" xfId="2565" xr:uid="{00000000-0005-0000-0000-0000E5010000}"/>
    <cellStyle name="Calculation 2 8 4 2" xfId="6782" xr:uid="{00000000-0005-0000-0000-0000E6010000}"/>
    <cellStyle name="Calculation 2 8 5" xfId="3607" xr:uid="{00000000-0005-0000-0000-0000E7010000}"/>
    <cellStyle name="Calculation 2 8 5 2" xfId="7824" xr:uid="{00000000-0005-0000-0000-0000E8010000}"/>
    <cellStyle name="Calculation 2 8 6" xfId="4649" xr:uid="{00000000-0005-0000-0000-0000E9010000}"/>
    <cellStyle name="Calculation 2 9" xfId="542" xr:uid="{00000000-0005-0000-0000-0000EA010000}"/>
    <cellStyle name="Calculation 2 9 2" xfId="1024" xr:uid="{00000000-0005-0000-0000-0000EB010000}"/>
    <cellStyle name="Calculation 2 9 2 2" xfId="2068" xr:uid="{00000000-0005-0000-0000-0000EC010000}"/>
    <cellStyle name="Calculation 2 9 2 2 2" xfId="6285" xr:uid="{00000000-0005-0000-0000-0000ED010000}"/>
    <cellStyle name="Calculation 2 9 2 3" xfId="3110" xr:uid="{00000000-0005-0000-0000-0000EE010000}"/>
    <cellStyle name="Calculation 2 9 2 3 2" xfId="7327" xr:uid="{00000000-0005-0000-0000-0000EF010000}"/>
    <cellStyle name="Calculation 2 9 2 4" xfId="4152" xr:uid="{00000000-0005-0000-0000-0000F0010000}"/>
    <cellStyle name="Calculation 2 9 2 4 2" xfId="8369" xr:uid="{00000000-0005-0000-0000-0000F1010000}"/>
    <cellStyle name="Calculation 2 9 2 5" xfId="5194" xr:uid="{00000000-0005-0000-0000-0000F2010000}"/>
    <cellStyle name="Calculation 2 9 3" xfId="1586" xr:uid="{00000000-0005-0000-0000-0000F3010000}"/>
    <cellStyle name="Calculation 2 9 3 2" xfId="5803" xr:uid="{00000000-0005-0000-0000-0000F4010000}"/>
    <cellStyle name="Calculation 2 9 4" xfId="2628" xr:uid="{00000000-0005-0000-0000-0000F5010000}"/>
    <cellStyle name="Calculation 2 9 4 2" xfId="6845" xr:uid="{00000000-0005-0000-0000-0000F6010000}"/>
    <cellStyle name="Calculation 2 9 5" xfId="3670" xr:uid="{00000000-0005-0000-0000-0000F7010000}"/>
    <cellStyle name="Calculation 2 9 5 2" xfId="7887" xr:uid="{00000000-0005-0000-0000-0000F8010000}"/>
    <cellStyle name="Calculation 2 9 6" xfId="4712" xr:uid="{00000000-0005-0000-0000-0000F9010000}"/>
    <cellStyle name="Calculation 3" xfId="59" xr:uid="{00000000-0005-0000-0000-0000FA010000}"/>
    <cellStyle name="Calculation 3 10" xfId="584" xr:uid="{00000000-0005-0000-0000-0000FB010000}"/>
    <cellStyle name="Calculation 3 10 2" xfId="1628" xr:uid="{00000000-0005-0000-0000-0000FC010000}"/>
    <cellStyle name="Calculation 3 10 2 2" xfId="5845" xr:uid="{00000000-0005-0000-0000-0000FD010000}"/>
    <cellStyle name="Calculation 3 10 3" xfId="2670" xr:uid="{00000000-0005-0000-0000-0000FE010000}"/>
    <cellStyle name="Calculation 3 10 3 2" xfId="6887" xr:uid="{00000000-0005-0000-0000-0000FF010000}"/>
    <cellStyle name="Calculation 3 10 4" xfId="3712" xr:uid="{00000000-0005-0000-0000-000000020000}"/>
    <cellStyle name="Calculation 3 10 4 2" xfId="7929" xr:uid="{00000000-0005-0000-0000-000001020000}"/>
    <cellStyle name="Calculation 3 10 5" xfId="4754" xr:uid="{00000000-0005-0000-0000-000002020000}"/>
    <cellStyle name="Calculation 3 11" xfId="455" xr:uid="{00000000-0005-0000-0000-000003020000}"/>
    <cellStyle name="Calculation 3 11 2" xfId="1499" xr:uid="{00000000-0005-0000-0000-000004020000}"/>
    <cellStyle name="Calculation 3 11 2 2" xfId="5716" xr:uid="{00000000-0005-0000-0000-000005020000}"/>
    <cellStyle name="Calculation 3 11 3" xfId="2541" xr:uid="{00000000-0005-0000-0000-000006020000}"/>
    <cellStyle name="Calculation 3 11 3 2" xfId="6758" xr:uid="{00000000-0005-0000-0000-000007020000}"/>
    <cellStyle name="Calculation 3 11 4" xfId="3583" xr:uid="{00000000-0005-0000-0000-000008020000}"/>
    <cellStyle name="Calculation 3 11 4 2" xfId="7800" xr:uid="{00000000-0005-0000-0000-000009020000}"/>
    <cellStyle name="Calculation 3 11 5" xfId="4625" xr:uid="{00000000-0005-0000-0000-00000A020000}"/>
    <cellStyle name="Calculation 3 12" xfId="1053" xr:uid="{00000000-0005-0000-0000-00000B020000}"/>
    <cellStyle name="Calculation 3 12 2" xfId="2097" xr:uid="{00000000-0005-0000-0000-00000C020000}"/>
    <cellStyle name="Calculation 3 12 2 2" xfId="6314" xr:uid="{00000000-0005-0000-0000-00000D020000}"/>
    <cellStyle name="Calculation 3 12 3" xfId="3139" xr:uid="{00000000-0005-0000-0000-00000E020000}"/>
    <cellStyle name="Calculation 3 12 3 2" xfId="7356" xr:uid="{00000000-0005-0000-0000-00000F020000}"/>
    <cellStyle name="Calculation 3 12 4" xfId="4181" xr:uid="{00000000-0005-0000-0000-000010020000}"/>
    <cellStyle name="Calculation 3 12 4 2" xfId="8398" xr:uid="{00000000-0005-0000-0000-000011020000}"/>
    <cellStyle name="Calculation 3 12 5" xfId="5223" xr:uid="{00000000-0005-0000-0000-000012020000}"/>
    <cellStyle name="Calculation 3 13" xfId="1107" xr:uid="{00000000-0005-0000-0000-000013020000}"/>
    <cellStyle name="Calculation 3 13 2" xfId="5324" xr:uid="{00000000-0005-0000-0000-000014020000}"/>
    <cellStyle name="Calculation 3 14" xfId="2149" xr:uid="{00000000-0005-0000-0000-000015020000}"/>
    <cellStyle name="Calculation 3 14 2" xfId="6366" xr:uid="{00000000-0005-0000-0000-000016020000}"/>
    <cellStyle name="Calculation 3 15" xfId="3191" xr:uid="{00000000-0005-0000-0000-000017020000}"/>
    <cellStyle name="Calculation 3 15 2" xfId="7408" xr:uid="{00000000-0005-0000-0000-000018020000}"/>
    <cellStyle name="Calculation 3 16" xfId="4233" xr:uid="{00000000-0005-0000-0000-000019020000}"/>
    <cellStyle name="Calculation 3 2" xfId="157" xr:uid="{00000000-0005-0000-0000-00001A020000}"/>
    <cellStyle name="Calculation 3 2 2" xfId="679" xr:uid="{00000000-0005-0000-0000-00001B020000}"/>
    <cellStyle name="Calculation 3 2 2 2" xfId="1723" xr:uid="{00000000-0005-0000-0000-00001C020000}"/>
    <cellStyle name="Calculation 3 2 2 2 2" xfId="5940" xr:uid="{00000000-0005-0000-0000-00001D020000}"/>
    <cellStyle name="Calculation 3 2 2 3" xfId="2765" xr:uid="{00000000-0005-0000-0000-00001E020000}"/>
    <cellStyle name="Calculation 3 2 2 3 2" xfId="6982" xr:uid="{00000000-0005-0000-0000-00001F020000}"/>
    <cellStyle name="Calculation 3 2 2 4" xfId="3807" xr:uid="{00000000-0005-0000-0000-000020020000}"/>
    <cellStyle name="Calculation 3 2 2 4 2" xfId="8024" xr:uid="{00000000-0005-0000-0000-000021020000}"/>
    <cellStyle name="Calculation 3 2 2 5" xfId="4849" xr:uid="{00000000-0005-0000-0000-000022020000}"/>
    <cellStyle name="Calculation 3 2 3" xfId="1202" xr:uid="{00000000-0005-0000-0000-000023020000}"/>
    <cellStyle name="Calculation 3 2 3 2" xfId="5419" xr:uid="{00000000-0005-0000-0000-000024020000}"/>
    <cellStyle name="Calculation 3 2 4" xfId="2244" xr:uid="{00000000-0005-0000-0000-000025020000}"/>
    <cellStyle name="Calculation 3 2 4 2" xfId="6461" xr:uid="{00000000-0005-0000-0000-000026020000}"/>
    <cellStyle name="Calculation 3 2 5" xfId="3286" xr:uid="{00000000-0005-0000-0000-000027020000}"/>
    <cellStyle name="Calculation 3 2 5 2" xfId="7503" xr:uid="{00000000-0005-0000-0000-000028020000}"/>
    <cellStyle name="Calculation 3 2 6" xfId="4328" xr:uid="{00000000-0005-0000-0000-000029020000}"/>
    <cellStyle name="Calculation 3 3" xfId="202" xr:uid="{00000000-0005-0000-0000-00002A020000}"/>
    <cellStyle name="Calculation 3 3 2" xfId="724" xr:uid="{00000000-0005-0000-0000-00002B020000}"/>
    <cellStyle name="Calculation 3 3 2 2" xfId="1768" xr:uid="{00000000-0005-0000-0000-00002C020000}"/>
    <cellStyle name="Calculation 3 3 2 2 2" xfId="5985" xr:uid="{00000000-0005-0000-0000-00002D020000}"/>
    <cellStyle name="Calculation 3 3 2 3" xfId="2810" xr:uid="{00000000-0005-0000-0000-00002E020000}"/>
    <cellStyle name="Calculation 3 3 2 3 2" xfId="7027" xr:uid="{00000000-0005-0000-0000-00002F020000}"/>
    <cellStyle name="Calculation 3 3 2 4" xfId="3852" xr:uid="{00000000-0005-0000-0000-000030020000}"/>
    <cellStyle name="Calculation 3 3 2 4 2" xfId="8069" xr:uid="{00000000-0005-0000-0000-000031020000}"/>
    <cellStyle name="Calculation 3 3 2 5" xfId="4894" xr:uid="{00000000-0005-0000-0000-000032020000}"/>
    <cellStyle name="Calculation 3 3 3" xfId="1247" xr:uid="{00000000-0005-0000-0000-000033020000}"/>
    <cellStyle name="Calculation 3 3 3 2" xfId="5464" xr:uid="{00000000-0005-0000-0000-000034020000}"/>
    <cellStyle name="Calculation 3 3 4" xfId="2289" xr:uid="{00000000-0005-0000-0000-000035020000}"/>
    <cellStyle name="Calculation 3 3 4 2" xfId="6506" xr:uid="{00000000-0005-0000-0000-000036020000}"/>
    <cellStyle name="Calculation 3 3 5" xfId="3331" xr:uid="{00000000-0005-0000-0000-000037020000}"/>
    <cellStyle name="Calculation 3 3 5 2" xfId="7548" xr:uid="{00000000-0005-0000-0000-000038020000}"/>
    <cellStyle name="Calculation 3 3 6" xfId="4373" xr:uid="{00000000-0005-0000-0000-000039020000}"/>
    <cellStyle name="Calculation 3 4" xfId="246" xr:uid="{00000000-0005-0000-0000-00003A020000}"/>
    <cellStyle name="Calculation 3 4 2" xfId="768" xr:uid="{00000000-0005-0000-0000-00003B020000}"/>
    <cellStyle name="Calculation 3 4 2 2" xfId="1812" xr:uid="{00000000-0005-0000-0000-00003C020000}"/>
    <cellStyle name="Calculation 3 4 2 2 2" xfId="6029" xr:uid="{00000000-0005-0000-0000-00003D020000}"/>
    <cellStyle name="Calculation 3 4 2 3" xfId="2854" xr:uid="{00000000-0005-0000-0000-00003E020000}"/>
    <cellStyle name="Calculation 3 4 2 3 2" xfId="7071" xr:uid="{00000000-0005-0000-0000-00003F020000}"/>
    <cellStyle name="Calculation 3 4 2 4" xfId="3896" xr:uid="{00000000-0005-0000-0000-000040020000}"/>
    <cellStyle name="Calculation 3 4 2 4 2" xfId="8113" xr:uid="{00000000-0005-0000-0000-000041020000}"/>
    <cellStyle name="Calculation 3 4 2 5" xfId="4938" xr:uid="{00000000-0005-0000-0000-000042020000}"/>
    <cellStyle name="Calculation 3 4 3" xfId="1291" xr:uid="{00000000-0005-0000-0000-000043020000}"/>
    <cellStyle name="Calculation 3 4 3 2" xfId="5508" xr:uid="{00000000-0005-0000-0000-000044020000}"/>
    <cellStyle name="Calculation 3 4 4" xfId="2333" xr:uid="{00000000-0005-0000-0000-000045020000}"/>
    <cellStyle name="Calculation 3 4 4 2" xfId="6550" xr:uid="{00000000-0005-0000-0000-000046020000}"/>
    <cellStyle name="Calculation 3 4 5" xfId="3375" xr:uid="{00000000-0005-0000-0000-000047020000}"/>
    <cellStyle name="Calculation 3 4 5 2" xfId="7592" xr:uid="{00000000-0005-0000-0000-000048020000}"/>
    <cellStyle name="Calculation 3 4 6" xfId="4417" xr:uid="{00000000-0005-0000-0000-000049020000}"/>
    <cellStyle name="Calculation 3 5" xfId="206" xr:uid="{00000000-0005-0000-0000-00004A020000}"/>
    <cellStyle name="Calculation 3 5 2" xfId="728" xr:uid="{00000000-0005-0000-0000-00004B020000}"/>
    <cellStyle name="Calculation 3 5 2 2" xfId="1772" xr:uid="{00000000-0005-0000-0000-00004C020000}"/>
    <cellStyle name="Calculation 3 5 2 2 2" xfId="5989" xr:uid="{00000000-0005-0000-0000-00004D020000}"/>
    <cellStyle name="Calculation 3 5 2 3" xfId="2814" xr:uid="{00000000-0005-0000-0000-00004E020000}"/>
    <cellStyle name="Calculation 3 5 2 3 2" xfId="7031" xr:uid="{00000000-0005-0000-0000-00004F020000}"/>
    <cellStyle name="Calculation 3 5 2 4" xfId="3856" xr:uid="{00000000-0005-0000-0000-000050020000}"/>
    <cellStyle name="Calculation 3 5 2 4 2" xfId="8073" xr:uid="{00000000-0005-0000-0000-000051020000}"/>
    <cellStyle name="Calculation 3 5 2 5" xfId="4898" xr:uid="{00000000-0005-0000-0000-000052020000}"/>
    <cellStyle name="Calculation 3 5 3" xfId="1251" xr:uid="{00000000-0005-0000-0000-000053020000}"/>
    <cellStyle name="Calculation 3 5 3 2" xfId="5468" xr:uid="{00000000-0005-0000-0000-000054020000}"/>
    <cellStyle name="Calculation 3 5 4" xfId="2293" xr:uid="{00000000-0005-0000-0000-000055020000}"/>
    <cellStyle name="Calculation 3 5 4 2" xfId="6510" xr:uid="{00000000-0005-0000-0000-000056020000}"/>
    <cellStyle name="Calculation 3 5 5" xfId="3335" xr:uid="{00000000-0005-0000-0000-000057020000}"/>
    <cellStyle name="Calculation 3 5 5 2" xfId="7552" xr:uid="{00000000-0005-0000-0000-000058020000}"/>
    <cellStyle name="Calculation 3 5 6" xfId="4377" xr:uid="{00000000-0005-0000-0000-000059020000}"/>
    <cellStyle name="Calculation 3 6" xfId="373" xr:uid="{00000000-0005-0000-0000-00005A020000}"/>
    <cellStyle name="Calculation 3 6 2" xfId="885" xr:uid="{00000000-0005-0000-0000-00005B020000}"/>
    <cellStyle name="Calculation 3 6 2 2" xfId="1929" xr:uid="{00000000-0005-0000-0000-00005C020000}"/>
    <cellStyle name="Calculation 3 6 2 2 2" xfId="6146" xr:uid="{00000000-0005-0000-0000-00005D020000}"/>
    <cellStyle name="Calculation 3 6 2 3" xfId="2971" xr:uid="{00000000-0005-0000-0000-00005E020000}"/>
    <cellStyle name="Calculation 3 6 2 3 2" xfId="7188" xr:uid="{00000000-0005-0000-0000-00005F020000}"/>
    <cellStyle name="Calculation 3 6 2 4" xfId="4013" xr:uid="{00000000-0005-0000-0000-000060020000}"/>
    <cellStyle name="Calculation 3 6 2 4 2" xfId="8230" xr:uid="{00000000-0005-0000-0000-000061020000}"/>
    <cellStyle name="Calculation 3 6 2 5" xfId="5055" xr:uid="{00000000-0005-0000-0000-000062020000}"/>
    <cellStyle name="Calculation 3 6 3" xfId="1418" xr:uid="{00000000-0005-0000-0000-000063020000}"/>
    <cellStyle name="Calculation 3 6 3 2" xfId="5635" xr:uid="{00000000-0005-0000-0000-000064020000}"/>
    <cellStyle name="Calculation 3 6 4" xfId="2460" xr:uid="{00000000-0005-0000-0000-000065020000}"/>
    <cellStyle name="Calculation 3 6 4 2" xfId="6677" xr:uid="{00000000-0005-0000-0000-000066020000}"/>
    <cellStyle name="Calculation 3 6 5" xfId="3502" xr:uid="{00000000-0005-0000-0000-000067020000}"/>
    <cellStyle name="Calculation 3 6 5 2" xfId="7719" xr:uid="{00000000-0005-0000-0000-000068020000}"/>
    <cellStyle name="Calculation 3 6 6" xfId="4544" xr:uid="{00000000-0005-0000-0000-000069020000}"/>
    <cellStyle name="Calculation 3 7" xfId="328" xr:uid="{00000000-0005-0000-0000-00006A020000}"/>
    <cellStyle name="Calculation 3 7 2" xfId="846" xr:uid="{00000000-0005-0000-0000-00006B020000}"/>
    <cellStyle name="Calculation 3 7 2 2" xfId="1890" xr:uid="{00000000-0005-0000-0000-00006C020000}"/>
    <cellStyle name="Calculation 3 7 2 2 2" xfId="6107" xr:uid="{00000000-0005-0000-0000-00006D020000}"/>
    <cellStyle name="Calculation 3 7 2 3" xfId="2932" xr:uid="{00000000-0005-0000-0000-00006E020000}"/>
    <cellStyle name="Calculation 3 7 2 3 2" xfId="7149" xr:uid="{00000000-0005-0000-0000-00006F020000}"/>
    <cellStyle name="Calculation 3 7 2 4" xfId="3974" xr:uid="{00000000-0005-0000-0000-000070020000}"/>
    <cellStyle name="Calculation 3 7 2 4 2" xfId="8191" xr:uid="{00000000-0005-0000-0000-000071020000}"/>
    <cellStyle name="Calculation 3 7 2 5" xfId="5016" xr:uid="{00000000-0005-0000-0000-000072020000}"/>
    <cellStyle name="Calculation 3 7 3" xfId="1373" xr:uid="{00000000-0005-0000-0000-000073020000}"/>
    <cellStyle name="Calculation 3 7 3 2" xfId="5590" xr:uid="{00000000-0005-0000-0000-000074020000}"/>
    <cellStyle name="Calculation 3 7 4" xfId="2415" xr:uid="{00000000-0005-0000-0000-000075020000}"/>
    <cellStyle name="Calculation 3 7 4 2" xfId="6632" xr:uid="{00000000-0005-0000-0000-000076020000}"/>
    <cellStyle name="Calculation 3 7 5" xfId="3457" xr:uid="{00000000-0005-0000-0000-000077020000}"/>
    <cellStyle name="Calculation 3 7 5 2" xfId="7674" xr:uid="{00000000-0005-0000-0000-000078020000}"/>
    <cellStyle name="Calculation 3 7 6" xfId="4499" xr:uid="{00000000-0005-0000-0000-000079020000}"/>
    <cellStyle name="Calculation 3 8" xfId="475" xr:uid="{00000000-0005-0000-0000-00007A020000}"/>
    <cellStyle name="Calculation 3 8 2" xfId="965" xr:uid="{00000000-0005-0000-0000-00007B020000}"/>
    <cellStyle name="Calculation 3 8 2 2" xfId="2009" xr:uid="{00000000-0005-0000-0000-00007C020000}"/>
    <cellStyle name="Calculation 3 8 2 2 2" xfId="6226" xr:uid="{00000000-0005-0000-0000-00007D020000}"/>
    <cellStyle name="Calculation 3 8 2 3" xfId="3051" xr:uid="{00000000-0005-0000-0000-00007E020000}"/>
    <cellStyle name="Calculation 3 8 2 3 2" xfId="7268" xr:uid="{00000000-0005-0000-0000-00007F020000}"/>
    <cellStyle name="Calculation 3 8 2 4" xfId="4093" xr:uid="{00000000-0005-0000-0000-000080020000}"/>
    <cellStyle name="Calculation 3 8 2 4 2" xfId="8310" xr:uid="{00000000-0005-0000-0000-000081020000}"/>
    <cellStyle name="Calculation 3 8 2 5" xfId="5135" xr:uid="{00000000-0005-0000-0000-000082020000}"/>
    <cellStyle name="Calculation 3 8 3" xfId="1519" xr:uid="{00000000-0005-0000-0000-000083020000}"/>
    <cellStyle name="Calculation 3 8 3 2" xfId="5736" xr:uid="{00000000-0005-0000-0000-000084020000}"/>
    <cellStyle name="Calculation 3 8 4" xfId="2561" xr:uid="{00000000-0005-0000-0000-000085020000}"/>
    <cellStyle name="Calculation 3 8 4 2" xfId="6778" xr:uid="{00000000-0005-0000-0000-000086020000}"/>
    <cellStyle name="Calculation 3 8 5" xfId="3603" xr:uid="{00000000-0005-0000-0000-000087020000}"/>
    <cellStyle name="Calculation 3 8 5 2" xfId="7820" xr:uid="{00000000-0005-0000-0000-000088020000}"/>
    <cellStyle name="Calculation 3 8 6" xfId="4645" xr:uid="{00000000-0005-0000-0000-000089020000}"/>
    <cellStyle name="Calculation 3 9" xfId="530" xr:uid="{00000000-0005-0000-0000-00008A020000}"/>
    <cellStyle name="Calculation 3 9 2" xfId="1017" xr:uid="{00000000-0005-0000-0000-00008B020000}"/>
    <cellStyle name="Calculation 3 9 2 2" xfId="2061" xr:uid="{00000000-0005-0000-0000-00008C020000}"/>
    <cellStyle name="Calculation 3 9 2 2 2" xfId="6278" xr:uid="{00000000-0005-0000-0000-00008D020000}"/>
    <cellStyle name="Calculation 3 9 2 3" xfId="3103" xr:uid="{00000000-0005-0000-0000-00008E020000}"/>
    <cellStyle name="Calculation 3 9 2 3 2" xfId="7320" xr:uid="{00000000-0005-0000-0000-00008F020000}"/>
    <cellStyle name="Calculation 3 9 2 4" xfId="4145" xr:uid="{00000000-0005-0000-0000-000090020000}"/>
    <cellStyle name="Calculation 3 9 2 4 2" xfId="8362" xr:uid="{00000000-0005-0000-0000-000091020000}"/>
    <cellStyle name="Calculation 3 9 2 5" xfId="5187" xr:uid="{00000000-0005-0000-0000-000092020000}"/>
    <cellStyle name="Calculation 3 9 3" xfId="1574" xr:uid="{00000000-0005-0000-0000-000093020000}"/>
    <cellStyle name="Calculation 3 9 3 2" xfId="5791" xr:uid="{00000000-0005-0000-0000-000094020000}"/>
    <cellStyle name="Calculation 3 9 4" xfId="2616" xr:uid="{00000000-0005-0000-0000-000095020000}"/>
    <cellStyle name="Calculation 3 9 4 2" xfId="6833" xr:uid="{00000000-0005-0000-0000-000096020000}"/>
    <cellStyle name="Calculation 3 9 5" xfId="3658" xr:uid="{00000000-0005-0000-0000-000097020000}"/>
    <cellStyle name="Calculation 3 9 5 2" xfId="7875" xr:uid="{00000000-0005-0000-0000-000098020000}"/>
    <cellStyle name="Calculation 3 9 6" xfId="4700" xr:uid="{00000000-0005-0000-0000-000099020000}"/>
    <cellStyle name="Calculation 4" xfId="76" xr:uid="{00000000-0005-0000-0000-00009A020000}"/>
    <cellStyle name="Calculation 4 10" xfId="600" xr:uid="{00000000-0005-0000-0000-00009B020000}"/>
    <cellStyle name="Calculation 4 10 2" xfId="1644" xr:uid="{00000000-0005-0000-0000-00009C020000}"/>
    <cellStyle name="Calculation 4 10 2 2" xfId="5861" xr:uid="{00000000-0005-0000-0000-00009D020000}"/>
    <cellStyle name="Calculation 4 10 3" xfId="2686" xr:uid="{00000000-0005-0000-0000-00009E020000}"/>
    <cellStyle name="Calculation 4 10 3 2" xfId="6903" xr:uid="{00000000-0005-0000-0000-00009F020000}"/>
    <cellStyle name="Calculation 4 10 4" xfId="3728" xr:uid="{00000000-0005-0000-0000-0000A0020000}"/>
    <cellStyle name="Calculation 4 10 4 2" xfId="7945" xr:uid="{00000000-0005-0000-0000-0000A1020000}"/>
    <cellStyle name="Calculation 4 10 5" xfId="4770" xr:uid="{00000000-0005-0000-0000-0000A2020000}"/>
    <cellStyle name="Calculation 4 11" xfId="565" xr:uid="{00000000-0005-0000-0000-0000A3020000}"/>
    <cellStyle name="Calculation 4 11 2" xfId="1609" xr:uid="{00000000-0005-0000-0000-0000A4020000}"/>
    <cellStyle name="Calculation 4 11 2 2" xfId="5826" xr:uid="{00000000-0005-0000-0000-0000A5020000}"/>
    <cellStyle name="Calculation 4 11 3" xfId="2651" xr:uid="{00000000-0005-0000-0000-0000A6020000}"/>
    <cellStyle name="Calculation 4 11 3 2" xfId="6868" xr:uid="{00000000-0005-0000-0000-0000A7020000}"/>
    <cellStyle name="Calculation 4 11 4" xfId="3693" xr:uid="{00000000-0005-0000-0000-0000A8020000}"/>
    <cellStyle name="Calculation 4 11 4 2" xfId="7910" xr:uid="{00000000-0005-0000-0000-0000A9020000}"/>
    <cellStyle name="Calculation 4 11 5" xfId="4735" xr:uid="{00000000-0005-0000-0000-0000AA020000}"/>
    <cellStyle name="Calculation 4 12" xfId="1069" xr:uid="{00000000-0005-0000-0000-0000AB020000}"/>
    <cellStyle name="Calculation 4 12 2" xfId="2113" xr:uid="{00000000-0005-0000-0000-0000AC020000}"/>
    <cellStyle name="Calculation 4 12 2 2" xfId="6330" xr:uid="{00000000-0005-0000-0000-0000AD020000}"/>
    <cellStyle name="Calculation 4 12 3" xfId="3155" xr:uid="{00000000-0005-0000-0000-0000AE020000}"/>
    <cellStyle name="Calculation 4 12 3 2" xfId="7372" xr:uid="{00000000-0005-0000-0000-0000AF020000}"/>
    <cellStyle name="Calculation 4 12 4" xfId="4197" xr:uid="{00000000-0005-0000-0000-0000B0020000}"/>
    <cellStyle name="Calculation 4 12 4 2" xfId="8414" xr:uid="{00000000-0005-0000-0000-0000B1020000}"/>
    <cellStyle name="Calculation 4 12 5" xfId="5239" xr:uid="{00000000-0005-0000-0000-0000B2020000}"/>
    <cellStyle name="Calculation 4 13" xfId="1123" xr:uid="{00000000-0005-0000-0000-0000B3020000}"/>
    <cellStyle name="Calculation 4 13 2" xfId="5340" xr:uid="{00000000-0005-0000-0000-0000B4020000}"/>
    <cellStyle name="Calculation 4 14" xfId="2165" xr:uid="{00000000-0005-0000-0000-0000B5020000}"/>
    <cellStyle name="Calculation 4 14 2" xfId="6382" xr:uid="{00000000-0005-0000-0000-0000B6020000}"/>
    <cellStyle name="Calculation 4 15" xfId="3207" xr:uid="{00000000-0005-0000-0000-0000B7020000}"/>
    <cellStyle name="Calculation 4 15 2" xfId="7424" xr:uid="{00000000-0005-0000-0000-0000B8020000}"/>
    <cellStyle name="Calculation 4 16" xfId="4249" xr:uid="{00000000-0005-0000-0000-0000B9020000}"/>
    <cellStyle name="Calculation 4 2" xfId="173" xr:uid="{00000000-0005-0000-0000-0000BA020000}"/>
    <cellStyle name="Calculation 4 2 2" xfId="695" xr:uid="{00000000-0005-0000-0000-0000BB020000}"/>
    <cellStyle name="Calculation 4 2 2 2" xfId="1739" xr:uid="{00000000-0005-0000-0000-0000BC020000}"/>
    <cellStyle name="Calculation 4 2 2 2 2" xfId="5956" xr:uid="{00000000-0005-0000-0000-0000BD020000}"/>
    <cellStyle name="Calculation 4 2 2 3" xfId="2781" xr:uid="{00000000-0005-0000-0000-0000BE020000}"/>
    <cellStyle name="Calculation 4 2 2 3 2" xfId="6998" xr:uid="{00000000-0005-0000-0000-0000BF020000}"/>
    <cellStyle name="Calculation 4 2 2 4" xfId="3823" xr:uid="{00000000-0005-0000-0000-0000C0020000}"/>
    <cellStyle name="Calculation 4 2 2 4 2" xfId="8040" xr:uid="{00000000-0005-0000-0000-0000C1020000}"/>
    <cellStyle name="Calculation 4 2 2 5" xfId="4865" xr:uid="{00000000-0005-0000-0000-0000C2020000}"/>
    <cellStyle name="Calculation 4 2 3" xfId="1218" xr:uid="{00000000-0005-0000-0000-0000C3020000}"/>
    <cellStyle name="Calculation 4 2 3 2" xfId="5435" xr:uid="{00000000-0005-0000-0000-0000C4020000}"/>
    <cellStyle name="Calculation 4 2 4" xfId="2260" xr:uid="{00000000-0005-0000-0000-0000C5020000}"/>
    <cellStyle name="Calculation 4 2 4 2" xfId="6477" xr:uid="{00000000-0005-0000-0000-0000C6020000}"/>
    <cellStyle name="Calculation 4 2 5" xfId="3302" xr:uid="{00000000-0005-0000-0000-0000C7020000}"/>
    <cellStyle name="Calculation 4 2 5 2" xfId="7519" xr:uid="{00000000-0005-0000-0000-0000C8020000}"/>
    <cellStyle name="Calculation 4 2 6" xfId="4344" xr:uid="{00000000-0005-0000-0000-0000C9020000}"/>
    <cellStyle name="Calculation 4 3" xfId="220" xr:uid="{00000000-0005-0000-0000-0000CA020000}"/>
    <cellStyle name="Calculation 4 3 2" xfId="742" xr:uid="{00000000-0005-0000-0000-0000CB020000}"/>
    <cellStyle name="Calculation 4 3 2 2" xfId="1786" xr:uid="{00000000-0005-0000-0000-0000CC020000}"/>
    <cellStyle name="Calculation 4 3 2 2 2" xfId="6003" xr:uid="{00000000-0005-0000-0000-0000CD020000}"/>
    <cellStyle name="Calculation 4 3 2 3" xfId="2828" xr:uid="{00000000-0005-0000-0000-0000CE020000}"/>
    <cellStyle name="Calculation 4 3 2 3 2" xfId="7045" xr:uid="{00000000-0005-0000-0000-0000CF020000}"/>
    <cellStyle name="Calculation 4 3 2 4" xfId="3870" xr:uid="{00000000-0005-0000-0000-0000D0020000}"/>
    <cellStyle name="Calculation 4 3 2 4 2" xfId="8087" xr:uid="{00000000-0005-0000-0000-0000D1020000}"/>
    <cellStyle name="Calculation 4 3 2 5" xfId="4912" xr:uid="{00000000-0005-0000-0000-0000D2020000}"/>
    <cellStyle name="Calculation 4 3 3" xfId="1265" xr:uid="{00000000-0005-0000-0000-0000D3020000}"/>
    <cellStyle name="Calculation 4 3 3 2" xfId="5482" xr:uid="{00000000-0005-0000-0000-0000D4020000}"/>
    <cellStyle name="Calculation 4 3 4" xfId="2307" xr:uid="{00000000-0005-0000-0000-0000D5020000}"/>
    <cellStyle name="Calculation 4 3 4 2" xfId="6524" xr:uid="{00000000-0005-0000-0000-0000D6020000}"/>
    <cellStyle name="Calculation 4 3 5" xfId="3349" xr:uid="{00000000-0005-0000-0000-0000D7020000}"/>
    <cellStyle name="Calculation 4 3 5 2" xfId="7566" xr:uid="{00000000-0005-0000-0000-0000D8020000}"/>
    <cellStyle name="Calculation 4 3 6" xfId="4391" xr:uid="{00000000-0005-0000-0000-0000D9020000}"/>
    <cellStyle name="Calculation 4 4" xfId="259" xr:uid="{00000000-0005-0000-0000-0000DA020000}"/>
    <cellStyle name="Calculation 4 4 2" xfId="781" xr:uid="{00000000-0005-0000-0000-0000DB020000}"/>
    <cellStyle name="Calculation 4 4 2 2" xfId="1825" xr:uid="{00000000-0005-0000-0000-0000DC020000}"/>
    <cellStyle name="Calculation 4 4 2 2 2" xfId="6042" xr:uid="{00000000-0005-0000-0000-0000DD020000}"/>
    <cellStyle name="Calculation 4 4 2 3" xfId="2867" xr:uid="{00000000-0005-0000-0000-0000DE020000}"/>
    <cellStyle name="Calculation 4 4 2 3 2" xfId="7084" xr:uid="{00000000-0005-0000-0000-0000DF020000}"/>
    <cellStyle name="Calculation 4 4 2 4" xfId="3909" xr:uid="{00000000-0005-0000-0000-0000E0020000}"/>
    <cellStyle name="Calculation 4 4 2 4 2" xfId="8126" xr:uid="{00000000-0005-0000-0000-0000E1020000}"/>
    <cellStyle name="Calculation 4 4 2 5" xfId="4951" xr:uid="{00000000-0005-0000-0000-0000E2020000}"/>
    <cellStyle name="Calculation 4 4 3" xfId="1304" xr:uid="{00000000-0005-0000-0000-0000E3020000}"/>
    <cellStyle name="Calculation 4 4 3 2" xfId="5521" xr:uid="{00000000-0005-0000-0000-0000E4020000}"/>
    <cellStyle name="Calculation 4 4 4" xfId="2346" xr:uid="{00000000-0005-0000-0000-0000E5020000}"/>
    <cellStyle name="Calculation 4 4 4 2" xfId="6563" xr:uid="{00000000-0005-0000-0000-0000E6020000}"/>
    <cellStyle name="Calculation 4 4 5" xfId="3388" xr:uid="{00000000-0005-0000-0000-0000E7020000}"/>
    <cellStyle name="Calculation 4 4 5 2" xfId="7605" xr:uid="{00000000-0005-0000-0000-0000E8020000}"/>
    <cellStyle name="Calculation 4 4 6" xfId="4430" xr:uid="{00000000-0005-0000-0000-0000E9020000}"/>
    <cellStyle name="Calculation 4 5" xfId="299" xr:uid="{00000000-0005-0000-0000-0000EA020000}"/>
    <cellStyle name="Calculation 4 5 2" xfId="821" xr:uid="{00000000-0005-0000-0000-0000EB020000}"/>
    <cellStyle name="Calculation 4 5 2 2" xfId="1865" xr:uid="{00000000-0005-0000-0000-0000EC020000}"/>
    <cellStyle name="Calculation 4 5 2 2 2" xfId="6082" xr:uid="{00000000-0005-0000-0000-0000ED020000}"/>
    <cellStyle name="Calculation 4 5 2 3" xfId="2907" xr:uid="{00000000-0005-0000-0000-0000EE020000}"/>
    <cellStyle name="Calculation 4 5 2 3 2" xfId="7124" xr:uid="{00000000-0005-0000-0000-0000EF020000}"/>
    <cellStyle name="Calculation 4 5 2 4" xfId="3949" xr:uid="{00000000-0005-0000-0000-0000F0020000}"/>
    <cellStyle name="Calculation 4 5 2 4 2" xfId="8166" xr:uid="{00000000-0005-0000-0000-0000F1020000}"/>
    <cellStyle name="Calculation 4 5 2 5" xfId="4991" xr:uid="{00000000-0005-0000-0000-0000F2020000}"/>
    <cellStyle name="Calculation 4 5 3" xfId="1344" xr:uid="{00000000-0005-0000-0000-0000F3020000}"/>
    <cellStyle name="Calculation 4 5 3 2" xfId="5561" xr:uid="{00000000-0005-0000-0000-0000F4020000}"/>
    <cellStyle name="Calculation 4 5 4" xfId="2386" xr:uid="{00000000-0005-0000-0000-0000F5020000}"/>
    <cellStyle name="Calculation 4 5 4 2" xfId="6603" xr:uid="{00000000-0005-0000-0000-0000F6020000}"/>
    <cellStyle name="Calculation 4 5 5" xfId="3428" xr:uid="{00000000-0005-0000-0000-0000F7020000}"/>
    <cellStyle name="Calculation 4 5 5 2" xfId="7645" xr:uid="{00000000-0005-0000-0000-0000F8020000}"/>
    <cellStyle name="Calculation 4 5 6" xfId="4470" xr:uid="{00000000-0005-0000-0000-0000F9020000}"/>
    <cellStyle name="Calculation 4 6" xfId="389" xr:uid="{00000000-0005-0000-0000-0000FA020000}"/>
    <cellStyle name="Calculation 4 6 2" xfId="898" xr:uid="{00000000-0005-0000-0000-0000FB020000}"/>
    <cellStyle name="Calculation 4 6 2 2" xfId="1942" xr:uid="{00000000-0005-0000-0000-0000FC020000}"/>
    <cellStyle name="Calculation 4 6 2 2 2" xfId="6159" xr:uid="{00000000-0005-0000-0000-0000FD020000}"/>
    <cellStyle name="Calculation 4 6 2 3" xfId="2984" xr:uid="{00000000-0005-0000-0000-0000FE020000}"/>
    <cellStyle name="Calculation 4 6 2 3 2" xfId="7201" xr:uid="{00000000-0005-0000-0000-0000FF020000}"/>
    <cellStyle name="Calculation 4 6 2 4" xfId="4026" xr:uid="{00000000-0005-0000-0000-000000030000}"/>
    <cellStyle name="Calculation 4 6 2 4 2" xfId="8243" xr:uid="{00000000-0005-0000-0000-000001030000}"/>
    <cellStyle name="Calculation 4 6 2 5" xfId="5068" xr:uid="{00000000-0005-0000-0000-000002030000}"/>
    <cellStyle name="Calculation 4 6 3" xfId="1434" xr:uid="{00000000-0005-0000-0000-000003030000}"/>
    <cellStyle name="Calculation 4 6 3 2" xfId="5651" xr:uid="{00000000-0005-0000-0000-000004030000}"/>
    <cellStyle name="Calculation 4 6 4" xfId="2476" xr:uid="{00000000-0005-0000-0000-000005030000}"/>
    <cellStyle name="Calculation 4 6 4 2" xfId="6693" xr:uid="{00000000-0005-0000-0000-000006030000}"/>
    <cellStyle name="Calculation 4 6 5" xfId="3518" xr:uid="{00000000-0005-0000-0000-000007030000}"/>
    <cellStyle name="Calculation 4 6 5 2" xfId="7735" xr:uid="{00000000-0005-0000-0000-000008030000}"/>
    <cellStyle name="Calculation 4 6 6" xfId="4560" xr:uid="{00000000-0005-0000-0000-000009030000}"/>
    <cellStyle name="Calculation 4 7" xfId="441" xr:uid="{00000000-0005-0000-0000-00000A030000}"/>
    <cellStyle name="Calculation 4 7 2" xfId="938" xr:uid="{00000000-0005-0000-0000-00000B030000}"/>
    <cellStyle name="Calculation 4 7 2 2" xfId="1982" xr:uid="{00000000-0005-0000-0000-00000C030000}"/>
    <cellStyle name="Calculation 4 7 2 2 2" xfId="6199" xr:uid="{00000000-0005-0000-0000-00000D030000}"/>
    <cellStyle name="Calculation 4 7 2 3" xfId="3024" xr:uid="{00000000-0005-0000-0000-00000E030000}"/>
    <cellStyle name="Calculation 4 7 2 3 2" xfId="7241" xr:uid="{00000000-0005-0000-0000-00000F030000}"/>
    <cellStyle name="Calculation 4 7 2 4" xfId="4066" xr:uid="{00000000-0005-0000-0000-000010030000}"/>
    <cellStyle name="Calculation 4 7 2 4 2" xfId="8283" xr:uid="{00000000-0005-0000-0000-000011030000}"/>
    <cellStyle name="Calculation 4 7 2 5" xfId="5108" xr:uid="{00000000-0005-0000-0000-000012030000}"/>
    <cellStyle name="Calculation 4 7 3" xfId="1485" xr:uid="{00000000-0005-0000-0000-000013030000}"/>
    <cellStyle name="Calculation 4 7 3 2" xfId="5702" xr:uid="{00000000-0005-0000-0000-000014030000}"/>
    <cellStyle name="Calculation 4 7 4" xfId="2527" xr:uid="{00000000-0005-0000-0000-000015030000}"/>
    <cellStyle name="Calculation 4 7 4 2" xfId="6744" xr:uid="{00000000-0005-0000-0000-000016030000}"/>
    <cellStyle name="Calculation 4 7 5" xfId="3569" xr:uid="{00000000-0005-0000-0000-000017030000}"/>
    <cellStyle name="Calculation 4 7 5 2" xfId="7786" xr:uid="{00000000-0005-0000-0000-000018030000}"/>
    <cellStyle name="Calculation 4 7 6" xfId="4611" xr:uid="{00000000-0005-0000-0000-000019030000}"/>
    <cellStyle name="Calculation 4 8" xfId="490" xr:uid="{00000000-0005-0000-0000-00001A030000}"/>
    <cellStyle name="Calculation 4 8 2" xfId="980" xr:uid="{00000000-0005-0000-0000-00001B030000}"/>
    <cellStyle name="Calculation 4 8 2 2" xfId="2024" xr:uid="{00000000-0005-0000-0000-00001C030000}"/>
    <cellStyle name="Calculation 4 8 2 2 2" xfId="6241" xr:uid="{00000000-0005-0000-0000-00001D030000}"/>
    <cellStyle name="Calculation 4 8 2 3" xfId="3066" xr:uid="{00000000-0005-0000-0000-00001E030000}"/>
    <cellStyle name="Calculation 4 8 2 3 2" xfId="7283" xr:uid="{00000000-0005-0000-0000-00001F030000}"/>
    <cellStyle name="Calculation 4 8 2 4" xfId="4108" xr:uid="{00000000-0005-0000-0000-000020030000}"/>
    <cellStyle name="Calculation 4 8 2 4 2" xfId="8325" xr:uid="{00000000-0005-0000-0000-000021030000}"/>
    <cellStyle name="Calculation 4 8 2 5" xfId="5150" xr:uid="{00000000-0005-0000-0000-000022030000}"/>
    <cellStyle name="Calculation 4 8 3" xfId="1534" xr:uid="{00000000-0005-0000-0000-000023030000}"/>
    <cellStyle name="Calculation 4 8 3 2" xfId="5751" xr:uid="{00000000-0005-0000-0000-000024030000}"/>
    <cellStyle name="Calculation 4 8 4" xfId="2576" xr:uid="{00000000-0005-0000-0000-000025030000}"/>
    <cellStyle name="Calculation 4 8 4 2" xfId="6793" xr:uid="{00000000-0005-0000-0000-000026030000}"/>
    <cellStyle name="Calculation 4 8 5" xfId="3618" xr:uid="{00000000-0005-0000-0000-000027030000}"/>
    <cellStyle name="Calculation 4 8 5 2" xfId="7835" xr:uid="{00000000-0005-0000-0000-000028030000}"/>
    <cellStyle name="Calculation 4 8 6" xfId="4660" xr:uid="{00000000-0005-0000-0000-000029030000}"/>
    <cellStyle name="Calculation 4 9" xfId="462" xr:uid="{00000000-0005-0000-0000-00002A030000}"/>
    <cellStyle name="Calculation 4 9 2" xfId="953" xr:uid="{00000000-0005-0000-0000-00002B030000}"/>
    <cellStyle name="Calculation 4 9 2 2" xfId="1997" xr:uid="{00000000-0005-0000-0000-00002C030000}"/>
    <cellStyle name="Calculation 4 9 2 2 2" xfId="6214" xr:uid="{00000000-0005-0000-0000-00002D030000}"/>
    <cellStyle name="Calculation 4 9 2 3" xfId="3039" xr:uid="{00000000-0005-0000-0000-00002E030000}"/>
    <cellStyle name="Calculation 4 9 2 3 2" xfId="7256" xr:uid="{00000000-0005-0000-0000-00002F030000}"/>
    <cellStyle name="Calculation 4 9 2 4" xfId="4081" xr:uid="{00000000-0005-0000-0000-000030030000}"/>
    <cellStyle name="Calculation 4 9 2 4 2" xfId="8298" xr:uid="{00000000-0005-0000-0000-000031030000}"/>
    <cellStyle name="Calculation 4 9 2 5" xfId="5123" xr:uid="{00000000-0005-0000-0000-000032030000}"/>
    <cellStyle name="Calculation 4 9 3" xfId="1506" xr:uid="{00000000-0005-0000-0000-000033030000}"/>
    <cellStyle name="Calculation 4 9 3 2" xfId="5723" xr:uid="{00000000-0005-0000-0000-000034030000}"/>
    <cellStyle name="Calculation 4 9 4" xfId="2548" xr:uid="{00000000-0005-0000-0000-000035030000}"/>
    <cellStyle name="Calculation 4 9 4 2" xfId="6765" xr:uid="{00000000-0005-0000-0000-000036030000}"/>
    <cellStyle name="Calculation 4 9 5" xfId="3590" xr:uid="{00000000-0005-0000-0000-000037030000}"/>
    <cellStyle name="Calculation 4 9 5 2" xfId="7807" xr:uid="{00000000-0005-0000-0000-000038030000}"/>
    <cellStyle name="Calculation 4 9 6" xfId="4632" xr:uid="{00000000-0005-0000-0000-000039030000}"/>
    <cellStyle name="Calculation 5" xfId="56" xr:uid="{00000000-0005-0000-0000-00003A030000}"/>
    <cellStyle name="Calculation 5 10" xfId="581" xr:uid="{00000000-0005-0000-0000-00003B030000}"/>
    <cellStyle name="Calculation 5 10 2" xfId="1625" xr:uid="{00000000-0005-0000-0000-00003C030000}"/>
    <cellStyle name="Calculation 5 10 2 2" xfId="5842" xr:uid="{00000000-0005-0000-0000-00003D030000}"/>
    <cellStyle name="Calculation 5 10 3" xfId="2667" xr:uid="{00000000-0005-0000-0000-00003E030000}"/>
    <cellStyle name="Calculation 5 10 3 2" xfId="6884" xr:uid="{00000000-0005-0000-0000-00003F030000}"/>
    <cellStyle name="Calculation 5 10 4" xfId="3709" xr:uid="{00000000-0005-0000-0000-000040030000}"/>
    <cellStyle name="Calculation 5 10 4 2" xfId="7926" xr:uid="{00000000-0005-0000-0000-000041030000}"/>
    <cellStyle name="Calculation 5 10 5" xfId="4751" xr:uid="{00000000-0005-0000-0000-000042030000}"/>
    <cellStyle name="Calculation 5 11" xfId="438" xr:uid="{00000000-0005-0000-0000-000043030000}"/>
    <cellStyle name="Calculation 5 11 2" xfId="1482" xr:uid="{00000000-0005-0000-0000-000044030000}"/>
    <cellStyle name="Calculation 5 11 2 2" xfId="5699" xr:uid="{00000000-0005-0000-0000-000045030000}"/>
    <cellStyle name="Calculation 5 11 3" xfId="2524" xr:uid="{00000000-0005-0000-0000-000046030000}"/>
    <cellStyle name="Calculation 5 11 3 2" xfId="6741" xr:uid="{00000000-0005-0000-0000-000047030000}"/>
    <cellStyle name="Calculation 5 11 4" xfId="3566" xr:uid="{00000000-0005-0000-0000-000048030000}"/>
    <cellStyle name="Calculation 5 11 4 2" xfId="7783" xr:uid="{00000000-0005-0000-0000-000049030000}"/>
    <cellStyle name="Calculation 5 11 5" xfId="4608" xr:uid="{00000000-0005-0000-0000-00004A030000}"/>
    <cellStyle name="Calculation 5 12" xfId="1050" xr:uid="{00000000-0005-0000-0000-00004B030000}"/>
    <cellStyle name="Calculation 5 12 2" xfId="2094" xr:uid="{00000000-0005-0000-0000-00004C030000}"/>
    <cellStyle name="Calculation 5 12 2 2" xfId="6311" xr:uid="{00000000-0005-0000-0000-00004D030000}"/>
    <cellStyle name="Calculation 5 12 3" xfId="3136" xr:uid="{00000000-0005-0000-0000-00004E030000}"/>
    <cellStyle name="Calculation 5 12 3 2" xfId="7353" xr:uid="{00000000-0005-0000-0000-00004F030000}"/>
    <cellStyle name="Calculation 5 12 4" xfId="4178" xr:uid="{00000000-0005-0000-0000-000050030000}"/>
    <cellStyle name="Calculation 5 12 4 2" xfId="8395" xr:uid="{00000000-0005-0000-0000-000051030000}"/>
    <cellStyle name="Calculation 5 12 5" xfId="5220" xr:uid="{00000000-0005-0000-0000-000052030000}"/>
    <cellStyle name="Calculation 5 13" xfId="1104" xr:uid="{00000000-0005-0000-0000-000053030000}"/>
    <cellStyle name="Calculation 5 13 2" xfId="5321" xr:uid="{00000000-0005-0000-0000-000054030000}"/>
    <cellStyle name="Calculation 5 14" xfId="2146" xr:uid="{00000000-0005-0000-0000-000055030000}"/>
    <cellStyle name="Calculation 5 14 2" xfId="6363" xr:uid="{00000000-0005-0000-0000-000056030000}"/>
    <cellStyle name="Calculation 5 15" xfId="3188" xr:uid="{00000000-0005-0000-0000-000057030000}"/>
    <cellStyle name="Calculation 5 15 2" xfId="7405" xr:uid="{00000000-0005-0000-0000-000058030000}"/>
    <cellStyle name="Calculation 5 16" xfId="4230" xr:uid="{00000000-0005-0000-0000-000059030000}"/>
    <cellStyle name="Calculation 5 2" xfId="154" xr:uid="{00000000-0005-0000-0000-00005A030000}"/>
    <cellStyle name="Calculation 5 2 2" xfId="676" xr:uid="{00000000-0005-0000-0000-00005B030000}"/>
    <cellStyle name="Calculation 5 2 2 2" xfId="1720" xr:uid="{00000000-0005-0000-0000-00005C030000}"/>
    <cellStyle name="Calculation 5 2 2 2 2" xfId="5937" xr:uid="{00000000-0005-0000-0000-00005D030000}"/>
    <cellStyle name="Calculation 5 2 2 3" xfId="2762" xr:uid="{00000000-0005-0000-0000-00005E030000}"/>
    <cellStyle name="Calculation 5 2 2 3 2" xfId="6979" xr:uid="{00000000-0005-0000-0000-00005F030000}"/>
    <cellStyle name="Calculation 5 2 2 4" xfId="3804" xr:uid="{00000000-0005-0000-0000-000060030000}"/>
    <cellStyle name="Calculation 5 2 2 4 2" xfId="8021" xr:uid="{00000000-0005-0000-0000-000061030000}"/>
    <cellStyle name="Calculation 5 2 2 5" xfId="4846" xr:uid="{00000000-0005-0000-0000-000062030000}"/>
    <cellStyle name="Calculation 5 2 3" xfId="1199" xr:uid="{00000000-0005-0000-0000-000063030000}"/>
    <cellStyle name="Calculation 5 2 3 2" xfId="5416" xr:uid="{00000000-0005-0000-0000-000064030000}"/>
    <cellStyle name="Calculation 5 2 4" xfId="2241" xr:uid="{00000000-0005-0000-0000-000065030000}"/>
    <cellStyle name="Calculation 5 2 4 2" xfId="6458" xr:uid="{00000000-0005-0000-0000-000066030000}"/>
    <cellStyle name="Calculation 5 2 5" xfId="3283" xr:uid="{00000000-0005-0000-0000-000067030000}"/>
    <cellStyle name="Calculation 5 2 5 2" xfId="7500" xr:uid="{00000000-0005-0000-0000-000068030000}"/>
    <cellStyle name="Calculation 5 2 6" xfId="4325" xr:uid="{00000000-0005-0000-0000-000069030000}"/>
    <cellStyle name="Calculation 5 3" xfId="95" xr:uid="{00000000-0005-0000-0000-00006A030000}"/>
    <cellStyle name="Calculation 5 3 2" xfId="618" xr:uid="{00000000-0005-0000-0000-00006B030000}"/>
    <cellStyle name="Calculation 5 3 2 2" xfId="1662" xr:uid="{00000000-0005-0000-0000-00006C030000}"/>
    <cellStyle name="Calculation 5 3 2 2 2" xfId="5879" xr:uid="{00000000-0005-0000-0000-00006D030000}"/>
    <cellStyle name="Calculation 5 3 2 3" xfId="2704" xr:uid="{00000000-0005-0000-0000-00006E030000}"/>
    <cellStyle name="Calculation 5 3 2 3 2" xfId="6921" xr:uid="{00000000-0005-0000-0000-00006F030000}"/>
    <cellStyle name="Calculation 5 3 2 4" xfId="3746" xr:uid="{00000000-0005-0000-0000-000070030000}"/>
    <cellStyle name="Calculation 5 3 2 4 2" xfId="7963" xr:uid="{00000000-0005-0000-0000-000071030000}"/>
    <cellStyle name="Calculation 5 3 2 5" xfId="4788" xr:uid="{00000000-0005-0000-0000-000072030000}"/>
    <cellStyle name="Calculation 5 3 3" xfId="1141" xr:uid="{00000000-0005-0000-0000-000073030000}"/>
    <cellStyle name="Calculation 5 3 3 2" xfId="5358" xr:uid="{00000000-0005-0000-0000-000074030000}"/>
    <cellStyle name="Calculation 5 3 4" xfId="2183" xr:uid="{00000000-0005-0000-0000-000075030000}"/>
    <cellStyle name="Calculation 5 3 4 2" xfId="6400" xr:uid="{00000000-0005-0000-0000-000076030000}"/>
    <cellStyle name="Calculation 5 3 5" xfId="3225" xr:uid="{00000000-0005-0000-0000-000077030000}"/>
    <cellStyle name="Calculation 5 3 5 2" xfId="7442" xr:uid="{00000000-0005-0000-0000-000078030000}"/>
    <cellStyle name="Calculation 5 3 6" xfId="4267" xr:uid="{00000000-0005-0000-0000-000079030000}"/>
    <cellStyle name="Calculation 5 4" xfId="243" xr:uid="{00000000-0005-0000-0000-00007A030000}"/>
    <cellStyle name="Calculation 5 4 2" xfId="765" xr:uid="{00000000-0005-0000-0000-00007B030000}"/>
    <cellStyle name="Calculation 5 4 2 2" xfId="1809" xr:uid="{00000000-0005-0000-0000-00007C030000}"/>
    <cellStyle name="Calculation 5 4 2 2 2" xfId="6026" xr:uid="{00000000-0005-0000-0000-00007D030000}"/>
    <cellStyle name="Calculation 5 4 2 3" xfId="2851" xr:uid="{00000000-0005-0000-0000-00007E030000}"/>
    <cellStyle name="Calculation 5 4 2 3 2" xfId="7068" xr:uid="{00000000-0005-0000-0000-00007F030000}"/>
    <cellStyle name="Calculation 5 4 2 4" xfId="3893" xr:uid="{00000000-0005-0000-0000-000080030000}"/>
    <cellStyle name="Calculation 5 4 2 4 2" xfId="8110" xr:uid="{00000000-0005-0000-0000-000081030000}"/>
    <cellStyle name="Calculation 5 4 2 5" xfId="4935" xr:uid="{00000000-0005-0000-0000-000082030000}"/>
    <cellStyle name="Calculation 5 4 3" xfId="1288" xr:uid="{00000000-0005-0000-0000-000083030000}"/>
    <cellStyle name="Calculation 5 4 3 2" xfId="5505" xr:uid="{00000000-0005-0000-0000-000084030000}"/>
    <cellStyle name="Calculation 5 4 4" xfId="2330" xr:uid="{00000000-0005-0000-0000-000085030000}"/>
    <cellStyle name="Calculation 5 4 4 2" xfId="6547" xr:uid="{00000000-0005-0000-0000-000086030000}"/>
    <cellStyle name="Calculation 5 4 5" xfId="3372" xr:uid="{00000000-0005-0000-0000-000087030000}"/>
    <cellStyle name="Calculation 5 4 5 2" xfId="7589" xr:uid="{00000000-0005-0000-0000-000088030000}"/>
    <cellStyle name="Calculation 5 4 6" xfId="4414" xr:uid="{00000000-0005-0000-0000-000089030000}"/>
    <cellStyle name="Calculation 5 5" xfId="141" xr:uid="{00000000-0005-0000-0000-00008A030000}"/>
    <cellStyle name="Calculation 5 5 2" xfId="664" xr:uid="{00000000-0005-0000-0000-00008B030000}"/>
    <cellStyle name="Calculation 5 5 2 2" xfId="1708" xr:uid="{00000000-0005-0000-0000-00008C030000}"/>
    <cellStyle name="Calculation 5 5 2 2 2" xfId="5925" xr:uid="{00000000-0005-0000-0000-00008D030000}"/>
    <cellStyle name="Calculation 5 5 2 3" xfId="2750" xr:uid="{00000000-0005-0000-0000-00008E030000}"/>
    <cellStyle name="Calculation 5 5 2 3 2" xfId="6967" xr:uid="{00000000-0005-0000-0000-00008F030000}"/>
    <cellStyle name="Calculation 5 5 2 4" xfId="3792" xr:uid="{00000000-0005-0000-0000-000090030000}"/>
    <cellStyle name="Calculation 5 5 2 4 2" xfId="8009" xr:uid="{00000000-0005-0000-0000-000091030000}"/>
    <cellStyle name="Calculation 5 5 2 5" xfId="4834" xr:uid="{00000000-0005-0000-0000-000092030000}"/>
    <cellStyle name="Calculation 5 5 3" xfId="1187" xr:uid="{00000000-0005-0000-0000-000093030000}"/>
    <cellStyle name="Calculation 5 5 3 2" xfId="5404" xr:uid="{00000000-0005-0000-0000-000094030000}"/>
    <cellStyle name="Calculation 5 5 4" xfId="2229" xr:uid="{00000000-0005-0000-0000-000095030000}"/>
    <cellStyle name="Calculation 5 5 4 2" xfId="6446" xr:uid="{00000000-0005-0000-0000-000096030000}"/>
    <cellStyle name="Calculation 5 5 5" xfId="3271" xr:uid="{00000000-0005-0000-0000-000097030000}"/>
    <cellStyle name="Calculation 5 5 5 2" xfId="7488" xr:uid="{00000000-0005-0000-0000-000098030000}"/>
    <cellStyle name="Calculation 5 5 6" xfId="4313" xr:uid="{00000000-0005-0000-0000-000099030000}"/>
    <cellStyle name="Calculation 5 6" xfId="370" xr:uid="{00000000-0005-0000-0000-00009A030000}"/>
    <cellStyle name="Calculation 5 6 2" xfId="882" xr:uid="{00000000-0005-0000-0000-00009B030000}"/>
    <cellStyle name="Calculation 5 6 2 2" xfId="1926" xr:uid="{00000000-0005-0000-0000-00009C030000}"/>
    <cellStyle name="Calculation 5 6 2 2 2" xfId="6143" xr:uid="{00000000-0005-0000-0000-00009D030000}"/>
    <cellStyle name="Calculation 5 6 2 3" xfId="2968" xr:uid="{00000000-0005-0000-0000-00009E030000}"/>
    <cellStyle name="Calculation 5 6 2 3 2" xfId="7185" xr:uid="{00000000-0005-0000-0000-00009F030000}"/>
    <cellStyle name="Calculation 5 6 2 4" xfId="4010" xr:uid="{00000000-0005-0000-0000-0000A0030000}"/>
    <cellStyle name="Calculation 5 6 2 4 2" xfId="8227" xr:uid="{00000000-0005-0000-0000-0000A1030000}"/>
    <cellStyle name="Calculation 5 6 2 5" xfId="5052" xr:uid="{00000000-0005-0000-0000-0000A2030000}"/>
    <cellStyle name="Calculation 5 6 3" xfId="1415" xr:uid="{00000000-0005-0000-0000-0000A3030000}"/>
    <cellStyle name="Calculation 5 6 3 2" xfId="5632" xr:uid="{00000000-0005-0000-0000-0000A4030000}"/>
    <cellStyle name="Calculation 5 6 4" xfId="2457" xr:uid="{00000000-0005-0000-0000-0000A5030000}"/>
    <cellStyle name="Calculation 5 6 4 2" xfId="6674" xr:uid="{00000000-0005-0000-0000-0000A6030000}"/>
    <cellStyle name="Calculation 5 6 5" xfId="3499" xr:uid="{00000000-0005-0000-0000-0000A7030000}"/>
    <cellStyle name="Calculation 5 6 5 2" xfId="7716" xr:uid="{00000000-0005-0000-0000-0000A8030000}"/>
    <cellStyle name="Calculation 5 6 6" xfId="4541" xr:uid="{00000000-0005-0000-0000-0000A9030000}"/>
    <cellStyle name="Calculation 5 7" xfId="465" xr:uid="{00000000-0005-0000-0000-0000AA030000}"/>
    <cellStyle name="Calculation 5 7 2" xfId="956" xr:uid="{00000000-0005-0000-0000-0000AB030000}"/>
    <cellStyle name="Calculation 5 7 2 2" xfId="2000" xr:uid="{00000000-0005-0000-0000-0000AC030000}"/>
    <cellStyle name="Calculation 5 7 2 2 2" xfId="6217" xr:uid="{00000000-0005-0000-0000-0000AD030000}"/>
    <cellStyle name="Calculation 5 7 2 3" xfId="3042" xr:uid="{00000000-0005-0000-0000-0000AE030000}"/>
    <cellStyle name="Calculation 5 7 2 3 2" xfId="7259" xr:uid="{00000000-0005-0000-0000-0000AF030000}"/>
    <cellStyle name="Calculation 5 7 2 4" xfId="4084" xr:uid="{00000000-0005-0000-0000-0000B0030000}"/>
    <cellStyle name="Calculation 5 7 2 4 2" xfId="8301" xr:uid="{00000000-0005-0000-0000-0000B1030000}"/>
    <cellStyle name="Calculation 5 7 2 5" xfId="5126" xr:uid="{00000000-0005-0000-0000-0000B2030000}"/>
    <cellStyle name="Calculation 5 7 3" xfId="1509" xr:uid="{00000000-0005-0000-0000-0000B3030000}"/>
    <cellStyle name="Calculation 5 7 3 2" xfId="5726" xr:uid="{00000000-0005-0000-0000-0000B4030000}"/>
    <cellStyle name="Calculation 5 7 4" xfId="2551" xr:uid="{00000000-0005-0000-0000-0000B5030000}"/>
    <cellStyle name="Calculation 5 7 4 2" xfId="6768" xr:uid="{00000000-0005-0000-0000-0000B6030000}"/>
    <cellStyle name="Calculation 5 7 5" xfId="3593" xr:uid="{00000000-0005-0000-0000-0000B7030000}"/>
    <cellStyle name="Calculation 5 7 5 2" xfId="7810" xr:uid="{00000000-0005-0000-0000-0000B8030000}"/>
    <cellStyle name="Calculation 5 7 6" xfId="4635" xr:uid="{00000000-0005-0000-0000-0000B9030000}"/>
    <cellStyle name="Calculation 5 8" xfId="472" xr:uid="{00000000-0005-0000-0000-0000BA030000}"/>
    <cellStyle name="Calculation 5 8 2" xfId="962" xr:uid="{00000000-0005-0000-0000-0000BB030000}"/>
    <cellStyle name="Calculation 5 8 2 2" xfId="2006" xr:uid="{00000000-0005-0000-0000-0000BC030000}"/>
    <cellStyle name="Calculation 5 8 2 2 2" xfId="6223" xr:uid="{00000000-0005-0000-0000-0000BD030000}"/>
    <cellStyle name="Calculation 5 8 2 3" xfId="3048" xr:uid="{00000000-0005-0000-0000-0000BE030000}"/>
    <cellStyle name="Calculation 5 8 2 3 2" xfId="7265" xr:uid="{00000000-0005-0000-0000-0000BF030000}"/>
    <cellStyle name="Calculation 5 8 2 4" xfId="4090" xr:uid="{00000000-0005-0000-0000-0000C0030000}"/>
    <cellStyle name="Calculation 5 8 2 4 2" xfId="8307" xr:uid="{00000000-0005-0000-0000-0000C1030000}"/>
    <cellStyle name="Calculation 5 8 2 5" xfId="5132" xr:uid="{00000000-0005-0000-0000-0000C2030000}"/>
    <cellStyle name="Calculation 5 8 3" xfId="1516" xr:uid="{00000000-0005-0000-0000-0000C3030000}"/>
    <cellStyle name="Calculation 5 8 3 2" xfId="5733" xr:uid="{00000000-0005-0000-0000-0000C4030000}"/>
    <cellStyle name="Calculation 5 8 4" xfId="2558" xr:uid="{00000000-0005-0000-0000-0000C5030000}"/>
    <cellStyle name="Calculation 5 8 4 2" xfId="6775" xr:uid="{00000000-0005-0000-0000-0000C6030000}"/>
    <cellStyle name="Calculation 5 8 5" xfId="3600" xr:uid="{00000000-0005-0000-0000-0000C7030000}"/>
    <cellStyle name="Calculation 5 8 5 2" xfId="7817" xr:uid="{00000000-0005-0000-0000-0000C8030000}"/>
    <cellStyle name="Calculation 5 8 6" xfId="4642" xr:uid="{00000000-0005-0000-0000-0000C9030000}"/>
    <cellStyle name="Calculation 5 9" xfId="561" xr:uid="{00000000-0005-0000-0000-0000CA030000}"/>
    <cellStyle name="Calculation 5 9 2" xfId="1037" xr:uid="{00000000-0005-0000-0000-0000CB030000}"/>
    <cellStyle name="Calculation 5 9 2 2" xfId="2081" xr:uid="{00000000-0005-0000-0000-0000CC030000}"/>
    <cellStyle name="Calculation 5 9 2 2 2" xfId="6298" xr:uid="{00000000-0005-0000-0000-0000CD030000}"/>
    <cellStyle name="Calculation 5 9 2 3" xfId="3123" xr:uid="{00000000-0005-0000-0000-0000CE030000}"/>
    <cellStyle name="Calculation 5 9 2 3 2" xfId="7340" xr:uid="{00000000-0005-0000-0000-0000CF030000}"/>
    <cellStyle name="Calculation 5 9 2 4" xfId="4165" xr:uid="{00000000-0005-0000-0000-0000D0030000}"/>
    <cellStyle name="Calculation 5 9 2 4 2" xfId="8382" xr:uid="{00000000-0005-0000-0000-0000D1030000}"/>
    <cellStyle name="Calculation 5 9 2 5" xfId="5207" xr:uid="{00000000-0005-0000-0000-0000D2030000}"/>
    <cellStyle name="Calculation 5 9 3" xfId="1605" xr:uid="{00000000-0005-0000-0000-0000D3030000}"/>
    <cellStyle name="Calculation 5 9 3 2" xfId="5822" xr:uid="{00000000-0005-0000-0000-0000D4030000}"/>
    <cellStyle name="Calculation 5 9 4" xfId="2647" xr:uid="{00000000-0005-0000-0000-0000D5030000}"/>
    <cellStyle name="Calculation 5 9 4 2" xfId="6864" xr:uid="{00000000-0005-0000-0000-0000D6030000}"/>
    <cellStyle name="Calculation 5 9 5" xfId="3689" xr:uid="{00000000-0005-0000-0000-0000D7030000}"/>
    <cellStyle name="Calculation 5 9 5 2" xfId="7906" xr:uid="{00000000-0005-0000-0000-0000D8030000}"/>
    <cellStyle name="Calculation 5 9 6" xfId="4731" xr:uid="{00000000-0005-0000-0000-0000D9030000}"/>
    <cellStyle name="Calculation 6" xfId="80" xr:uid="{00000000-0005-0000-0000-0000DA030000}"/>
    <cellStyle name="Calculation 6 10" xfId="604" xr:uid="{00000000-0005-0000-0000-0000DB030000}"/>
    <cellStyle name="Calculation 6 10 2" xfId="1648" xr:uid="{00000000-0005-0000-0000-0000DC030000}"/>
    <cellStyle name="Calculation 6 10 2 2" xfId="5865" xr:uid="{00000000-0005-0000-0000-0000DD030000}"/>
    <cellStyle name="Calculation 6 10 3" xfId="2690" xr:uid="{00000000-0005-0000-0000-0000DE030000}"/>
    <cellStyle name="Calculation 6 10 3 2" xfId="6907" xr:uid="{00000000-0005-0000-0000-0000DF030000}"/>
    <cellStyle name="Calculation 6 10 4" xfId="3732" xr:uid="{00000000-0005-0000-0000-0000E0030000}"/>
    <cellStyle name="Calculation 6 10 4 2" xfId="7949" xr:uid="{00000000-0005-0000-0000-0000E1030000}"/>
    <cellStyle name="Calculation 6 10 5" xfId="4774" xr:uid="{00000000-0005-0000-0000-0000E2030000}"/>
    <cellStyle name="Calculation 6 11" xfId="554" xr:uid="{00000000-0005-0000-0000-0000E3030000}"/>
    <cellStyle name="Calculation 6 11 2" xfId="1598" xr:uid="{00000000-0005-0000-0000-0000E4030000}"/>
    <cellStyle name="Calculation 6 11 2 2" xfId="5815" xr:uid="{00000000-0005-0000-0000-0000E5030000}"/>
    <cellStyle name="Calculation 6 11 3" xfId="2640" xr:uid="{00000000-0005-0000-0000-0000E6030000}"/>
    <cellStyle name="Calculation 6 11 3 2" xfId="6857" xr:uid="{00000000-0005-0000-0000-0000E7030000}"/>
    <cellStyle name="Calculation 6 11 4" xfId="3682" xr:uid="{00000000-0005-0000-0000-0000E8030000}"/>
    <cellStyle name="Calculation 6 11 4 2" xfId="7899" xr:uid="{00000000-0005-0000-0000-0000E9030000}"/>
    <cellStyle name="Calculation 6 11 5" xfId="4724" xr:uid="{00000000-0005-0000-0000-0000EA030000}"/>
    <cellStyle name="Calculation 6 12" xfId="1073" xr:uid="{00000000-0005-0000-0000-0000EB030000}"/>
    <cellStyle name="Calculation 6 12 2" xfId="2117" xr:uid="{00000000-0005-0000-0000-0000EC030000}"/>
    <cellStyle name="Calculation 6 12 2 2" xfId="6334" xr:uid="{00000000-0005-0000-0000-0000ED030000}"/>
    <cellStyle name="Calculation 6 12 3" xfId="3159" xr:uid="{00000000-0005-0000-0000-0000EE030000}"/>
    <cellStyle name="Calculation 6 12 3 2" xfId="7376" xr:uid="{00000000-0005-0000-0000-0000EF030000}"/>
    <cellStyle name="Calculation 6 12 4" xfId="4201" xr:uid="{00000000-0005-0000-0000-0000F0030000}"/>
    <cellStyle name="Calculation 6 12 4 2" xfId="8418" xr:uid="{00000000-0005-0000-0000-0000F1030000}"/>
    <cellStyle name="Calculation 6 12 5" xfId="5243" xr:uid="{00000000-0005-0000-0000-0000F2030000}"/>
    <cellStyle name="Calculation 6 13" xfId="1127" xr:uid="{00000000-0005-0000-0000-0000F3030000}"/>
    <cellStyle name="Calculation 6 13 2" xfId="5344" xr:uid="{00000000-0005-0000-0000-0000F4030000}"/>
    <cellStyle name="Calculation 6 14" xfId="2169" xr:uid="{00000000-0005-0000-0000-0000F5030000}"/>
    <cellStyle name="Calculation 6 14 2" xfId="6386" xr:uid="{00000000-0005-0000-0000-0000F6030000}"/>
    <cellStyle name="Calculation 6 15" xfId="3211" xr:uid="{00000000-0005-0000-0000-0000F7030000}"/>
    <cellStyle name="Calculation 6 15 2" xfId="7428" xr:uid="{00000000-0005-0000-0000-0000F8030000}"/>
    <cellStyle name="Calculation 6 16" xfId="4253" xr:uid="{00000000-0005-0000-0000-0000F9030000}"/>
    <cellStyle name="Calculation 6 2" xfId="177" xr:uid="{00000000-0005-0000-0000-0000FA030000}"/>
    <cellStyle name="Calculation 6 2 2" xfId="699" xr:uid="{00000000-0005-0000-0000-0000FB030000}"/>
    <cellStyle name="Calculation 6 2 2 2" xfId="1743" xr:uid="{00000000-0005-0000-0000-0000FC030000}"/>
    <cellStyle name="Calculation 6 2 2 2 2" xfId="5960" xr:uid="{00000000-0005-0000-0000-0000FD030000}"/>
    <cellStyle name="Calculation 6 2 2 3" xfId="2785" xr:uid="{00000000-0005-0000-0000-0000FE030000}"/>
    <cellStyle name="Calculation 6 2 2 3 2" xfId="7002" xr:uid="{00000000-0005-0000-0000-0000FF030000}"/>
    <cellStyle name="Calculation 6 2 2 4" xfId="3827" xr:uid="{00000000-0005-0000-0000-000000040000}"/>
    <cellStyle name="Calculation 6 2 2 4 2" xfId="8044" xr:uid="{00000000-0005-0000-0000-000001040000}"/>
    <cellStyle name="Calculation 6 2 2 5" xfId="4869" xr:uid="{00000000-0005-0000-0000-000002040000}"/>
    <cellStyle name="Calculation 6 2 3" xfId="1222" xr:uid="{00000000-0005-0000-0000-000003040000}"/>
    <cellStyle name="Calculation 6 2 3 2" xfId="5439" xr:uid="{00000000-0005-0000-0000-000004040000}"/>
    <cellStyle name="Calculation 6 2 4" xfId="2264" xr:uid="{00000000-0005-0000-0000-000005040000}"/>
    <cellStyle name="Calculation 6 2 4 2" xfId="6481" xr:uid="{00000000-0005-0000-0000-000006040000}"/>
    <cellStyle name="Calculation 6 2 5" xfId="3306" xr:uid="{00000000-0005-0000-0000-000007040000}"/>
    <cellStyle name="Calculation 6 2 5 2" xfId="7523" xr:uid="{00000000-0005-0000-0000-000008040000}"/>
    <cellStyle name="Calculation 6 2 6" xfId="4348" xr:uid="{00000000-0005-0000-0000-000009040000}"/>
    <cellStyle name="Calculation 6 3" xfId="140" xr:uid="{00000000-0005-0000-0000-00000A040000}"/>
    <cellStyle name="Calculation 6 3 2" xfId="663" xr:uid="{00000000-0005-0000-0000-00000B040000}"/>
    <cellStyle name="Calculation 6 3 2 2" xfId="1707" xr:uid="{00000000-0005-0000-0000-00000C040000}"/>
    <cellStyle name="Calculation 6 3 2 2 2" xfId="5924" xr:uid="{00000000-0005-0000-0000-00000D040000}"/>
    <cellStyle name="Calculation 6 3 2 3" xfId="2749" xr:uid="{00000000-0005-0000-0000-00000E040000}"/>
    <cellStyle name="Calculation 6 3 2 3 2" xfId="6966" xr:uid="{00000000-0005-0000-0000-00000F040000}"/>
    <cellStyle name="Calculation 6 3 2 4" xfId="3791" xr:uid="{00000000-0005-0000-0000-000010040000}"/>
    <cellStyle name="Calculation 6 3 2 4 2" xfId="8008" xr:uid="{00000000-0005-0000-0000-000011040000}"/>
    <cellStyle name="Calculation 6 3 2 5" xfId="4833" xr:uid="{00000000-0005-0000-0000-000012040000}"/>
    <cellStyle name="Calculation 6 3 3" xfId="1186" xr:uid="{00000000-0005-0000-0000-000013040000}"/>
    <cellStyle name="Calculation 6 3 3 2" xfId="5403" xr:uid="{00000000-0005-0000-0000-000014040000}"/>
    <cellStyle name="Calculation 6 3 4" xfId="2228" xr:uid="{00000000-0005-0000-0000-000015040000}"/>
    <cellStyle name="Calculation 6 3 4 2" xfId="6445" xr:uid="{00000000-0005-0000-0000-000016040000}"/>
    <cellStyle name="Calculation 6 3 5" xfId="3270" xr:uid="{00000000-0005-0000-0000-000017040000}"/>
    <cellStyle name="Calculation 6 3 5 2" xfId="7487" xr:uid="{00000000-0005-0000-0000-000018040000}"/>
    <cellStyle name="Calculation 6 3 6" xfId="4312" xr:uid="{00000000-0005-0000-0000-000019040000}"/>
    <cellStyle name="Calculation 6 4" xfId="263" xr:uid="{00000000-0005-0000-0000-00001A040000}"/>
    <cellStyle name="Calculation 6 4 2" xfId="785" xr:uid="{00000000-0005-0000-0000-00001B040000}"/>
    <cellStyle name="Calculation 6 4 2 2" xfId="1829" xr:uid="{00000000-0005-0000-0000-00001C040000}"/>
    <cellStyle name="Calculation 6 4 2 2 2" xfId="6046" xr:uid="{00000000-0005-0000-0000-00001D040000}"/>
    <cellStyle name="Calculation 6 4 2 3" xfId="2871" xr:uid="{00000000-0005-0000-0000-00001E040000}"/>
    <cellStyle name="Calculation 6 4 2 3 2" xfId="7088" xr:uid="{00000000-0005-0000-0000-00001F040000}"/>
    <cellStyle name="Calculation 6 4 2 4" xfId="3913" xr:uid="{00000000-0005-0000-0000-000020040000}"/>
    <cellStyle name="Calculation 6 4 2 4 2" xfId="8130" xr:uid="{00000000-0005-0000-0000-000021040000}"/>
    <cellStyle name="Calculation 6 4 2 5" xfId="4955" xr:uid="{00000000-0005-0000-0000-000022040000}"/>
    <cellStyle name="Calculation 6 4 3" xfId="1308" xr:uid="{00000000-0005-0000-0000-000023040000}"/>
    <cellStyle name="Calculation 6 4 3 2" xfId="5525" xr:uid="{00000000-0005-0000-0000-000024040000}"/>
    <cellStyle name="Calculation 6 4 4" xfId="2350" xr:uid="{00000000-0005-0000-0000-000025040000}"/>
    <cellStyle name="Calculation 6 4 4 2" xfId="6567" xr:uid="{00000000-0005-0000-0000-000026040000}"/>
    <cellStyle name="Calculation 6 4 5" xfId="3392" xr:uid="{00000000-0005-0000-0000-000027040000}"/>
    <cellStyle name="Calculation 6 4 5 2" xfId="7609" xr:uid="{00000000-0005-0000-0000-000028040000}"/>
    <cellStyle name="Calculation 6 4 6" xfId="4434" xr:uid="{00000000-0005-0000-0000-000029040000}"/>
    <cellStyle name="Calculation 6 5" xfId="112" xr:uid="{00000000-0005-0000-0000-00002A040000}"/>
    <cellStyle name="Calculation 6 5 2" xfId="635" xr:uid="{00000000-0005-0000-0000-00002B040000}"/>
    <cellStyle name="Calculation 6 5 2 2" xfId="1679" xr:uid="{00000000-0005-0000-0000-00002C040000}"/>
    <cellStyle name="Calculation 6 5 2 2 2" xfId="5896" xr:uid="{00000000-0005-0000-0000-00002D040000}"/>
    <cellStyle name="Calculation 6 5 2 3" xfId="2721" xr:uid="{00000000-0005-0000-0000-00002E040000}"/>
    <cellStyle name="Calculation 6 5 2 3 2" xfId="6938" xr:uid="{00000000-0005-0000-0000-00002F040000}"/>
    <cellStyle name="Calculation 6 5 2 4" xfId="3763" xr:uid="{00000000-0005-0000-0000-000030040000}"/>
    <cellStyle name="Calculation 6 5 2 4 2" xfId="7980" xr:uid="{00000000-0005-0000-0000-000031040000}"/>
    <cellStyle name="Calculation 6 5 2 5" xfId="4805" xr:uid="{00000000-0005-0000-0000-000032040000}"/>
    <cellStyle name="Calculation 6 5 3" xfId="1158" xr:uid="{00000000-0005-0000-0000-000033040000}"/>
    <cellStyle name="Calculation 6 5 3 2" xfId="5375" xr:uid="{00000000-0005-0000-0000-000034040000}"/>
    <cellStyle name="Calculation 6 5 4" xfId="2200" xr:uid="{00000000-0005-0000-0000-000035040000}"/>
    <cellStyle name="Calculation 6 5 4 2" xfId="6417" xr:uid="{00000000-0005-0000-0000-000036040000}"/>
    <cellStyle name="Calculation 6 5 5" xfId="3242" xr:uid="{00000000-0005-0000-0000-000037040000}"/>
    <cellStyle name="Calculation 6 5 5 2" xfId="7459" xr:uid="{00000000-0005-0000-0000-000038040000}"/>
    <cellStyle name="Calculation 6 5 6" xfId="4284" xr:uid="{00000000-0005-0000-0000-000039040000}"/>
    <cellStyle name="Calculation 6 6" xfId="393" xr:uid="{00000000-0005-0000-0000-00003A040000}"/>
    <cellStyle name="Calculation 6 6 2" xfId="902" xr:uid="{00000000-0005-0000-0000-00003B040000}"/>
    <cellStyle name="Calculation 6 6 2 2" xfId="1946" xr:uid="{00000000-0005-0000-0000-00003C040000}"/>
    <cellStyle name="Calculation 6 6 2 2 2" xfId="6163" xr:uid="{00000000-0005-0000-0000-00003D040000}"/>
    <cellStyle name="Calculation 6 6 2 3" xfId="2988" xr:uid="{00000000-0005-0000-0000-00003E040000}"/>
    <cellStyle name="Calculation 6 6 2 3 2" xfId="7205" xr:uid="{00000000-0005-0000-0000-00003F040000}"/>
    <cellStyle name="Calculation 6 6 2 4" xfId="4030" xr:uid="{00000000-0005-0000-0000-000040040000}"/>
    <cellStyle name="Calculation 6 6 2 4 2" xfId="8247" xr:uid="{00000000-0005-0000-0000-000041040000}"/>
    <cellStyle name="Calculation 6 6 2 5" xfId="5072" xr:uid="{00000000-0005-0000-0000-000042040000}"/>
    <cellStyle name="Calculation 6 6 3" xfId="1438" xr:uid="{00000000-0005-0000-0000-000043040000}"/>
    <cellStyle name="Calculation 6 6 3 2" xfId="5655" xr:uid="{00000000-0005-0000-0000-000044040000}"/>
    <cellStyle name="Calculation 6 6 4" xfId="2480" xr:uid="{00000000-0005-0000-0000-000045040000}"/>
    <cellStyle name="Calculation 6 6 4 2" xfId="6697" xr:uid="{00000000-0005-0000-0000-000046040000}"/>
    <cellStyle name="Calculation 6 6 5" xfId="3522" xr:uid="{00000000-0005-0000-0000-000047040000}"/>
    <cellStyle name="Calculation 6 6 5 2" xfId="7739" xr:uid="{00000000-0005-0000-0000-000048040000}"/>
    <cellStyle name="Calculation 6 6 6" xfId="4564" xr:uid="{00000000-0005-0000-0000-000049040000}"/>
    <cellStyle name="Calculation 6 7" xfId="337" xr:uid="{00000000-0005-0000-0000-00004A040000}"/>
    <cellStyle name="Calculation 6 7 2" xfId="855" xr:uid="{00000000-0005-0000-0000-00004B040000}"/>
    <cellStyle name="Calculation 6 7 2 2" xfId="1899" xr:uid="{00000000-0005-0000-0000-00004C040000}"/>
    <cellStyle name="Calculation 6 7 2 2 2" xfId="6116" xr:uid="{00000000-0005-0000-0000-00004D040000}"/>
    <cellStyle name="Calculation 6 7 2 3" xfId="2941" xr:uid="{00000000-0005-0000-0000-00004E040000}"/>
    <cellStyle name="Calculation 6 7 2 3 2" xfId="7158" xr:uid="{00000000-0005-0000-0000-00004F040000}"/>
    <cellStyle name="Calculation 6 7 2 4" xfId="3983" xr:uid="{00000000-0005-0000-0000-000050040000}"/>
    <cellStyle name="Calculation 6 7 2 4 2" xfId="8200" xr:uid="{00000000-0005-0000-0000-000051040000}"/>
    <cellStyle name="Calculation 6 7 2 5" xfId="5025" xr:uid="{00000000-0005-0000-0000-000052040000}"/>
    <cellStyle name="Calculation 6 7 3" xfId="1382" xr:uid="{00000000-0005-0000-0000-000053040000}"/>
    <cellStyle name="Calculation 6 7 3 2" xfId="5599" xr:uid="{00000000-0005-0000-0000-000054040000}"/>
    <cellStyle name="Calculation 6 7 4" xfId="2424" xr:uid="{00000000-0005-0000-0000-000055040000}"/>
    <cellStyle name="Calculation 6 7 4 2" xfId="6641" xr:uid="{00000000-0005-0000-0000-000056040000}"/>
    <cellStyle name="Calculation 6 7 5" xfId="3466" xr:uid="{00000000-0005-0000-0000-000057040000}"/>
    <cellStyle name="Calculation 6 7 5 2" xfId="7683" xr:uid="{00000000-0005-0000-0000-000058040000}"/>
    <cellStyle name="Calculation 6 7 6" xfId="4508" xr:uid="{00000000-0005-0000-0000-000059040000}"/>
    <cellStyle name="Calculation 6 8" xfId="494" xr:uid="{00000000-0005-0000-0000-00005A040000}"/>
    <cellStyle name="Calculation 6 8 2" xfId="984" xr:uid="{00000000-0005-0000-0000-00005B040000}"/>
    <cellStyle name="Calculation 6 8 2 2" xfId="2028" xr:uid="{00000000-0005-0000-0000-00005C040000}"/>
    <cellStyle name="Calculation 6 8 2 2 2" xfId="6245" xr:uid="{00000000-0005-0000-0000-00005D040000}"/>
    <cellStyle name="Calculation 6 8 2 3" xfId="3070" xr:uid="{00000000-0005-0000-0000-00005E040000}"/>
    <cellStyle name="Calculation 6 8 2 3 2" xfId="7287" xr:uid="{00000000-0005-0000-0000-00005F040000}"/>
    <cellStyle name="Calculation 6 8 2 4" xfId="4112" xr:uid="{00000000-0005-0000-0000-000060040000}"/>
    <cellStyle name="Calculation 6 8 2 4 2" xfId="8329" xr:uid="{00000000-0005-0000-0000-000061040000}"/>
    <cellStyle name="Calculation 6 8 2 5" xfId="5154" xr:uid="{00000000-0005-0000-0000-000062040000}"/>
    <cellStyle name="Calculation 6 8 3" xfId="1538" xr:uid="{00000000-0005-0000-0000-000063040000}"/>
    <cellStyle name="Calculation 6 8 3 2" xfId="5755" xr:uid="{00000000-0005-0000-0000-000064040000}"/>
    <cellStyle name="Calculation 6 8 4" xfId="2580" xr:uid="{00000000-0005-0000-0000-000065040000}"/>
    <cellStyle name="Calculation 6 8 4 2" xfId="6797" xr:uid="{00000000-0005-0000-0000-000066040000}"/>
    <cellStyle name="Calculation 6 8 5" xfId="3622" xr:uid="{00000000-0005-0000-0000-000067040000}"/>
    <cellStyle name="Calculation 6 8 5 2" xfId="7839" xr:uid="{00000000-0005-0000-0000-000068040000}"/>
    <cellStyle name="Calculation 6 8 6" xfId="4664" xr:uid="{00000000-0005-0000-0000-000069040000}"/>
    <cellStyle name="Calculation 6 9" xfId="563" xr:uid="{00000000-0005-0000-0000-00006A040000}"/>
    <cellStyle name="Calculation 6 9 2" xfId="1038" xr:uid="{00000000-0005-0000-0000-00006B040000}"/>
    <cellStyle name="Calculation 6 9 2 2" xfId="2082" xr:uid="{00000000-0005-0000-0000-00006C040000}"/>
    <cellStyle name="Calculation 6 9 2 2 2" xfId="6299" xr:uid="{00000000-0005-0000-0000-00006D040000}"/>
    <cellStyle name="Calculation 6 9 2 3" xfId="3124" xr:uid="{00000000-0005-0000-0000-00006E040000}"/>
    <cellStyle name="Calculation 6 9 2 3 2" xfId="7341" xr:uid="{00000000-0005-0000-0000-00006F040000}"/>
    <cellStyle name="Calculation 6 9 2 4" xfId="4166" xr:uid="{00000000-0005-0000-0000-000070040000}"/>
    <cellStyle name="Calculation 6 9 2 4 2" xfId="8383" xr:uid="{00000000-0005-0000-0000-000071040000}"/>
    <cellStyle name="Calculation 6 9 2 5" xfId="5208" xr:uid="{00000000-0005-0000-0000-000072040000}"/>
    <cellStyle name="Calculation 6 9 3" xfId="1607" xr:uid="{00000000-0005-0000-0000-000073040000}"/>
    <cellStyle name="Calculation 6 9 3 2" xfId="5824" xr:uid="{00000000-0005-0000-0000-000074040000}"/>
    <cellStyle name="Calculation 6 9 4" xfId="2649" xr:uid="{00000000-0005-0000-0000-000075040000}"/>
    <cellStyle name="Calculation 6 9 4 2" xfId="6866" xr:uid="{00000000-0005-0000-0000-000076040000}"/>
    <cellStyle name="Calculation 6 9 5" xfId="3691" xr:uid="{00000000-0005-0000-0000-000077040000}"/>
    <cellStyle name="Calculation 6 9 5 2" xfId="7908" xr:uid="{00000000-0005-0000-0000-000078040000}"/>
    <cellStyle name="Calculation 6 9 6" xfId="4733" xr:uid="{00000000-0005-0000-0000-000079040000}"/>
    <cellStyle name="Calculation 7" xfId="100" xr:uid="{00000000-0005-0000-0000-00007A040000}"/>
    <cellStyle name="Calculation 7 10" xfId="623" xr:uid="{00000000-0005-0000-0000-00007B040000}"/>
    <cellStyle name="Calculation 7 10 2" xfId="1667" xr:uid="{00000000-0005-0000-0000-00007C040000}"/>
    <cellStyle name="Calculation 7 10 2 2" xfId="5884" xr:uid="{00000000-0005-0000-0000-00007D040000}"/>
    <cellStyle name="Calculation 7 10 3" xfId="2709" xr:uid="{00000000-0005-0000-0000-00007E040000}"/>
    <cellStyle name="Calculation 7 10 3 2" xfId="6926" xr:uid="{00000000-0005-0000-0000-00007F040000}"/>
    <cellStyle name="Calculation 7 10 4" xfId="3751" xr:uid="{00000000-0005-0000-0000-000080040000}"/>
    <cellStyle name="Calculation 7 10 4 2" xfId="7968" xr:uid="{00000000-0005-0000-0000-000081040000}"/>
    <cellStyle name="Calculation 7 10 5" xfId="4793" xr:uid="{00000000-0005-0000-0000-000082040000}"/>
    <cellStyle name="Calculation 7 11" xfId="557" xr:uid="{00000000-0005-0000-0000-000083040000}"/>
    <cellStyle name="Calculation 7 11 2" xfId="1601" xr:uid="{00000000-0005-0000-0000-000084040000}"/>
    <cellStyle name="Calculation 7 11 2 2" xfId="5818" xr:uid="{00000000-0005-0000-0000-000085040000}"/>
    <cellStyle name="Calculation 7 11 3" xfId="2643" xr:uid="{00000000-0005-0000-0000-000086040000}"/>
    <cellStyle name="Calculation 7 11 3 2" xfId="6860" xr:uid="{00000000-0005-0000-0000-000087040000}"/>
    <cellStyle name="Calculation 7 11 4" xfId="3685" xr:uid="{00000000-0005-0000-0000-000088040000}"/>
    <cellStyle name="Calculation 7 11 4 2" xfId="7902" xr:uid="{00000000-0005-0000-0000-000089040000}"/>
    <cellStyle name="Calculation 7 11 5" xfId="4727" xr:uid="{00000000-0005-0000-0000-00008A040000}"/>
    <cellStyle name="Calculation 7 12" xfId="1087" xr:uid="{00000000-0005-0000-0000-00008B040000}"/>
    <cellStyle name="Calculation 7 12 2" xfId="2131" xr:uid="{00000000-0005-0000-0000-00008C040000}"/>
    <cellStyle name="Calculation 7 12 2 2" xfId="6348" xr:uid="{00000000-0005-0000-0000-00008D040000}"/>
    <cellStyle name="Calculation 7 12 3" xfId="3173" xr:uid="{00000000-0005-0000-0000-00008E040000}"/>
    <cellStyle name="Calculation 7 12 3 2" xfId="7390" xr:uid="{00000000-0005-0000-0000-00008F040000}"/>
    <cellStyle name="Calculation 7 12 4" xfId="4215" xr:uid="{00000000-0005-0000-0000-000090040000}"/>
    <cellStyle name="Calculation 7 12 4 2" xfId="8432" xr:uid="{00000000-0005-0000-0000-000091040000}"/>
    <cellStyle name="Calculation 7 12 5" xfId="5257" xr:uid="{00000000-0005-0000-0000-000092040000}"/>
    <cellStyle name="Calculation 7 13" xfId="1146" xr:uid="{00000000-0005-0000-0000-000093040000}"/>
    <cellStyle name="Calculation 7 13 2" xfId="5363" xr:uid="{00000000-0005-0000-0000-000094040000}"/>
    <cellStyle name="Calculation 7 14" xfId="2188" xr:uid="{00000000-0005-0000-0000-000095040000}"/>
    <cellStyle name="Calculation 7 14 2" xfId="6405" xr:uid="{00000000-0005-0000-0000-000096040000}"/>
    <cellStyle name="Calculation 7 15" xfId="3230" xr:uid="{00000000-0005-0000-0000-000097040000}"/>
    <cellStyle name="Calculation 7 15 2" xfId="7447" xr:uid="{00000000-0005-0000-0000-000098040000}"/>
    <cellStyle name="Calculation 7 16" xfId="4272" xr:uid="{00000000-0005-0000-0000-000099040000}"/>
    <cellStyle name="Calculation 7 2" xfId="191" xr:uid="{00000000-0005-0000-0000-00009A040000}"/>
    <cellStyle name="Calculation 7 2 2" xfId="713" xr:uid="{00000000-0005-0000-0000-00009B040000}"/>
    <cellStyle name="Calculation 7 2 2 2" xfId="1757" xr:uid="{00000000-0005-0000-0000-00009C040000}"/>
    <cellStyle name="Calculation 7 2 2 2 2" xfId="5974" xr:uid="{00000000-0005-0000-0000-00009D040000}"/>
    <cellStyle name="Calculation 7 2 2 3" xfId="2799" xr:uid="{00000000-0005-0000-0000-00009E040000}"/>
    <cellStyle name="Calculation 7 2 2 3 2" xfId="7016" xr:uid="{00000000-0005-0000-0000-00009F040000}"/>
    <cellStyle name="Calculation 7 2 2 4" xfId="3841" xr:uid="{00000000-0005-0000-0000-0000A0040000}"/>
    <cellStyle name="Calculation 7 2 2 4 2" xfId="8058" xr:uid="{00000000-0005-0000-0000-0000A1040000}"/>
    <cellStyle name="Calculation 7 2 2 5" xfId="4883" xr:uid="{00000000-0005-0000-0000-0000A2040000}"/>
    <cellStyle name="Calculation 7 2 3" xfId="1236" xr:uid="{00000000-0005-0000-0000-0000A3040000}"/>
    <cellStyle name="Calculation 7 2 3 2" xfId="5453" xr:uid="{00000000-0005-0000-0000-0000A4040000}"/>
    <cellStyle name="Calculation 7 2 4" xfId="2278" xr:uid="{00000000-0005-0000-0000-0000A5040000}"/>
    <cellStyle name="Calculation 7 2 4 2" xfId="6495" xr:uid="{00000000-0005-0000-0000-0000A6040000}"/>
    <cellStyle name="Calculation 7 2 5" xfId="3320" xr:uid="{00000000-0005-0000-0000-0000A7040000}"/>
    <cellStyle name="Calculation 7 2 5 2" xfId="7537" xr:uid="{00000000-0005-0000-0000-0000A8040000}"/>
    <cellStyle name="Calculation 7 2 6" xfId="4362" xr:uid="{00000000-0005-0000-0000-0000A9040000}"/>
    <cellStyle name="Calculation 7 3" xfId="205" xr:uid="{00000000-0005-0000-0000-0000AA040000}"/>
    <cellStyle name="Calculation 7 3 2" xfId="727" xr:uid="{00000000-0005-0000-0000-0000AB040000}"/>
    <cellStyle name="Calculation 7 3 2 2" xfId="1771" xr:uid="{00000000-0005-0000-0000-0000AC040000}"/>
    <cellStyle name="Calculation 7 3 2 2 2" xfId="5988" xr:uid="{00000000-0005-0000-0000-0000AD040000}"/>
    <cellStyle name="Calculation 7 3 2 3" xfId="2813" xr:uid="{00000000-0005-0000-0000-0000AE040000}"/>
    <cellStyle name="Calculation 7 3 2 3 2" xfId="7030" xr:uid="{00000000-0005-0000-0000-0000AF040000}"/>
    <cellStyle name="Calculation 7 3 2 4" xfId="3855" xr:uid="{00000000-0005-0000-0000-0000B0040000}"/>
    <cellStyle name="Calculation 7 3 2 4 2" xfId="8072" xr:uid="{00000000-0005-0000-0000-0000B1040000}"/>
    <cellStyle name="Calculation 7 3 2 5" xfId="4897" xr:uid="{00000000-0005-0000-0000-0000B2040000}"/>
    <cellStyle name="Calculation 7 3 3" xfId="1250" xr:uid="{00000000-0005-0000-0000-0000B3040000}"/>
    <cellStyle name="Calculation 7 3 3 2" xfId="5467" xr:uid="{00000000-0005-0000-0000-0000B4040000}"/>
    <cellStyle name="Calculation 7 3 4" xfId="2292" xr:uid="{00000000-0005-0000-0000-0000B5040000}"/>
    <cellStyle name="Calculation 7 3 4 2" xfId="6509" xr:uid="{00000000-0005-0000-0000-0000B6040000}"/>
    <cellStyle name="Calculation 7 3 5" xfId="3334" xr:uid="{00000000-0005-0000-0000-0000B7040000}"/>
    <cellStyle name="Calculation 7 3 5 2" xfId="7551" xr:uid="{00000000-0005-0000-0000-0000B8040000}"/>
    <cellStyle name="Calculation 7 3 6" xfId="4376" xr:uid="{00000000-0005-0000-0000-0000B9040000}"/>
    <cellStyle name="Calculation 7 4" xfId="277" xr:uid="{00000000-0005-0000-0000-0000BA040000}"/>
    <cellStyle name="Calculation 7 4 2" xfId="799" xr:uid="{00000000-0005-0000-0000-0000BB040000}"/>
    <cellStyle name="Calculation 7 4 2 2" xfId="1843" xr:uid="{00000000-0005-0000-0000-0000BC040000}"/>
    <cellStyle name="Calculation 7 4 2 2 2" xfId="6060" xr:uid="{00000000-0005-0000-0000-0000BD040000}"/>
    <cellStyle name="Calculation 7 4 2 3" xfId="2885" xr:uid="{00000000-0005-0000-0000-0000BE040000}"/>
    <cellStyle name="Calculation 7 4 2 3 2" xfId="7102" xr:uid="{00000000-0005-0000-0000-0000BF040000}"/>
    <cellStyle name="Calculation 7 4 2 4" xfId="3927" xr:uid="{00000000-0005-0000-0000-0000C0040000}"/>
    <cellStyle name="Calculation 7 4 2 4 2" xfId="8144" xr:uid="{00000000-0005-0000-0000-0000C1040000}"/>
    <cellStyle name="Calculation 7 4 2 5" xfId="4969" xr:uid="{00000000-0005-0000-0000-0000C2040000}"/>
    <cellStyle name="Calculation 7 4 3" xfId="1322" xr:uid="{00000000-0005-0000-0000-0000C3040000}"/>
    <cellStyle name="Calculation 7 4 3 2" xfId="5539" xr:uid="{00000000-0005-0000-0000-0000C4040000}"/>
    <cellStyle name="Calculation 7 4 4" xfId="2364" xr:uid="{00000000-0005-0000-0000-0000C5040000}"/>
    <cellStyle name="Calculation 7 4 4 2" xfId="6581" xr:uid="{00000000-0005-0000-0000-0000C6040000}"/>
    <cellStyle name="Calculation 7 4 5" xfId="3406" xr:uid="{00000000-0005-0000-0000-0000C7040000}"/>
    <cellStyle name="Calculation 7 4 5 2" xfId="7623" xr:uid="{00000000-0005-0000-0000-0000C8040000}"/>
    <cellStyle name="Calculation 7 4 6" xfId="4448" xr:uid="{00000000-0005-0000-0000-0000C9040000}"/>
    <cellStyle name="Calculation 7 5" xfId="238" xr:uid="{00000000-0005-0000-0000-0000CA040000}"/>
    <cellStyle name="Calculation 7 5 2" xfId="760" xr:uid="{00000000-0005-0000-0000-0000CB040000}"/>
    <cellStyle name="Calculation 7 5 2 2" xfId="1804" xr:uid="{00000000-0005-0000-0000-0000CC040000}"/>
    <cellStyle name="Calculation 7 5 2 2 2" xfId="6021" xr:uid="{00000000-0005-0000-0000-0000CD040000}"/>
    <cellStyle name="Calculation 7 5 2 3" xfId="2846" xr:uid="{00000000-0005-0000-0000-0000CE040000}"/>
    <cellStyle name="Calculation 7 5 2 3 2" xfId="7063" xr:uid="{00000000-0005-0000-0000-0000CF040000}"/>
    <cellStyle name="Calculation 7 5 2 4" xfId="3888" xr:uid="{00000000-0005-0000-0000-0000D0040000}"/>
    <cellStyle name="Calculation 7 5 2 4 2" xfId="8105" xr:uid="{00000000-0005-0000-0000-0000D1040000}"/>
    <cellStyle name="Calculation 7 5 2 5" xfId="4930" xr:uid="{00000000-0005-0000-0000-0000D2040000}"/>
    <cellStyle name="Calculation 7 5 3" xfId="1283" xr:uid="{00000000-0005-0000-0000-0000D3040000}"/>
    <cellStyle name="Calculation 7 5 3 2" xfId="5500" xr:uid="{00000000-0005-0000-0000-0000D4040000}"/>
    <cellStyle name="Calculation 7 5 4" xfId="2325" xr:uid="{00000000-0005-0000-0000-0000D5040000}"/>
    <cellStyle name="Calculation 7 5 4 2" xfId="6542" xr:uid="{00000000-0005-0000-0000-0000D6040000}"/>
    <cellStyle name="Calculation 7 5 5" xfId="3367" xr:uid="{00000000-0005-0000-0000-0000D7040000}"/>
    <cellStyle name="Calculation 7 5 5 2" xfId="7584" xr:uid="{00000000-0005-0000-0000-0000D8040000}"/>
    <cellStyle name="Calculation 7 5 6" xfId="4409" xr:uid="{00000000-0005-0000-0000-0000D9040000}"/>
    <cellStyle name="Calculation 7 6" xfId="407" xr:uid="{00000000-0005-0000-0000-0000DA040000}"/>
    <cellStyle name="Calculation 7 6 2" xfId="916" xr:uid="{00000000-0005-0000-0000-0000DB040000}"/>
    <cellStyle name="Calculation 7 6 2 2" xfId="1960" xr:uid="{00000000-0005-0000-0000-0000DC040000}"/>
    <cellStyle name="Calculation 7 6 2 2 2" xfId="6177" xr:uid="{00000000-0005-0000-0000-0000DD040000}"/>
    <cellStyle name="Calculation 7 6 2 3" xfId="3002" xr:uid="{00000000-0005-0000-0000-0000DE040000}"/>
    <cellStyle name="Calculation 7 6 2 3 2" xfId="7219" xr:uid="{00000000-0005-0000-0000-0000DF040000}"/>
    <cellStyle name="Calculation 7 6 2 4" xfId="4044" xr:uid="{00000000-0005-0000-0000-0000E0040000}"/>
    <cellStyle name="Calculation 7 6 2 4 2" xfId="8261" xr:uid="{00000000-0005-0000-0000-0000E1040000}"/>
    <cellStyle name="Calculation 7 6 2 5" xfId="5086" xr:uid="{00000000-0005-0000-0000-0000E2040000}"/>
    <cellStyle name="Calculation 7 6 3" xfId="1452" xr:uid="{00000000-0005-0000-0000-0000E3040000}"/>
    <cellStyle name="Calculation 7 6 3 2" xfId="5669" xr:uid="{00000000-0005-0000-0000-0000E4040000}"/>
    <cellStyle name="Calculation 7 6 4" xfId="2494" xr:uid="{00000000-0005-0000-0000-0000E5040000}"/>
    <cellStyle name="Calculation 7 6 4 2" xfId="6711" xr:uid="{00000000-0005-0000-0000-0000E6040000}"/>
    <cellStyle name="Calculation 7 6 5" xfId="3536" xr:uid="{00000000-0005-0000-0000-0000E7040000}"/>
    <cellStyle name="Calculation 7 6 5 2" xfId="7753" xr:uid="{00000000-0005-0000-0000-0000E8040000}"/>
    <cellStyle name="Calculation 7 6 6" xfId="4578" xr:uid="{00000000-0005-0000-0000-0000E9040000}"/>
    <cellStyle name="Calculation 7 7" xfId="350" xr:uid="{00000000-0005-0000-0000-0000EA040000}"/>
    <cellStyle name="Calculation 7 7 2" xfId="868" xr:uid="{00000000-0005-0000-0000-0000EB040000}"/>
    <cellStyle name="Calculation 7 7 2 2" xfId="1912" xr:uid="{00000000-0005-0000-0000-0000EC040000}"/>
    <cellStyle name="Calculation 7 7 2 2 2" xfId="6129" xr:uid="{00000000-0005-0000-0000-0000ED040000}"/>
    <cellStyle name="Calculation 7 7 2 3" xfId="2954" xr:uid="{00000000-0005-0000-0000-0000EE040000}"/>
    <cellStyle name="Calculation 7 7 2 3 2" xfId="7171" xr:uid="{00000000-0005-0000-0000-0000EF040000}"/>
    <cellStyle name="Calculation 7 7 2 4" xfId="3996" xr:uid="{00000000-0005-0000-0000-0000F0040000}"/>
    <cellStyle name="Calculation 7 7 2 4 2" xfId="8213" xr:uid="{00000000-0005-0000-0000-0000F1040000}"/>
    <cellStyle name="Calculation 7 7 2 5" xfId="5038" xr:uid="{00000000-0005-0000-0000-0000F2040000}"/>
    <cellStyle name="Calculation 7 7 3" xfId="1395" xr:uid="{00000000-0005-0000-0000-0000F3040000}"/>
    <cellStyle name="Calculation 7 7 3 2" xfId="5612" xr:uid="{00000000-0005-0000-0000-0000F4040000}"/>
    <cellStyle name="Calculation 7 7 4" xfId="2437" xr:uid="{00000000-0005-0000-0000-0000F5040000}"/>
    <cellStyle name="Calculation 7 7 4 2" xfId="6654" xr:uid="{00000000-0005-0000-0000-0000F6040000}"/>
    <cellStyle name="Calculation 7 7 5" xfId="3479" xr:uid="{00000000-0005-0000-0000-0000F7040000}"/>
    <cellStyle name="Calculation 7 7 5 2" xfId="7696" xr:uid="{00000000-0005-0000-0000-0000F8040000}"/>
    <cellStyle name="Calculation 7 7 6" xfId="4521" xr:uid="{00000000-0005-0000-0000-0000F9040000}"/>
    <cellStyle name="Calculation 7 8" xfId="508" xr:uid="{00000000-0005-0000-0000-0000FA040000}"/>
    <cellStyle name="Calculation 7 8 2" xfId="998" xr:uid="{00000000-0005-0000-0000-0000FB040000}"/>
    <cellStyle name="Calculation 7 8 2 2" xfId="2042" xr:uid="{00000000-0005-0000-0000-0000FC040000}"/>
    <cellStyle name="Calculation 7 8 2 2 2" xfId="6259" xr:uid="{00000000-0005-0000-0000-0000FD040000}"/>
    <cellStyle name="Calculation 7 8 2 3" xfId="3084" xr:uid="{00000000-0005-0000-0000-0000FE040000}"/>
    <cellStyle name="Calculation 7 8 2 3 2" xfId="7301" xr:uid="{00000000-0005-0000-0000-0000FF040000}"/>
    <cellStyle name="Calculation 7 8 2 4" xfId="4126" xr:uid="{00000000-0005-0000-0000-000000050000}"/>
    <cellStyle name="Calculation 7 8 2 4 2" xfId="8343" xr:uid="{00000000-0005-0000-0000-000001050000}"/>
    <cellStyle name="Calculation 7 8 2 5" xfId="5168" xr:uid="{00000000-0005-0000-0000-000002050000}"/>
    <cellStyle name="Calculation 7 8 3" xfId="1552" xr:uid="{00000000-0005-0000-0000-000003050000}"/>
    <cellStyle name="Calculation 7 8 3 2" xfId="5769" xr:uid="{00000000-0005-0000-0000-000004050000}"/>
    <cellStyle name="Calculation 7 8 4" xfId="2594" xr:uid="{00000000-0005-0000-0000-000005050000}"/>
    <cellStyle name="Calculation 7 8 4 2" xfId="6811" xr:uid="{00000000-0005-0000-0000-000006050000}"/>
    <cellStyle name="Calculation 7 8 5" xfId="3636" xr:uid="{00000000-0005-0000-0000-000007050000}"/>
    <cellStyle name="Calculation 7 8 5 2" xfId="7853" xr:uid="{00000000-0005-0000-0000-000008050000}"/>
    <cellStyle name="Calculation 7 8 6" xfId="4678" xr:uid="{00000000-0005-0000-0000-000009050000}"/>
    <cellStyle name="Calculation 7 9" xfId="420" xr:uid="{00000000-0005-0000-0000-00000A050000}"/>
    <cellStyle name="Calculation 7 9 2" xfId="926" xr:uid="{00000000-0005-0000-0000-00000B050000}"/>
    <cellStyle name="Calculation 7 9 2 2" xfId="1970" xr:uid="{00000000-0005-0000-0000-00000C050000}"/>
    <cellStyle name="Calculation 7 9 2 2 2" xfId="6187" xr:uid="{00000000-0005-0000-0000-00000D050000}"/>
    <cellStyle name="Calculation 7 9 2 3" xfId="3012" xr:uid="{00000000-0005-0000-0000-00000E050000}"/>
    <cellStyle name="Calculation 7 9 2 3 2" xfId="7229" xr:uid="{00000000-0005-0000-0000-00000F050000}"/>
    <cellStyle name="Calculation 7 9 2 4" xfId="4054" xr:uid="{00000000-0005-0000-0000-000010050000}"/>
    <cellStyle name="Calculation 7 9 2 4 2" xfId="8271" xr:uid="{00000000-0005-0000-0000-000011050000}"/>
    <cellStyle name="Calculation 7 9 2 5" xfId="5096" xr:uid="{00000000-0005-0000-0000-000012050000}"/>
    <cellStyle name="Calculation 7 9 3" xfId="1465" xr:uid="{00000000-0005-0000-0000-000013050000}"/>
    <cellStyle name="Calculation 7 9 3 2" xfId="5682" xr:uid="{00000000-0005-0000-0000-000014050000}"/>
    <cellStyle name="Calculation 7 9 4" xfId="2507" xr:uid="{00000000-0005-0000-0000-000015050000}"/>
    <cellStyle name="Calculation 7 9 4 2" xfId="6724" xr:uid="{00000000-0005-0000-0000-000016050000}"/>
    <cellStyle name="Calculation 7 9 5" xfId="3549" xr:uid="{00000000-0005-0000-0000-000017050000}"/>
    <cellStyle name="Calculation 7 9 5 2" xfId="7766" xr:uid="{00000000-0005-0000-0000-000018050000}"/>
    <cellStyle name="Calculation 7 9 6" xfId="4591" xr:uid="{00000000-0005-0000-0000-000019050000}"/>
    <cellStyle name="Calculation 8" xfId="97" xr:uid="{00000000-0005-0000-0000-00001A050000}"/>
    <cellStyle name="Calculation 8 10" xfId="620" xr:uid="{00000000-0005-0000-0000-00001B050000}"/>
    <cellStyle name="Calculation 8 10 2" xfId="1664" xr:uid="{00000000-0005-0000-0000-00001C050000}"/>
    <cellStyle name="Calculation 8 10 2 2" xfId="5881" xr:uid="{00000000-0005-0000-0000-00001D050000}"/>
    <cellStyle name="Calculation 8 10 3" xfId="2706" xr:uid="{00000000-0005-0000-0000-00001E050000}"/>
    <cellStyle name="Calculation 8 10 3 2" xfId="6923" xr:uid="{00000000-0005-0000-0000-00001F050000}"/>
    <cellStyle name="Calculation 8 10 4" xfId="3748" xr:uid="{00000000-0005-0000-0000-000020050000}"/>
    <cellStyle name="Calculation 8 10 4 2" xfId="7965" xr:uid="{00000000-0005-0000-0000-000021050000}"/>
    <cellStyle name="Calculation 8 10 5" xfId="4790" xr:uid="{00000000-0005-0000-0000-000022050000}"/>
    <cellStyle name="Calculation 8 11" xfId="453" xr:uid="{00000000-0005-0000-0000-000023050000}"/>
    <cellStyle name="Calculation 8 11 2" xfId="1497" xr:uid="{00000000-0005-0000-0000-000024050000}"/>
    <cellStyle name="Calculation 8 11 2 2" xfId="5714" xr:uid="{00000000-0005-0000-0000-000025050000}"/>
    <cellStyle name="Calculation 8 11 3" xfId="2539" xr:uid="{00000000-0005-0000-0000-000026050000}"/>
    <cellStyle name="Calculation 8 11 3 2" xfId="6756" xr:uid="{00000000-0005-0000-0000-000027050000}"/>
    <cellStyle name="Calculation 8 11 4" xfId="3581" xr:uid="{00000000-0005-0000-0000-000028050000}"/>
    <cellStyle name="Calculation 8 11 4 2" xfId="7798" xr:uid="{00000000-0005-0000-0000-000029050000}"/>
    <cellStyle name="Calculation 8 11 5" xfId="4623" xr:uid="{00000000-0005-0000-0000-00002A050000}"/>
    <cellStyle name="Calculation 8 12" xfId="1086" xr:uid="{00000000-0005-0000-0000-00002B050000}"/>
    <cellStyle name="Calculation 8 12 2" xfId="2130" xr:uid="{00000000-0005-0000-0000-00002C050000}"/>
    <cellStyle name="Calculation 8 12 2 2" xfId="6347" xr:uid="{00000000-0005-0000-0000-00002D050000}"/>
    <cellStyle name="Calculation 8 12 3" xfId="3172" xr:uid="{00000000-0005-0000-0000-00002E050000}"/>
    <cellStyle name="Calculation 8 12 3 2" xfId="7389" xr:uid="{00000000-0005-0000-0000-00002F050000}"/>
    <cellStyle name="Calculation 8 12 4" xfId="4214" xr:uid="{00000000-0005-0000-0000-000030050000}"/>
    <cellStyle name="Calculation 8 12 4 2" xfId="8431" xr:uid="{00000000-0005-0000-0000-000031050000}"/>
    <cellStyle name="Calculation 8 12 5" xfId="5256" xr:uid="{00000000-0005-0000-0000-000032050000}"/>
    <cellStyle name="Calculation 8 13" xfId="1143" xr:uid="{00000000-0005-0000-0000-000033050000}"/>
    <cellStyle name="Calculation 8 13 2" xfId="5360" xr:uid="{00000000-0005-0000-0000-000034050000}"/>
    <cellStyle name="Calculation 8 14" xfId="2185" xr:uid="{00000000-0005-0000-0000-000035050000}"/>
    <cellStyle name="Calculation 8 14 2" xfId="6402" xr:uid="{00000000-0005-0000-0000-000036050000}"/>
    <cellStyle name="Calculation 8 15" xfId="3227" xr:uid="{00000000-0005-0000-0000-000037050000}"/>
    <cellStyle name="Calculation 8 15 2" xfId="7444" xr:uid="{00000000-0005-0000-0000-000038050000}"/>
    <cellStyle name="Calculation 8 16" xfId="4269" xr:uid="{00000000-0005-0000-0000-000039050000}"/>
    <cellStyle name="Calculation 8 2" xfId="190" xr:uid="{00000000-0005-0000-0000-00003A050000}"/>
    <cellStyle name="Calculation 8 2 2" xfId="712" xr:uid="{00000000-0005-0000-0000-00003B050000}"/>
    <cellStyle name="Calculation 8 2 2 2" xfId="1756" xr:uid="{00000000-0005-0000-0000-00003C050000}"/>
    <cellStyle name="Calculation 8 2 2 2 2" xfId="5973" xr:uid="{00000000-0005-0000-0000-00003D050000}"/>
    <cellStyle name="Calculation 8 2 2 3" xfId="2798" xr:uid="{00000000-0005-0000-0000-00003E050000}"/>
    <cellStyle name="Calculation 8 2 2 3 2" xfId="7015" xr:uid="{00000000-0005-0000-0000-00003F050000}"/>
    <cellStyle name="Calculation 8 2 2 4" xfId="3840" xr:uid="{00000000-0005-0000-0000-000040050000}"/>
    <cellStyle name="Calculation 8 2 2 4 2" xfId="8057" xr:uid="{00000000-0005-0000-0000-000041050000}"/>
    <cellStyle name="Calculation 8 2 2 5" xfId="4882" xr:uid="{00000000-0005-0000-0000-000042050000}"/>
    <cellStyle name="Calculation 8 2 3" xfId="1235" xr:uid="{00000000-0005-0000-0000-000043050000}"/>
    <cellStyle name="Calculation 8 2 3 2" xfId="5452" xr:uid="{00000000-0005-0000-0000-000044050000}"/>
    <cellStyle name="Calculation 8 2 4" xfId="2277" xr:uid="{00000000-0005-0000-0000-000045050000}"/>
    <cellStyle name="Calculation 8 2 4 2" xfId="6494" xr:uid="{00000000-0005-0000-0000-000046050000}"/>
    <cellStyle name="Calculation 8 2 5" xfId="3319" xr:uid="{00000000-0005-0000-0000-000047050000}"/>
    <cellStyle name="Calculation 8 2 5 2" xfId="7536" xr:uid="{00000000-0005-0000-0000-000048050000}"/>
    <cellStyle name="Calculation 8 2 6" xfId="4361" xr:uid="{00000000-0005-0000-0000-000049050000}"/>
    <cellStyle name="Calculation 8 3" xfId="219" xr:uid="{00000000-0005-0000-0000-00004A050000}"/>
    <cellStyle name="Calculation 8 3 2" xfId="741" xr:uid="{00000000-0005-0000-0000-00004B050000}"/>
    <cellStyle name="Calculation 8 3 2 2" xfId="1785" xr:uid="{00000000-0005-0000-0000-00004C050000}"/>
    <cellStyle name="Calculation 8 3 2 2 2" xfId="6002" xr:uid="{00000000-0005-0000-0000-00004D050000}"/>
    <cellStyle name="Calculation 8 3 2 3" xfId="2827" xr:uid="{00000000-0005-0000-0000-00004E050000}"/>
    <cellStyle name="Calculation 8 3 2 3 2" xfId="7044" xr:uid="{00000000-0005-0000-0000-00004F050000}"/>
    <cellStyle name="Calculation 8 3 2 4" xfId="3869" xr:uid="{00000000-0005-0000-0000-000050050000}"/>
    <cellStyle name="Calculation 8 3 2 4 2" xfId="8086" xr:uid="{00000000-0005-0000-0000-000051050000}"/>
    <cellStyle name="Calculation 8 3 2 5" xfId="4911" xr:uid="{00000000-0005-0000-0000-000052050000}"/>
    <cellStyle name="Calculation 8 3 3" xfId="1264" xr:uid="{00000000-0005-0000-0000-000053050000}"/>
    <cellStyle name="Calculation 8 3 3 2" xfId="5481" xr:uid="{00000000-0005-0000-0000-000054050000}"/>
    <cellStyle name="Calculation 8 3 4" xfId="2306" xr:uid="{00000000-0005-0000-0000-000055050000}"/>
    <cellStyle name="Calculation 8 3 4 2" xfId="6523" xr:uid="{00000000-0005-0000-0000-000056050000}"/>
    <cellStyle name="Calculation 8 3 5" xfId="3348" xr:uid="{00000000-0005-0000-0000-000057050000}"/>
    <cellStyle name="Calculation 8 3 5 2" xfId="7565" xr:uid="{00000000-0005-0000-0000-000058050000}"/>
    <cellStyle name="Calculation 8 3 6" xfId="4390" xr:uid="{00000000-0005-0000-0000-000059050000}"/>
    <cellStyle name="Calculation 8 4" xfId="276" xr:uid="{00000000-0005-0000-0000-00005A050000}"/>
    <cellStyle name="Calculation 8 4 2" xfId="798" xr:uid="{00000000-0005-0000-0000-00005B050000}"/>
    <cellStyle name="Calculation 8 4 2 2" xfId="1842" xr:uid="{00000000-0005-0000-0000-00005C050000}"/>
    <cellStyle name="Calculation 8 4 2 2 2" xfId="6059" xr:uid="{00000000-0005-0000-0000-00005D050000}"/>
    <cellStyle name="Calculation 8 4 2 3" xfId="2884" xr:uid="{00000000-0005-0000-0000-00005E050000}"/>
    <cellStyle name="Calculation 8 4 2 3 2" xfId="7101" xr:uid="{00000000-0005-0000-0000-00005F050000}"/>
    <cellStyle name="Calculation 8 4 2 4" xfId="3926" xr:uid="{00000000-0005-0000-0000-000060050000}"/>
    <cellStyle name="Calculation 8 4 2 4 2" xfId="8143" xr:uid="{00000000-0005-0000-0000-000061050000}"/>
    <cellStyle name="Calculation 8 4 2 5" xfId="4968" xr:uid="{00000000-0005-0000-0000-000062050000}"/>
    <cellStyle name="Calculation 8 4 3" xfId="1321" xr:uid="{00000000-0005-0000-0000-000063050000}"/>
    <cellStyle name="Calculation 8 4 3 2" xfId="5538" xr:uid="{00000000-0005-0000-0000-000064050000}"/>
    <cellStyle name="Calculation 8 4 4" xfId="2363" xr:uid="{00000000-0005-0000-0000-000065050000}"/>
    <cellStyle name="Calculation 8 4 4 2" xfId="6580" xr:uid="{00000000-0005-0000-0000-000066050000}"/>
    <cellStyle name="Calculation 8 4 5" xfId="3405" xr:uid="{00000000-0005-0000-0000-000067050000}"/>
    <cellStyle name="Calculation 8 4 5 2" xfId="7622" xr:uid="{00000000-0005-0000-0000-000068050000}"/>
    <cellStyle name="Calculation 8 4 6" xfId="4447" xr:uid="{00000000-0005-0000-0000-000069050000}"/>
    <cellStyle name="Calculation 8 5" xfId="298" xr:uid="{00000000-0005-0000-0000-00006A050000}"/>
    <cellStyle name="Calculation 8 5 2" xfId="820" xr:uid="{00000000-0005-0000-0000-00006B050000}"/>
    <cellStyle name="Calculation 8 5 2 2" xfId="1864" xr:uid="{00000000-0005-0000-0000-00006C050000}"/>
    <cellStyle name="Calculation 8 5 2 2 2" xfId="6081" xr:uid="{00000000-0005-0000-0000-00006D050000}"/>
    <cellStyle name="Calculation 8 5 2 3" xfId="2906" xr:uid="{00000000-0005-0000-0000-00006E050000}"/>
    <cellStyle name="Calculation 8 5 2 3 2" xfId="7123" xr:uid="{00000000-0005-0000-0000-00006F050000}"/>
    <cellStyle name="Calculation 8 5 2 4" xfId="3948" xr:uid="{00000000-0005-0000-0000-000070050000}"/>
    <cellStyle name="Calculation 8 5 2 4 2" xfId="8165" xr:uid="{00000000-0005-0000-0000-000071050000}"/>
    <cellStyle name="Calculation 8 5 2 5" xfId="4990" xr:uid="{00000000-0005-0000-0000-000072050000}"/>
    <cellStyle name="Calculation 8 5 3" xfId="1343" xr:uid="{00000000-0005-0000-0000-000073050000}"/>
    <cellStyle name="Calculation 8 5 3 2" xfId="5560" xr:uid="{00000000-0005-0000-0000-000074050000}"/>
    <cellStyle name="Calculation 8 5 4" xfId="2385" xr:uid="{00000000-0005-0000-0000-000075050000}"/>
    <cellStyle name="Calculation 8 5 4 2" xfId="6602" xr:uid="{00000000-0005-0000-0000-000076050000}"/>
    <cellStyle name="Calculation 8 5 5" xfId="3427" xr:uid="{00000000-0005-0000-0000-000077050000}"/>
    <cellStyle name="Calculation 8 5 5 2" xfId="7644" xr:uid="{00000000-0005-0000-0000-000078050000}"/>
    <cellStyle name="Calculation 8 5 6" xfId="4469" xr:uid="{00000000-0005-0000-0000-000079050000}"/>
    <cellStyle name="Calculation 8 6" xfId="406" xr:uid="{00000000-0005-0000-0000-00007A050000}"/>
    <cellStyle name="Calculation 8 6 2" xfId="915" xr:uid="{00000000-0005-0000-0000-00007B050000}"/>
    <cellStyle name="Calculation 8 6 2 2" xfId="1959" xr:uid="{00000000-0005-0000-0000-00007C050000}"/>
    <cellStyle name="Calculation 8 6 2 2 2" xfId="6176" xr:uid="{00000000-0005-0000-0000-00007D050000}"/>
    <cellStyle name="Calculation 8 6 2 3" xfId="3001" xr:uid="{00000000-0005-0000-0000-00007E050000}"/>
    <cellStyle name="Calculation 8 6 2 3 2" xfId="7218" xr:uid="{00000000-0005-0000-0000-00007F050000}"/>
    <cellStyle name="Calculation 8 6 2 4" xfId="4043" xr:uid="{00000000-0005-0000-0000-000080050000}"/>
    <cellStyle name="Calculation 8 6 2 4 2" xfId="8260" xr:uid="{00000000-0005-0000-0000-000081050000}"/>
    <cellStyle name="Calculation 8 6 2 5" xfId="5085" xr:uid="{00000000-0005-0000-0000-000082050000}"/>
    <cellStyle name="Calculation 8 6 3" xfId="1451" xr:uid="{00000000-0005-0000-0000-000083050000}"/>
    <cellStyle name="Calculation 8 6 3 2" xfId="5668" xr:uid="{00000000-0005-0000-0000-000084050000}"/>
    <cellStyle name="Calculation 8 6 4" xfId="2493" xr:uid="{00000000-0005-0000-0000-000085050000}"/>
    <cellStyle name="Calculation 8 6 4 2" xfId="6710" xr:uid="{00000000-0005-0000-0000-000086050000}"/>
    <cellStyle name="Calculation 8 6 5" xfId="3535" xr:uid="{00000000-0005-0000-0000-000087050000}"/>
    <cellStyle name="Calculation 8 6 5 2" xfId="7752" xr:uid="{00000000-0005-0000-0000-000088050000}"/>
    <cellStyle name="Calculation 8 6 6" xfId="4577" xr:uid="{00000000-0005-0000-0000-000089050000}"/>
    <cellStyle name="Calculation 8 7" xfId="349" xr:uid="{00000000-0005-0000-0000-00008A050000}"/>
    <cellStyle name="Calculation 8 7 2" xfId="867" xr:uid="{00000000-0005-0000-0000-00008B050000}"/>
    <cellStyle name="Calculation 8 7 2 2" xfId="1911" xr:uid="{00000000-0005-0000-0000-00008C050000}"/>
    <cellStyle name="Calculation 8 7 2 2 2" xfId="6128" xr:uid="{00000000-0005-0000-0000-00008D050000}"/>
    <cellStyle name="Calculation 8 7 2 3" xfId="2953" xr:uid="{00000000-0005-0000-0000-00008E050000}"/>
    <cellStyle name="Calculation 8 7 2 3 2" xfId="7170" xr:uid="{00000000-0005-0000-0000-00008F050000}"/>
    <cellStyle name="Calculation 8 7 2 4" xfId="3995" xr:uid="{00000000-0005-0000-0000-000090050000}"/>
    <cellStyle name="Calculation 8 7 2 4 2" xfId="8212" xr:uid="{00000000-0005-0000-0000-000091050000}"/>
    <cellStyle name="Calculation 8 7 2 5" xfId="5037" xr:uid="{00000000-0005-0000-0000-000092050000}"/>
    <cellStyle name="Calculation 8 7 3" xfId="1394" xr:uid="{00000000-0005-0000-0000-000093050000}"/>
    <cellStyle name="Calculation 8 7 3 2" xfId="5611" xr:uid="{00000000-0005-0000-0000-000094050000}"/>
    <cellStyle name="Calculation 8 7 4" xfId="2436" xr:uid="{00000000-0005-0000-0000-000095050000}"/>
    <cellStyle name="Calculation 8 7 4 2" xfId="6653" xr:uid="{00000000-0005-0000-0000-000096050000}"/>
    <cellStyle name="Calculation 8 7 5" xfId="3478" xr:uid="{00000000-0005-0000-0000-000097050000}"/>
    <cellStyle name="Calculation 8 7 5 2" xfId="7695" xr:uid="{00000000-0005-0000-0000-000098050000}"/>
    <cellStyle name="Calculation 8 7 6" xfId="4520" xr:uid="{00000000-0005-0000-0000-000099050000}"/>
    <cellStyle name="Calculation 8 8" xfId="507" xr:uid="{00000000-0005-0000-0000-00009A050000}"/>
    <cellStyle name="Calculation 8 8 2" xfId="997" xr:uid="{00000000-0005-0000-0000-00009B050000}"/>
    <cellStyle name="Calculation 8 8 2 2" xfId="2041" xr:uid="{00000000-0005-0000-0000-00009C050000}"/>
    <cellStyle name="Calculation 8 8 2 2 2" xfId="6258" xr:uid="{00000000-0005-0000-0000-00009D050000}"/>
    <cellStyle name="Calculation 8 8 2 3" xfId="3083" xr:uid="{00000000-0005-0000-0000-00009E050000}"/>
    <cellStyle name="Calculation 8 8 2 3 2" xfId="7300" xr:uid="{00000000-0005-0000-0000-00009F050000}"/>
    <cellStyle name="Calculation 8 8 2 4" xfId="4125" xr:uid="{00000000-0005-0000-0000-0000A0050000}"/>
    <cellStyle name="Calculation 8 8 2 4 2" xfId="8342" xr:uid="{00000000-0005-0000-0000-0000A1050000}"/>
    <cellStyle name="Calculation 8 8 2 5" xfId="5167" xr:uid="{00000000-0005-0000-0000-0000A2050000}"/>
    <cellStyle name="Calculation 8 8 3" xfId="1551" xr:uid="{00000000-0005-0000-0000-0000A3050000}"/>
    <cellStyle name="Calculation 8 8 3 2" xfId="5768" xr:uid="{00000000-0005-0000-0000-0000A4050000}"/>
    <cellStyle name="Calculation 8 8 4" xfId="2593" xr:uid="{00000000-0005-0000-0000-0000A5050000}"/>
    <cellStyle name="Calculation 8 8 4 2" xfId="6810" xr:uid="{00000000-0005-0000-0000-0000A6050000}"/>
    <cellStyle name="Calculation 8 8 5" xfId="3635" xr:uid="{00000000-0005-0000-0000-0000A7050000}"/>
    <cellStyle name="Calculation 8 8 5 2" xfId="7852" xr:uid="{00000000-0005-0000-0000-0000A8050000}"/>
    <cellStyle name="Calculation 8 8 6" xfId="4677" xr:uid="{00000000-0005-0000-0000-0000A9050000}"/>
    <cellStyle name="Calculation 8 9" xfId="437" xr:uid="{00000000-0005-0000-0000-0000AA050000}"/>
    <cellStyle name="Calculation 8 9 2" xfId="936" xr:uid="{00000000-0005-0000-0000-0000AB050000}"/>
    <cellStyle name="Calculation 8 9 2 2" xfId="1980" xr:uid="{00000000-0005-0000-0000-0000AC050000}"/>
    <cellStyle name="Calculation 8 9 2 2 2" xfId="6197" xr:uid="{00000000-0005-0000-0000-0000AD050000}"/>
    <cellStyle name="Calculation 8 9 2 3" xfId="3022" xr:uid="{00000000-0005-0000-0000-0000AE050000}"/>
    <cellStyle name="Calculation 8 9 2 3 2" xfId="7239" xr:uid="{00000000-0005-0000-0000-0000AF050000}"/>
    <cellStyle name="Calculation 8 9 2 4" xfId="4064" xr:uid="{00000000-0005-0000-0000-0000B0050000}"/>
    <cellStyle name="Calculation 8 9 2 4 2" xfId="8281" xr:uid="{00000000-0005-0000-0000-0000B1050000}"/>
    <cellStyle name="Calculation 8 9 2 5" xfId="5106" xr:uid="{00000000-0005-0000-0000-0000B2050000}"/>
    <cellStyle name="Calculation 8 9 3" xfId="1481" xr:uid="{00000000-0005-0000-0000-0000B3050000}"/>
    <cellStyle name="Calculation 8 9 3 2" xfId="5698" xr:uid="{00000000-0005-0000-0000-0000B4050000}"/>
    <cellStyle name="Calculation 8 9 4" xfId="2523" xr:uid="{00000000-0005-0000-0000-0000B5050000}"/>
    <cellStyle name="Calculation 8 9 4 2" xfId="6740" xr:uid="{00000000-0005-0000-0000-0000B6050000}"/>
    <cellStyle name="Calculation 8 9 5" xfId="3565" xr:uid="{00000000-0005-0000-0000-0000B7050000}"/>
    <cellStyle name="Calculation 8 9 5 2" xfId="7782" xr:uid="{00000000-0005-0000-0000-0000B8050000}"/>
    <cellStyle name="Calculation 8 9 6" xfId="4607" xr:uid="{00000000-0005-0000-0000-0000B9050000}"/>
    <cellStyle name="Calculation 9" xfId="114" xr:uid="{00000000-0005-0000-0000-0000BA050000}"/>
    <cellStyle name="Calculation 9 10" xfId="637" xr:uid="{00000000-0005-0000-0000-0000BB050000}"/>
    <cellStyle name="Calculation 9 10 2" xfId="1681" xr:uid="{00000000-0005-0000-0000-0000BC050000}"/>
    <cellStyle name="Calculation 9 10 2 2" xfId="5898" xr:uid="{00000000-0005-0000-0000-0000BD050000}"/>
    <cellStyle name="Calculation 9 10 3" xfId="2723" xr:uid="{00000000-0005-0000-0000-0000BE050000}"/>
    <cellStyle name="Calculation 9 10 3 2" xfId="6940" xr:uid="{00000000-0005-0000-0000-0000BF050000}"/>
    <cellStyle name="Calculation 9 10 4" xfId="3765" xr:uid="{00000000-0005-0000-0000-0000C0050000}"/>
    <cellStyle name="Calculation 9 10 4 2" xfId="7982" xr:uid="{00000000-0005-0000-0000-0000C1050000}"/>
    <cellStyle name="Calculation 9 10 5" xfId="4807" xr:uid="{00000000-0005-0000-0000-0000C2050000}"/>
    <cellStyle name="Calculation 9 11" xfId="532" xr:uid="{00000000-0005-0000-0000-0000C3050000}"/>
    <cellStyle name="Calculation 9 11 2" xfId="1576" xr:uid="{00000000-0005-0000-0000-0000C4050000}"/>
    <cellStyle name="Calculation 9 11 2 2" xfId="5793" xr:uid="{00000000-0005-0000-0000-0000C5050000}"/>
    <cellStyle name="Calculation 9 11 3" xfId="2618" xr:uid="{00000000-0005-0000-0000-0000C6050000}"/>
    <cellStyle name="Calculation 9 11 3 2" xfId="6835" xr:uid="{00000000-0005-0000-0000-0000C7050000}"/>
    <cellStyle name="Calculation 9 11 4" xfId="3660" xr:uid="{00000000-0005-0000-0000-0000C8050000}"/>
    <cellStyle name="Calculation 9 11 4 2" xfId="7877" xr:uid="{00000000-0005-0000-0000-0000C9050000}"/>
    <cellStyle name="Calculation 9 11 5" xfId="4702" xr:uid="{00000000-0005-0000-0000-0000CA050000}"/>
    <cellStyle name="Calculation 9 12" xfId="1094" xr:uid="{00000000-0005-0000-0000-0000CB050000}"/>
    <cellStyle name="Calculation 9 12 2" xfId="2138" xr:uid="{00000000-0005-0000-0000-0000CC050000}"/>
    <cellStyle name="Calculation 9 12 2 2" xfId="6355" xr:uid="{00000000-0005-0000-0000-0000CD050000}"/>
    <cellStyle name="Calculation 9 12 3" xfId="3180" xr:uid="{00000000-0005-0000-0000-0000CE050000}"/>
    <cellStyle name="Calculation 9 12 3 2" xfId="7397" xr:uid="{00000000-0005-0000-0000-0000CF050000}"/>
    <cellStyle name="Calculation 9 12 4" xfId="4222" xr:uid="{00000000-0005-0000-0000-0000D0050000}"/>
    <cellStyle name="Calculation 9 12 4 2" xfId="8439" xr:uid="{00000000-0005-0000-0000-0000D1050000}"/>
    <cellStyle name="Calculation 9 12 5" xfId="5264" xr:uid="{00000000-0005-0000-0000-0000D2050000}"/>
    <cellStyle name="Calculation 9 13" xfId="1160" xr:uid="{00000000-0005-0000-0000-0000D3050000}"/>
    <cellStyle name="Calculation 9 13 2" xfId="5377" xr:uid="{00000000-0005-0000-0000-0000D4050000}"/>
    <cellStyle name="Calculation 9 14" xfId="2202" xr:uid="{00000000-0005-0000-0000-0000D5050000}"/>
    <cellStyle name="Calculation 9 14 2" xfId="6419" xr:uid="{00000000-0005-0000-0000-0000D6050000}"/>
    <cellStyle name="Calculation 9 15" xfId="3244" xr:uid="{00000000-0005-0000-0000-0000D7050000}"/>
    <cellStyle name="Calculation 9 15 2" xfId="7461" xr:uid="{00000000-0005-0000-0000-0000D8050000}"/>
    <cellStyle name="Calculation 9 16" xfId="4286" xr:uid="{00000000-0005-0000-0000-0000D9050000}"/>
    <cellStyle name="Calculation 9 2" xfId="195" xr:uid="{00000000-0005-0000-0000-0000DA050000}"/>
    <cellStyle name="Calculation 9 2 2" xfId="717" xr:uid="{00000000-0005-0000-0000-0000DB050000}"/>
    <cellStyle name="Calculation 9 2 2 2" xfId="1761" xr:uid="{00000000-0005-0000-0000-0000DC050000}"/>
    <cellStyle name="Calculation 9 2 2 2 2" xfId="5978" xr:uid="{00000000-0005-0000-0000-0000DD050000}"/>
    <cellStyle name="Calculation 9 2 2 3" xfId="2803" xr:uid="{00000000-0005-0000-0000-0000DE050000}"/>
    <cellStyle name="Calculation 9 2 2 3 2" xfId="7020" xr:uid="{00000000-0005-0000-0000-0000DF050000}"/>
    <cellStyle name="Calculation 9 2 2 4" xfId="3845" xr:uid="{00000000-0005-0000-0000-0000E0050000}"/>
    <cellStyle name="Calculation 9 2 2 4 2" xfId="8062" xr:uid="{00000000-0005-0000-0000-0000E1050000}"/>
    <cellStyle name="Calculation 9 2 2 5" xfId="4887" xr:uid="{00000000-0005-0000-0000-0000E2050000}"/>
    <cellStyle name="Calculation 9 2 3" xfId="1240" xr:uid="{00000000-0005-0000-0000-0000E3050000}"/>
    <cellStyle name="Calculation 9 2 3 2" xfId="5457" xr:uid="{00000000-0005-0000-0000-0000E4050000}"/>
    <cellStyle name="Calculation 9 2 4" xfId="2282" xr:uid="{00000000-0005-0000-0000-0000E5050000}"/>
    <cellStyle name="Calculation 9 2 4 2" xfId="6499" xr:uid="{00000000-0005-0000-0000-0000E6050000}"/>
    <cellStyle name="Calculation 9 2 5" xfId="3324" xr:uid="{00000000-0005-0000-0000-0000E7050000}"/>
    <cellStyle name="Calculation 9 2 5 2" xfId="7541" xr:uid="{00000000-0005-0000-0000-0000E8050000}"/>
    <cellStyle name="Calculation 9 2 6" xfId="4366" xr:uid="{00000000-0005-0000-0000-0000E9050000}"/>
    <cellStyle name="Calculation 9 3" xfId="222" xr:uid="{00000000-0005-0000-0000-0000EA050000}"/>
    <cellStyle name="Calculation 9 3 2" xfId="744" xr:uid="{00000000-0005-0000-0000-0000EB050000}"/>
    <cellStyle name="Calculation 9 3 2 2" xfId="1788" xr:uid="{00000000-0005-0000-0000-0000EC050000}"/>
    <cellStyle name="Calculation 9 3 2 2 2" xfId="6005" xr:uid="{00000000-0005-0000-0000-0000ED050000}"/>
    <cellStyle name="Calculation 9 3 2 3" xfId="2830" xr:uid="{00000000-0005-0000-0000-0000EE050000}"/>
    <cellStyle name="Calculation 9 3 2 3 2" xfId="7047" xr:uid="{00000000-0005-0000-0000-0000EF050000}"/>
    <cellStyle name="Calculation 9 3 2 4" xfId="3872" xr:uid="{00000000-0005-0000-0000-0000F0050000}"/>
    <cellStyle name="Calculation 9 3 2 4 2" xfId="8089" xr:uid="{00000000-0005-0000-0000-0000F1050000}"/>
    <cellStyle name="Calculation 9 3 2 5" xfId="4914" xr:uid="{00000000-0005-0000-0000-0000F2050000}"/>
    <cellStyle name="Calculation 9 3 3" xfId="1267" xr:uid="{00000000-0005-0000-0000-0000F3050000}"/>
    <cellStyle name="Calculation 9 3 3 2" xfId="5484" xr:uid="{00000000-0005-0000-0000-0000F4050000}"/>
    <cellStyle name="Calculation 9 3 4" xfId="2309" xr:uid="{00000000-0005-0000-0000-0000F5050000}"/>
    <cellStyle name="Calculation 9 3 4 2" xfId="6526" xr:uid="{00000000-0005-0000-0000-0000F6050000}"/>
    <cellStyle name="Calculation 9 3 5" xfId="3351" xr:uid="{00000000-0005-0000-0000-0000F7050000}"/>
    <cellStyle name="Calculation 9 3 5 2" xfId="7568" xr:uid="{00000000-0005-0000-0000-0000F8050000}"/>
    <cellStyle name="Calculation 9 3 6" xfId="4393" xr:uid="{00000000-0005-0000-0000-0000F9050000}"/>
    <cellStyle name="Calculation 9 4" xfId="282" xr:uid="{00000000-0005-0000-0000-0000FA050000}"/>
    <cellStyle name="Calculation 9 4 2" xfId="804" xr:uid="{00000000-0005-0000-0000-0000FB050000}"/>
    <cellStyle name="Calculation 9 4 2 2" xfId="1848" xr:uid="{00000000-0005-0000-0000-0000FC050000}"/>
    <cellStyle name="Calculation 9 4 2 2 2" xfId="6065" xr:uid="{00000000-0005-0000-0000-0000FD050000}"/>
    <cellStyle name="Calculation 9 4 2 3" xfId="2890" xr:uid="{00000000-0005-0000-0000-0000FE050000}"/>
    <cellStyle name="Calculation 9 4 2 3 2" xfId="7107" xr:uid="{00000000-0005-0000-0000-0000FF050000}"/>
    <cellStyle name="Calculation 9 4 2 4" xfId="3932" xr:uid="{00000000-0005-0000-0000-000000060000}"/>
    <cellStyle name="Calculation 9 4 2 4 2" xfId="8149" xr:uid="{00000000-0005-0000-0000-000001060000}"/>
    <cellStyle name="Calculation 9 4 2 5" xfId="4974" xr:uid="{00000000-0005-0000-0000-000002060000}"/>
    <cellStyle name="Calculation 9 4 3" xfId="1327" xr:uid="{00000000-0005-0000-0000-000003060000}"/>
    <cellStyle name="Calculation 9 4 3 2" xfId="5544" xr:uid="{00000000-0005-0000-0000-000004060000}"/>
    <cellStyle name="Calculation 9 4 4" xfId="2369" xr:uid="{00000000-0005-0000-0000-000005060000}"/>
    <cellStyle name="Calculation 9 4 4 2" xfId="6586" xr:uid="{00000000-0005-0000-0000-000006060000}"/>
    <cellStyle name="Calculation 9 4 5" xfId="3411" xr:uid="{00000000-0005-0000-0000-000007060000}"/>
    <cellStyle name="Calculation 9 4 5 2" xfId="7628" xr:uid="{00000000-0005-0000-0000-000008060000}"/>
    <cellStyle name="Calculation 9 4 6" xfId="4453" xr:uid="{00000000-0005-0000-0000-000009060000}"/>
    <cellStyle name="Calculation 9 5" xfId="301" xr:uid="{00000000-0005-0000-0000-00000A060000}"/>
    <cellStyle name="Calculation 9 5 2" xfId="823" xr:uid="{00000000-0005-0000-0000-00000B060000}"/>
    <cellStyle name="Calculation 9 5 2 2" xfId="1867" xr:uid="{00000000-0005-0000-0000-00000C060000}"/>
    <cellStyle name="Calculation 9 5 2 2 2" xfId="6084" xr:uid="{00000000-0005-0000-0000-00000D060000}"/>
    <cellStyle name="Calculation 9 5 2 3" xfId="2909" xr:uid="{00000000-0005-0000-0000-00000E060000}"/>
    <cellStyle name="Calculation 9 5 2 3 2" xfId="7126" xr:uid="{00000000-0005-0000-0000-00000F060000}"/>
    <cellStyle name="Calculation 9 5 2 4" xfId="3951" xr:uid="{00000000-0005-0000-0000-000010060000}"/>
    <cellStyle name="Calculation 9 5 2 4 2" xfId="8168" xr:uid="{00000000-0005-0000-0000-000011060000}"/>
    <cellStyle name="Calculation 9 5 2 5" xfId="4993" xr:uid="{00000000-0005-0000-0000-000012060000}"/>
    <cellStyle name="Calculation 9 5 3" xfId="1346" xr:uid="{00000000-0005-0000-0000-000013060000}"/>
    <cellStyle name="Calculation 9 5 3 2" xfId="5563" xr:uid="{00000000-0005-0000-0000-000014060000}"/>
    <cellStyle name="Calculation 9 5 4" xfId="2388" xr:uid="{00000000-0005-0000-0000-000015060000}"/>
    <cellStyle name="Calculation 9 5 4 2" xfId="6605" xr:uid="{00000000-0005-0000-0000-000016060000}"/>
    <cellStyle name="Calculation 9 5 5" xfId="3430" xr:uid="{00000000-0005-0000-0000-000017060000}"/>
    <cellStyle name="Calculation 9 5 5 2" xfId="7647" xr:uid="{00000000-0005-0000-0000-000018060000}"/>
    <cellStyle name="Calculation 9 5 6" xfId="4472" xr:uid="{00000000-0005-0000-0000-000019060000}"/>
    <cellStyle name="Calculation 9 6" xfId="414" xr:uid="{00000000-0005-0000-0000-00001A060000}"/>
    <cellStyle name="Calculation 9 6 2" xfId="920" xr:uid="{00000000-0005-0000-0000-00001B060000}"/>
    <cellStyle name="Calculation 9 6 2 2" xfId="1964" xr:uid="{00000000-0005-0000-0000-00001C060000}"/>
    <cellStyle name="Calculation 9 6 2 2 2" xfId="6181" xr:uid="{00000000-0005-0000-0000-00001D060000}"/>
    <cellStyle name="Calculation 9 6 2 3" xfId="3006" xr:uid="{00000000-0005-0000-0000-00001E060000}"/>
    <cellStyle name="Calculation 9 6 2 3 2" xfId="7223" xr:uid="{00000000-0005-0000-0000-00001F060000}"/>
    <cellStyle name="Calculation 9 6 2 4" xfId="4048" xr:uid="{00000000-0005-0000-0000-000020060000}"/>
    <cellStyle name="Calculation 9 6 2 4 2" xfId="8265" xr:uid="{00000000-0005-0000-0000-000021060000}"/>
    <cellStyle name="Calculation 9 6 2 5" xfId="5090" xr:uid="{00000000-0005-0000-0000-000022060000}"/>
    <cellStyle name="Calculation 9 6 3" xfId="1459" xr:uid="{00000000-0005-0000-0000-000023060000}"/>
    <cellStyle name="Calculation 9 6 3 2" xfId="5676" xr:uid="{00000000-0005-0000-0000-000024060000}"/>
    <cellStyle name="Calculation 9 6 4" xfId="2501" xr:uid="{00000000-0005-0000-0000-000025060000}"/>
    <cellStyle name="Calculation 9 6 4 2" xfId="6718" xr:uid="{00000000-0005-0000-0000-000026060000}"/>
    <cellStyle name="Calculation 9 6 5" xfId="3543" xr:uid="{00000000-0005-0000-0000-000027060000}"/>
    <cellStyle name="Calculation 9 6 5 2" xfId="7760" xr:uid="{00000000-0005-0000-0000-000028060000}"/>
    <cellStyle name="Calculation 9 6 6" xfId="4585" xr:uid="{00000000-0005-0000-0000-000029060000}"/>
    <cellStyle name="Calculation 9 7" xfId="358" xr:uid="{00000000-0005-0000-0000-00002A060000}"/>
    <cellStyle name="Calculation 9 7 2" xfId="875" xr:uid="{00000000-0005-0000-0000-00002B060000}"/>
    <cellStyle name="Calculation 9 7 2 2" xfId="1919" xr:uid="{00000000-0005-0000-0000-00002C060000}"/>
    <cellStyle name="Calculation 9 7 2 2 2" xfId="6136" xr:uid="{00000000-0005-0000-0000-00002D060000}"/>
    <cellStyle name="Calculation 9 7 2 3" xfId="2961" xr:uid="{00000000-0005-0000-0000-00002E060000}"/>
    <cellStyle name="Calculation 9 7 2 3 2" xfId="7178" xr:uid="{00000000-0005-0000-0000-00002F060000}"/>
    <cellStyle name="Calculation 9 7 2 4" xfId="4003" xr:uid="{00000000-0005-0000-0000-000030060000}"/>
    <cellStyle name="Calculation 9 7 2 4 2" xfId="8220" xr:uid="{00000000-0005-0000-0000-000031060000}"/>
    <cellStyle name="Calculation 9 7 2 5" xfId="5045" xr:uid="{00000000-0005-0000-0000-000032060000}"/>
    <cellStyle name="Calculation 9 7 3" xfId="1403" xr:uid="{00000000-0005-0000-0000-000033060000}"/>
    <cellStyle name="Calculation 9 7 3 2" xfId="5620" xr:uid="{00000000-0005-0000-0000-000034060000}"/>
    <cellStyle name="Calculation 9 7 4" xfId="2445" xr:uid="{00000000-0005-0000-0000-000035060000}"/>
    <cellStyle name="Calculation 9 7 4 2" xfId="6662" xr:uid="{00000000-0005-0000-0000-000036060000}"/>
    <cellStyle name="Calculation 9 7 5" xfId="3487" xr:uid="{00000000-0005-0000-0000-000037060000}"/>
    <cellStyle name="Calculation 9 7 5 2" xfId="7704" xr:uid="{00000000-0005-0000-0000-000038060000}"/>
    <cellStyle name="Calculation 9 7 6" xfId="4529" xr:uid="{00000000-0005-0000-0000-000039060000}"/>
    <cellStyle name="Calculation 9 8" xfId="514" xr:uid="{00000000-0005-0000-0000-00003A060000}"/>
    <cellStyle name="Calculation 9 8 2" xfId="1004" xr:uid="{00000000-0005-0000-0000-00003B060000}"/>
    <cellStyle name="Calculation 9 8 2 2" xfId="2048" xr:uid="{00000000-0005-0000-0000-00003C060000}"/>
    <cellStyle name="Calculation 9 8 2 2 2" xfId="6265" xr:uid="{00000000-0005-0000-0000-00003D060000}"/>
    <cellStyle name="Calculation 9 8 2 3" xfId="3090" xr:uid="{00000000-0005-0000-0000-00003E060000}"/>
    <cellStyle name="Calculation 9 8 2 3 2" xfId="7307" xr:uid="{00000000-0005-0000-0000-00003F060000}"/>
    <cellStyle name="Calculation 9 8 2 4" xfId="4132" xr:uid="{00000000-0005-0000-0000-000040060000}"/>
    <cellStyle name="Calculation 9 8 2 4 2" xfId="8349" xr:uid="{00000000-0005-0000-0000-000041060000}"/>
    <cellStyle name="Calculation 9 8 2 5" xfId="5174" xr:uid="{00000000-0005-0000-0000-000042060000}"/>
    <cellStyle name="Calculation 9 8 3" xfId="1558" xr:uid="{00000000-0005-0000-0000-000043060000}"/>
    <cellStyle name="Calculation 9 8 3 2" xfId="5775" xr:uid="{00000000-0005-0000-0000-000044060000}"/>
    <cellStyle name="Calculation 9 8 4" xfId="2600" xr:uid="{00000000-0005-0000-0000-000045060000}"/>
    <cellStyle name="Calculation 9 8 4 2" xfId="6817" xr:uid="{00000000-0005-0000-0000-000046060000}"/>
    <cellStyle name="Calculation 9 8 5" xfId="3642" xr:uid="{00000000-0005-0000-0000-000047060000}"/>
    <cellStyle name="Calculation 9 8 5 2" xfId="7859" xr:uid="{00000000-0005-0000-0000-000048060000}"/>
    <cellStyle name="Calculation 9 8 6" xfId="4684" xr:uid="{00000000-0005-0000-0000-000049060000}"/>
    <cellStyle name="Calculation 9 9" xfId="523" xr:uid="{00000000-0005-0000-0000-00004A060000}"/>
    <cellStyle name="Calculation 9 9 2" xfId="1011" xr:uid="{00000000-0005-0000-0000-00004B060000}"/>
    <cellStyle name="Calculation 9 9 2 2" xfId="2055" xr:uid="{00000000-0005-0000-0000-00004C060000}"/>
    <cellStyle name="Calculation 9 9 2 2 2" xfId="6272" xr:uid="{00000000-0005-0000-0000-00004D060000}"/>
    <cellStyle name="Calculation 9 9 2 3" xfId="3097" xr:uid="{00000000-0005-0000-0000-00004E060000}"/>
    <cellStyle name="Calculation 9 9 2 3 2" xfId="7314" xr:uid="{00000000-0005-0000-0000-00004F060000}"/>
    <cellStyle name="Calculation 9 9 2 4" xfId="4139" xr:uid="{00000000-0005-0000-0000-000050060000}"/>
    <cellStyle name="Calculation 9 9 2 4 2" xfId="8356" xr:uid="{00000000-0005-0000-0000-000051060000}"/>
    <cellStyle name="Calculation 9 9 2 5" xfId="5181" xr:uid="{00000000-0005-0000-0000-000052060000}"/>
    <cellStyle name="Calculation 9 9 3" xfId="1567" xr:uid="{00000000-0005-0000-0000-000053060000}"/>
    <cellStyle name="Calculation 9 9 3 2" xfId="5784" xr:uid="{00000000-0005-0000-0000-000054060000}"/>
    <cellStyle name="Calculation 9 9 4" xfId="2609" xr:uid="{00000000-0005-0000-0000-000055060000}"/>
    <cellStyle name="Calculation 9 9 4 2" xfId="6826" xr:uid="{00000000-0005-0000-0000-000056060000}"/>
    <cellStyle name="Calculation 9 9 5" xfId="3651" xr:uid="{00000000-0005-0000-0000-000057060000}"/>
    <cellStyle name="Calculation 9 9 5 2" xfId="7868" xr:uid="{00000000-0005-0000-0000-000058060000}"/>
    <cellStyle name="Calculation 9 9 6" xfId="4693" xr:uid="{00000000-0005-0000-0000-000059060000}"/>
    <cellStyle name="Check Cell" xfId="27" builtinId="23" customBuiltin="1"/>
    <cellStyle name="Comma 2" xfId="51" xr:uid="{00000000-0005-0000-0000-00005B060000}"/>
    <cellStyle name="Comma 2 2" xfId="5274" xr:uid="{00000000-0005-0000-0000-00005C060000}"/>
    <cellStyle name="Comma 2 3" xfId="8499" xr:uid="{00000000-0005-0000-0000-00005D060000}"/>
    <cellStyle name="Comma 3" xfId="8494" xr:uid="{00000000-0005-0000-0000-00005E060000}"/>
    <cellStyle name="Comma 3 2" xfId="8719" xr:uid="{00000000-0005-0000-0000-00005F060000}"/>
    <cellStyle name="Comma 4" xfId="8490" xr:uid="{00000000-0005-0000-0000-000060060000}"/>
    <cellStyle name="Comma 5" xfId="8715" xr:uid="{00000000-0005-0000-0000-000061060000}"/>
    <cellStyle name="Currency 2" xfId="5271" xr:uid="{00000000-0005-0000-0000-000062060000}"/>
    <cellStyle name="Currency 2 2" xfId="8488" xr:uid="{00000000-0005-0000-0000-000063060000}"/>
    <cellStyle name="Currency 2 3" xfId="8713" xr:uid="{00000000-0005-0000-0000-000064060000}"/>
    <cellStyle name="Currency 3" xfId="5272" xr:uid="{00000000-0005-0000-0000-000065060000}"/>
    <cellStyle name="Currency 3 2" xfId="8489" xr:uid="{00000000-0005-0000-0000-000066060000}"/>
    <cellStyle name="Currency 3 3" xfId="8714" xr:uid="{00000000-0005-0000-0000-000067060000}"/>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Hyperlink_SFR33_2009Tablesv2 2" xfId="90" xr:uid="{00000000-0005-0000-0000-00006F060000}"/>
    <cellStyle name="Input" xfId="35" builtinId="20" customBuiltin="1"/>
    <cellStyle name="Input 10" xfId="118" xr:uid="{00000000-0005-0000-0000-000071060000}"/>
    <cellStyle name="Input 10 10" xfId="641" xr:uid="{00000000-0005-0000-0000-000072060000}"/>
    <cellStyle name="Input 10 10 2" xfId="1685" xr:uid="{00000000-0005-0000-0000-000073060000}"/>
    <cellStyle name="Input 10 10 2 2" xfId="5902" xr:uid="{00000000-0005-0000-0000-000074060000}"/>
    <cellStyle name="Input 10 10 3" xfId="2727" xr:uid="{00000000-0005-0000-0000-000075060000}"/>
    <cellStyle name="Input 10 10 3 2" xfId="6944" xr:uid="{00000000-0005-0000-0000-000076060000}"/>
    <cellStyle name="Input 10 10 4" xfId="3769" xr:uid="{00000000-0005-0000-0000-000077060000}"/>
    <cellStyle name="Input 10 10 4 2" xfId="7986" xr:uid="{00000000-0005-0000-0000-000078060000}"/>
    <cellStyle name="Input 10 10 5" xfId="4811" xr:uid="{00000000-0005-0000-0000-000079060000}"/>
    <cellStyle name="Input 10 11" xfId="536" xr:uid="{00000000-0005-0000-0000-00007A060000}"/>
    <cellStyle name="Input 10 11 2" xfId="1580" xr:uid="{00000000-0005-0000-0000-00007B060000}"/>
    <cellStyle name="Input 10 11 2 2" xfId="5797" xr:uid="{00000000-0005-0000-0000-00007C060000}"/>
    <cellStyle name="Input 10 11 3" xfId="2622" xr:uid="{00000000-0005-0000-0000-00007D060000}"/>
    <cellStyle name="Input 10 11 3 2" xfId="6839" xr:uid="{00000000-0005-0000-0000-00007E060000}"/>
    <cellStyle name="Input 10 11 4" xfId="3664" xr:uid="{00000000-0005-0000-0000-00007F060000}"/>
    <cellStyle name="Input 10 11 4 2" xfId="7881" xr:uid="{00000000-0005-0000-0000-000080060000}"/>
    <cellStyle name="Input 10 11 5" xfId="4706" xr:uid="{00000000-0005-0000-0000-000081060000}"/>
    <cellStyle name="Input 10 12" xfId="1095" xr:uid="{00000000-0005-0000-0000-000082060000}"/>
    <cellStyle name="Input 10 12 2" xfId="2139" xr:uid="{00000000-0005-0000-0000-000083060000}"/>
    <cellStyle name="Input 10 12 2 2" xfId="6356" xr:uid="{00000000-0005-0000-0000-000084060000}"/>
    <cellStyle name="Input 10 12 3" xfId="3181" xr:uid="{00000000-0005-0000-0000-000085060000}"/>
    <cellStyle name="Input 10 12 3 2" xfId="7398" xr:uid="{00000000-0005-0000-0000-000086060000}"/>
    <cellStyle name="Input 10 12 4" xfId="4223" xr:uid="{00000000-0005-0000-0000-000087060000}"/>
    <cellStyle name="Input 10 12 4 2" xfId="8440" xr:uid="{00000000-0005-0000-0000-000088060000}"/>
    <cellStyle name="Input 10 12 5" xfId="5265" xr:uid="{00000000-0005-0000-0000-000089060000}"/>
    <cellStyle name="Input 10 13" xfId="1164" xr:uid="{00000000-0005-0000-0000-00008A060000}"/>
    <cellStyle name="Input 10 13 2" xfId="5381" xr:uid="{00000000-0005-0000-0000-00008B060000}"/>
    <cellStyle name="Input 10 14" xfId="2206" xr:uid="{00000000-0005-0000-0000-00008C060000}"/>
    <cellStyle name="Input 10 14 2" xfId="6423" xr:uid="{00000000-0005-0000-0000-00008D060000}"/>
    <cellStyle name="Input 10 15" xfId="3248" xr:uid="{00000000-0005-0000-0000-00008E060000}"/>
    <cellStyle name="Input 10 15 2" xfId="7465" xr:uid="{00000000-0005-0000-0000-00008F060000}"/>
    <cellStyle name="Input 10 16" xfId="4290" xr:uid="{00000000-0005-0000-0000-000090060000}"/>
    <cellStyle name="Input 10 2" xfId="196" xr:uid="{00000000-0005-0000-0000-000091060000}"/>
    <cellStyle name="Input 10 2 2" xfId="718" xr:uid="{00000000-0005-0000-0000-000092060000}"/>
    <cellStyle name="Input 10 2 2 2" xfId="1762" xr:uid="{00000000-0005-0000-0000-000093060000}"/>
    <cellStyle name="Input 10 2 2 2 2" xfId="5979" xr:uid="{00000000-0005-0000-0000-000094060000}"/>
    <cellStyle name="Input 10 2 2 3" xfId="2804" xr:uid="{00000000-0005-0000-0000-000095060000}"/>
    <cellStyle name="Input 10 2 2 3 2" xfId="7021" xr:uid="{00000000-0005-0000-0000-000096060000}"/>
    <cellStyle name="Input 10 2 2 4" xfId="3846" xr:uid="{00000000-0005-0000-0000-000097060000}"/>
    <cellStyle name="Input 10 2 2 4 2" xfId="8063" xr:uid="{00000000-0005-0000-0000-000098060000}"/>
    <cellStyle name="Input 10 2 2 5" xfId="4888" xr:uid="{00000000-0005-0000-0000-000099060000}"/>
    <cellStyle name="Input 10 2 3" xfId="1241" xr:uid="{00000000-0005-0000-0000-00009A060000}"/>
    <cellStyle name="Input 10 2 3 2" xfId="5458" xr:uid="{00000000-0005-0000-0000-00009B060000}"/>
    <cellStyle name="Input 10 2 4" xfId="2283" xr:uid="{00000000-0005-0000-0000-00009C060000}"/>
    <cellStyle name="Input 10 2 4 2" xfId="6500" xr:uid="{00000000-0005-0000-0000-00009D060000}"/>
    <cellStyle name="Input 10 2 5" xfId="3325" xr:uid="{00000000-0005-0000-0000-00009E060000}"/>
    <cellStyle name="Input 10 2 5 2" xfId="7542" xr:uid="{00000000-0005-0000-0000-00009F060000}"/>
    <cellStyle name="Input 10 2 6" xfId="4367" xr:uid="{00000000-0005-0000-0000-0000A0060000}"/>
    <cellStyle name="Input 10 3" xfId="208" xr:uid="{00000000-0005-0000-0000-0000A1060000}"/>
    <cellStyle name="Input 10 3 2" xfId="730" xr:uid="{00000000-0005-0000-0000-0000A2060000}"/>
    <cellStyle name="Input 10 3 2 2" xfId="1774" xr:uid="{00000000-0005-0000-0000-0000A3060000}"/>
    <cellStyle name="Input 10 3 2 2 2" xfId="5991" xr:uid="{00000000-0005-0000-0000-0000A4060000}"/>
    <cellStyle name="Input 10 3 2 3" xfId="2816" xr:uid="{00000000-0005-0000-0000-0000A5060000}"/>
    <cellStyle name="Input 10 3 2 3 2" xfId="7033" xr:uid="{00000000-0005-0000-0000-0000A6060000}"/>
    <cellStyle name="Input 10 3 2 4" xfId="3858" xr:uid="{00000000-0005-0000-0000-0000A7060000}"/>
    <cellStyle name="Input 10 3 2 4 2" xfId="8075" xr:uid="{00000000-0005-0000-0000-0000A8060000}"/>
    <cellStyle name="Input 10 3 2 5" xfId="4900" xr:uid="{00000000-0005-0000-0000-0000A9060000}"/>
    <cellStyle name="Input 10 3 3" xfId="1253" xr:uid="{00000000-0005-0000-0000-0000AA060000}"/>
    <cellStyle name="Input 10 3 3 2" xfId="5470" xr:uid="{00000000-0005-0000-0000-0000AB060000}"/>
    <cellStyle name="Input 10 3 4" xfId="2295" xr:uid="{00000000-0005-0000-0000-0000AC060000}"/>
    <cellStyle name="Input 10 3 4 2" xfId="6512" xr:uid="{00000000-0005-0000-0000-0000AD060000}"/>
    <cellStyle name="Input 10 3 5" xfId="3337" xr:uid="{00000000-0005-0000-0000-0000AE060000}"/>
    <cellStyle name="Input 10 3 5 2" xfId="7554" xr:uid="{00000000-0005-0000-0000-0000AF060000}"/>
    <cellStyle name="Input 10 3 6" xfId="4379" xr:uid="{00000000-0005-0000-0000-0000B0060000}"/>
    <cellStyle name="Input 10 4" xfId="283" xr:uid="{00000000-0005-0000-0000-0000B1060000}"/>
    <cellStyle name="Input 10 4 2" xfId="805" xr:uid="{00000000-0005-0000-0000-0000B2060000}"/>
    <cellStyle name="Input 10 4 2 2" xfId="1849" xr:uid="{00000000-0005-0000-0000-0000B3060000}"/>
    <cellStyle name="Input 10 4 2 2 2" xfId="6066" xr:uid="{00000000-0005-0000-0000-0000B4060000}"/>
    <cellStyle name="Input 10 4 2 3" xfId="2891" xr:uid="{00000000-0005-0000-0000-0000B5060000}"/>
    <cellStyle name="Input 10 4 2 3 2" xfId="7108" xr:uid="{00000000-0005-0000-0000-0000B6060000}"/>
    <cellStyle name="Input 10 4 2 4" xfId="3933" xr:uid="{00000000-0005-0000-0000-0000B7060000}"/>
    <cellStyle name="Input 10 4 2 4 2" xfId="8150" xr:uid="{00000000-0005-0000-0000-0000B8060000}"/>
    <cellStyle name="Input 10 4 2 5" xfId="4975" xr:uid="{00000000-0005-0000-0000-0000B9060000}"/>
    <cellStyle name="Input 10 4 3" xfId="1328" xr:uid="{00000000-0005-0000-0000-0000BA060000}"/>
    <cellStyle name="Input 10 4 3 2" xfId="5545" xr:uid="{00000000-0005-0000-0000-0000BB060000}"/>
    <cellStyle name="Input 10 4 4" xfId="2370" xr:uid="{00000000-0005-0000-0000-0000BC060000}"/>
    <cellStyle name="Input 10 4 4 2" xfId="6587" xr:uid="{00000000-0005-0000-0000-0000BD060000}"/>
    <cellStyle name="Input 10 4 5" xfId="3412" xr:uid="{00000000-0005-0000-0000-0000BE060000}"/>
    <cellStyle name="Input 10 4 5 2" xfId="7629" xr:uid="{00000000-0005-0000-0000-0000BF060000}"/>
    <cellStyle name="Input 10 4 6" xfId="4454" xr:uid="{00000000-0005-0000-0000-0000C0060000}"/>
    <cellStyle name="Input 10 5" xfId="288" xr:uid="{00000000-0005-0000-0000-0000C1060000}"/>
    <cellStyle name="Input 10 5 2" xfId="810" xr:uid="{00000000-0005-0000-0000-0000C2060000}"/>
    <cellStyle name="Input 10 5 2 2" xfId="1854" xr:uid="{00000000-0005-0000-0000-0000C3060000}"/>
    <cellStyle name="Input 10 5 2 2 2" xfId="6071" xr:uid="{00000000-0005-0000-0000-0000C4060000}"/>
    <cellStyle name="Input 10 5 2 3" xfId="2896" xr:uid="{00000000-0005-0000-0000-0000C5060000}"/>
    <cellStyle name="Input 10 5 2 3 2" xfId="7113" xr:uid="{00000000-0005-0000-0000-0000C6060000}"/>
    <cellStyle name="Input 10 5 2 4" xfId="3938" xr:uid="{00000000-0005-0000-0000-0000C7060000}"/>
    <cellStyle name="Input 10 5 2 4 2" xfId="8155" xr:uid="{00000000-0005-0000-0000-0000C8060000}"/>
    <cellStyle name="Input 10 5 2 5" xfId="4980" xr:uid="{00000000-0005-0000-0000-0000C9060000}"/>
    <cellStyle name="Input 10 5 3" xfId="1333" xr:uid="{00000000-0005-0000-0000-0000CA060000}"/>
    <cellStyle name="Input 10 5 3 2" xfId="5550" xr:uid="{00000000-0005-0000-0000-0000CB060000}"/>
    <cellStyle name="Input 10 5 4" xfId="2375" xr:uid="{00000000-0005-0000-0000-0000CC060000}"/>
    <cellStyle name="Input 10 5 4 2" xfId="6592" xr:uid="{00000000-0005-0000-0000-0000CD060000}"/>
    <cellStyle name="Input 10 5 5" xfId="3417" xr:uid="{00000000-0005-0000-0000-0000CE060000}"/>
    <cellStyle name="Input 10 5 5 2" xfId="7634" xr:uid="{00000000-0005-0000-0000-0000CF060000}"/>
    <cellStyle name="Input 10 5 6" xfId="4459" xr:uid="{00000000-0005-0000-0000-0000D0060000}"/>
    <cellStyle name="Input 10 6" xfId="415" xr:uid="{00000000-0005-0000-0000-0000D1060000}"/>
    <cellStyle name="Input 10 6 2" xfId="921" xr:uid="{00000000-0005-0000-0000-0000D2060000}"/>
    <cellStyle name="Input 10 6 2 2" xfId="1965" xr:uid="{00000000-0005-0000-0000-0000D3060000}"/>
    <cellStyle name="Input 10 6 2 2 2" xfId="6182" xr:uid="{00000000-0005-0000-0000-0000D4060000}"/>
    <cellStyle name="Input 10 6 2 3" xfId="3007" xr:uid="{00000000-0005-0000-0000-0000D5060000}"/>
    <cellStyle name="Input 10 6 2 3 2" xfId="7224" xr:uid="{00000000-0005-0000-0000-0000D6060000}"/>
    <cellStyle name="Input 10 6 2 4" xfId="4049" xr:uid="{00000000-0005-0000-0000-0000D7060000}"/>
    <cellStyle name="Input 10 6 2 4 2" xfId="8266" xr:uid="{00000000-0005-0000-0000-0000D8060000}"/>
    <cellStyle name="Input 10 6 2 5" xfId="5091" xr:uid="{00000000-0005-0000-0000-0000D9060000}"/>
    <cellStyle name="Input 10 6 3" xfId="1460" xr:uid="{00000000-0005-0000-0000-0000DA060000}"/>
    <cellStyle name="Input 10 6 3 2" xfId="5677" xr:uid="{00000000-0005-0000-0000-0000DB060000}"/>
    <cellStyle name="Input 10 6 4" xfId="2502" xr:uid="{00000000-0005-0000-0000-0000DC060000}"/>
    <cellStyle name="Input 10 6 4 2" xfId="6719" xr:uid="{00000000-0005-0000-0000-0000DD060000}"/>
    <cellStyle name="Input 10 6 5" xfId="3544" xr:uid="{00000000-0005-0000-0000-0000DE060000}"/>
    <cellStyle name="Input 10 6 5 2" xfId="7761" xr:uid="{00000000-0005-0000-0000-0000DF060000}"/>
    <cellStyle name="Input 10 6 6" xfId="4586" xr:uid="{00000000-0005-0000-0000-0000E0060000}"/>
    <cellStyle name="Input 10 7" xfId="353" xr:uid="{00000000-0005-0000-0000-0000E1060000}"/>
    <cellStyle name="Input 10 7 2" xfId="871" xr:uid="{00000000-0005-0000-0000-0000E2060000}"/>
    <cellStyle name="Input 10 7 2 2" xfId="1915" xr:uid="{00000000-0005-0000-0000-0000E3060000}"/>
    <cellStyle name="Input 10 7 2 2 2" xfId="6132" xr:uid="{00000000-0005-0000-0000-0000E4060000}"/>
    <cellStyle name="Input 10 7 2 3" xfId="2957" xr:uid="{00000000-0005-0000-0000-0000E5060000}"/>
    <cellStyle name="Input 10 7 2 3 2" xfId="7174" xr:uid="{00000000-0005-0000-0000-0000E6060000}"/>
    <cellStyle name="Input 10 7 2 4" xfId="3999" xr:uid="{00000000-0005-0000-0000-0000E7060000}"/>
    <cellStyle name="Input 10 7 2 4 2" xfId="8216" xr:uid="{00000000-0005-0000-0000-0000E8060000}"/>
    <cellStyle name="Input 10 7 2 5" xfId="5041" xr:uid="{00000000-0005-0000-0000-0000E9060000}"/>
    <cellStyle name="Input 10 7 3" xfId="1398" xr:uid="{00000000-0005-0000-0000-0000EA060000}"/>
    <cellStyle name="Input 10 7 3 2" xfId="5615" xr:uid="{00000000-0005-0000-0000-0000EB060000}"/>
    <cellStyle name="Input 10 7 4" xfId="2440" xr:uid="{00000000-0005-0000-0000-0000EC060000}"/>
    <cellStyle name="Input 10 7 4 2" xfId="6657" xr:uid="{00000000-0005-0000-0000-0000ED060000}"/>
    <cellStyle name="Input 10 7 5" xfId="3482" xr:uid="{00000000-0005-0000-0000-0000EE060000}"/>
    <cellStyle name="Input 10 7 5 2" xfId="7699" xr:uid="{00000000-0005-0000-0000-0000EF060000}"/>
    <cellStyle name="Input 10 7 6" xfId="4524" xr:uid="{00000000-0005-0000-0000-0000F0060000}"/>
    <cellStyle name="Input 10 8" xfId="515" xr:uid="{00000000-0005-0000-0000-0000F1060000}"/>
    <cellStyle name="Input 10 8 2" xfId="1005" xr:uid="{00000000-0005-0000-0000-0000F2060000}"/>
    <cellStyle name="Input 10 8 2 2" xfId="2049" xr:uid="{00000000-0005-0000-0000-0000F3060000}"/>
    <cellStyle name="Input 10 8 2 2 2" xfId="6266" xr:uid="{00000000-0005-0000-0000-0000F4060000}"/>
    <cellStyle name="Input 10 8 2 3" xfId="3091" xr:uid="{00000000-0005-0000-0000-0000F5060000}"/>
    <cellStyle name="Input 10 8 2 3 2" xfId="7308" xr:uid="{00000000-0005-0000-0000-0000F6060000}"/>
    <cellStyle name="Input 10 8 2 4" xfId="4133" xr:uid="{00000000-0005-0000-0000-0000F7060000}"/>
    <cellStyle name="Input 10 8 2 4 2" xfId="8350" xr:uid="{00000000-0005-0000-0000-0000F8060000}"/>
    <cellStyle name="Input 10 8 2 5" xfId="5175" xr:uid="{00000000-0005-0000-0000-0000F9060000}"/>
    <cellStyle name="Input 10 8 3" xfId="1559" xr:uid="{00000000-0005-0000-0000-0000FA060000}"/>
    <cellStyle name="Input 10 8 3 2" xfId="5776" xr:uid="{00000000-0005-0000-0000-0000FB060000}"/>
    <cellStyle name="Input 10 8 4" xfId="2601" xr:uid="{00000000-0005-0000-0000-0000FC060000}"/>
    <cellStyle name="Input 10 8 4 2" xfId="6818" xr:uid="{00000000-0005-0000-0000-0000FD060000}"/>
    <cellStyle name="Input 10 8 5" xfId="3643" xr:uid="{00000000-0005-0000-0000-0000FE060000}"/>
    <cellStyle name="Input 10 8 5 2" xfId="7860" xr:uid="{00000000-0005-0000-0000-0000FF060000}"/>
    <cellStyle name="Input 10 8 6" xfId="4685" xr:uid="{00000000-0005-0000-0000-000000070000}"/>
    <cellStyle name="Input 10 9" xfId="538" xr:uid="{00000000-0005-0000-0000-000001070000}"/>
    <cellStyle name="Input 10 9 2" xfId="1021" xr:uid="{00000000-0005-0000-0000-000002070000}"/>
    <cellStyle name="Input 10 9 2 2" xfId="2065" xr:uid="{00000000-0005-0000-0000-000003070000}"/>
    <cellStyle name="Input 10 9 2 2 2" xfId="6282" xr:uid="{00000000-0005-0000-0000-000004070000}"/>
    <cellStyle name="Input 10 9 2 3" xfId="3107" xr:uid="{00000000-0005-0000-0000-000005070000}"/>
    <cellStyle name="Input 10 9 2 3 2" xfId="7324" xr:uid="{00000000-0005-0000-0000-000006070000}"/>
    <cellStyle name="Input 10 9 2 4" xfId="4149" xr:uid="{00000000-0005-0000-0000-000007070000}"/>
    <cellStyle name="Input 10 9 2 4 2" xfId="8366" xr:uid="{00000000-0005-0000-0000-000008070000}"/>
    <cellStyle name="Input 10 9 2 5" xfId="5191" xr:uid="{00000000-0005-0000-0000-000009070000}"/>
    <cellStyle name="Input 10 9 3" xfId="1582" xr:uid="{00000000-0005-0000-0000-00000A070000}"/>
    <cellStyle name="Input 10 9 3 2" xfId="5799" xr:uid="{00000000-0005-0000-0000-00000B070000}"/>
    <cellStyle name="Input 10 9 4" xfId="2624" xr:uid="{00000000-0005-0000-0000-00000C070000}"/>
    <cellStyle name="Input 10 9 4 2" xfId="6841" xr:uid="{00000000-0005-0000-0000-00000D070000}"/>
    <cellStyle name="Input 10 9 5" xfId="3666" xr:uid="{00000000-0005-0000-0000-00000E070000}"/>
    <cellStyle name="Input 10 9 5 2" xfId="7883" xr:uid="{00000000-0005-0000-0000-00000F070000}"/>
    <cellStyle name="Input 10 9 6" xfId="4708" xr:uid="{00000000-0005-0000-0000-000010070000}"/>
    <cellStyle name="Input 11" xfId="147" xr:uid="{00000000-0005-0000-0000-000011070000}"/>
    <cellStyle name="Input 11 10" xfId="571" xr:uid="{00000000-0005-0000-0000-000012070000}"/>
    <cellStyle name="Input 11 10 2" xfId="1615" xr:uid="{00000000-0005-0000-0000-000013070000}"/>
    <cellStyle name="Input 11 10 2 2" xfId="5832" xr:uid="{00000000-0005-0000-0000-000014070000}"/>
    <cellStyle name="Input 11 10 3" xfId="2657" xr:uid="{00000000-0005-0000-0000-000015070000}"/>
    <cellStyle name="Input 11 10 3 2" xfId="6874" xr:uid="{00000000-0005-0000-0000-000016070000}"/>
    <cellStyle name="Input 11 10 4" xfId="3699" xr:uid="{00000000-0005-0000-0000-000017070000}"/>
    <cellStyle name="Input 11 10 4 2" xfId="7916" xr:uid="{00000000-0005-0000-0000-000018070000}"/>
    <cellStyle name="Input 11 10 5" xfId="4741" xr:uid="{00000000-0005-0000-0000-000019070000}"/>
    <cellStyle name="Input 11 11" xfId="1044" xr:uid="{00000000-0005-0000-0000-00001A070000}"/>
    <cellStyle name="Input 11 11 2" xfId="2088" xr:uid="{00000000-0005-0000-0000-00001B070000}"/>
    <cellStyle name="Input 11 11 2 2" xfId="6305" xr:uid="{00000000-0005-0000-0000-00001C070000}"/>
    <cellStyle name="Input 11 11 3" xfId="3130" xr:uid="{00000000-0005-0000-0000-00001D070000}"/>
    <cellStyle name="Input 11 11 3 2" xfId="7347" xr:uid="{00000000-0005-0000-0000-00001E070000}"/>
    <cellStyle name="Input 11 11 4" xfId="4172" xr:uid="{00000000-0005-0000-0000-00001F070000}"/>
    <cellStyle name="Input 11 11 4 2" xfId="8389" xr:uid="{00000000-0005-0000-0000-000020070000}"/>
    <cellStyle name="Input 11 11 5" xfId="5214" xr:uid="{00000000-0005-0000-0000-000021070000}"/>
    <cellStyle name="Input 11 12" xfId="1193" xr:uid="{00000000-0005-0000-0000-000022070000}"/>
    <cellStyle name="Input 11 12 2" xfId="5410" xr:uid="{00000000-0005-0000-0000-000023070000}"/>
    <cellStyle name="Input 11 13" xfId="2235" xr:uid="{00000000-0005-0000-0000-000024070000}"/>
    <cellStyle name="Input 11 13 2" xfId="6452" xr:uid="{00000000-0005-0000-0000-000025070000}"/>
    <cellStyle name="Input 11 14" xfId="3277" xr:uid="{00000000-0005-0000-0000-000026070000}"/>
    <cellStyle name="Input 11 14 2" xfId="7494" xr:uid="{00000000-0005-0000-0000-000027070000}"/>
    <cellStyle name="Input 11 15" xfId="4319" xr:uid="{00000000-0005-0000-0000-000028070000}"/>
    <cellStyle name="Input 11 2" xfId="143" xr:uid="{00000000-0005-0000-0000-000029070000}"/>
    <cellStyle name="Input 11 2 2" xfId="666" xr:uid="{00000000-0005-0000-0000-00002A070000}"/>
    <cellStyle name="Input 11 2 2 2" xfId="1710" xr:uid="{00000000-0005-0000-0000-00002B070000}"/>
    <cellStyle name="Input 11 2 2 2 2" xfId="5927" xr:uid="{00000000-0005-0000-0000-00002C070000}"/>
    <cellStyle name="Input 11 2 2 3" xfId="2752" xr:uid="{00000000-0005-0000-0000-00002D070000}"/>
    <cellStyle name="Input 11 2 2 3 2" xfId="6969" xr:uid="{00000000-0005-0000-0000-00002E070000}"/>
    <cellStyle name="Input 11 2 2 4" xfId="3794" xr:uid="{00000000-0005-0000-0000-00002F070000}"/>
    <cellStyle name="Input 11 2 2 4 2" xfId="8011" xr:uid="{00000000-0005-0000-0000-000030070000}"/>
    <cellStyle name="Input 11 2 2 5" xfId="4836" xr:uid="{00000000-0005-0000-0000-000031070000}"/>
    <cellStyle name="Input 11 2 3" xfId="1189" xr:uid="{00000000-0005-0000-0000-000032070000}"/>
    <cellStyle name="Input 11 2 3 2" xfId="5406" xr:uid="{00000000-0005-0000-0000-000033070000}"/>
    <cellStyle name="Input 11 2 4" xfId="2231" xr:uid="{00000000-0005-0000-0000-000034070000}"/>
    <cellStyle name="Input 11 2 4 2" xfId="6448" xr:uid="{00000000-0005-0000-0000-000035070000}"/>
    <cellStyle name="Input 11 2 5" xfId="3273" xr:uid="{00000000-0005-0000-0000-000036070000}"/>
    <cellStyle name="Input 11 2 5 2" xfId="7490" xr:uid="{00000000-0005-0000-0000-000037070000}"/>
    <cellStyle name="Input 11 2 6" xfId="4315" xr:uid="{00000000-0005-0000-0000-000038070000}"/>
    <cellStyle name="Input 11 3" xfId="234" xr:uid="{00000000-0005-0000-0000-000039070000}"/>
    <cellStyle name="Input 11 3 2" xfId="756" xr:uid="{00000000-0005-0000-0000-00003A070000}"/>
    <cellStyle name="Input 11 3 2 2" xfId="1800" xr:uid="{00000000-0005-0000-0000-00003B070000}"/>
    <cellStyle name="Input 11 3 2 2 2" xfId="6017" xr:uid="{00000000-0005-0000-0000-00003C070000}"/>
    <cellStyle name="Input 11 3 2 3" xfId="2842" xr:uid="{00000000-0005-0000-0000-00003D070000}"/>
    <cellStyle name="Input 11 3 2 3 2" xfId="7059" xr:uid="{00000000-0005-0000-0000-00003E070000}"/>
    <cellStyle name="Input 11 3 2 4" xfId="3884" xr:uid="{00000000-0005-0000-0000-00003F070000}"/>
    <cellStyle name="Input 11 3 2 4 2" xfId="8101" xr:uid="{00000000-0005-0000-0000-000040070000}"/>
    <cellStyle name="Input 11 3 2 5" xfId="4926" xr:uid="{00000000-0005-0000-0000-000041070000}"/>
    <cellStyle name="Input 11 3 3" xfId="1279" xr:uid="{00000000-0005-0000-0000-000042070000}"/>
    <cellStyle name="Input 11 3 3 2" xfId="5496" xr:uid="{00000000-0005-0000-0000-000043070000}"/>
    <cellStyle name="Input 11 3 4" xfId="2321" xr:uid="{00000000-0005-0000-0000-000044070000}"/>
    <cellStyle name="Input 11 3 4 2" xfId="6538" xr:uid="{00000000-0005-0000-0000-000045070000}"/>
    <cellStyle name="Input 11 3 5" xfId="3363" xr:uid="{00000000-0005-0000-0000-000046070000}"/>
    <cellStyle name="Input 11 3 5 2" xfId="7580" xr:uid="{00000000-0005-0000-0000-000047070000}"/>
    <cellStyle name="Input 11 3 6" xfId="4405" xr:uid="{00000000-0005-0000-0000-000048070000}"/>
    <cellStyle name="Input 11 4" xfId="110" xr:uid="{00000000-0005-0000-0000-000049070000}"/>
    <cellStyle name="Input 11 4 2" xfId="633" xr:uid="{00000000-0005-0000-0000-00004A070000}"/>
    <cellStyle name="Input 11 4 2 2" xfId="1677" xr:uid="{00000000-0005-0000-0000-00004B070000}"/>
    <cellStyle name="Input 11 4 2 2 2" xfId="5894" xr:uid="{00000000-0005-0000-0000-00004C070000}"/>
    <cellStyle name="Input 11 4 2 3" xfId="2719" xr:uid="{00000000-0005-0000-0000-00004D070000}"/>
    <cellStyle name="Input 11 4 2 3 2" xfId="6936" xr:uid="{00000000-0005-0000-0000-00004E070000}"/>
    <cellStyle name="Input 11 4 2 4" xfId="3761" xr:uid="{00000000-0005-0000-0000-00004F070000}"/>
    <cellStyle name="Input 11 4 2 4 2" xfId="7978" xr:uid="{00000000-0005-0000-0000-000050070000}"/>
    <cellStyle name="Input 11 4 2 5" xfId="4803" xr:uid="{00000000-0005-0000-0000-000051070000}"/>
    <cellStyle name="Input 11 4 3" xfId="1156" xr:uid="{00000000-0005-0000-0000-000052070000}"/>
    <cellStyle name="Input 11 4 3 2" xfId="5373" xr:uid="{00000000-0005-0000-0000-000053070000}"/>
    <cellStyle name="Input 11 4 4" xfId="2198" xr:uid="{00000000-0005-0000-0000-000054070000}"/>
    <cellStyle name="Input 11 4 4 2" xfId="6415" xr:uid="{00000000-0005-0000-0000-000055070000}"/>
    <cellStyle name="Input 11 4 5" xfId="3240" xr:uid="{00000000-0005-0000-0000-000056070000}"/>
    <cellStyle name="Input 11 4 5 2" xfId="7457" xr:uid="{00000000-0005-0000-0000-000057070000}"/>
    <cellStyle name="Input 11 4 6" xfId="4282" xr:uid="{00000000-0005-0000-0000-000058070000}"/>
    <cellStyle name="Input 11 5" xfId="364" xr:uid="{00000000-0005-0000-0000-000059070000}"/>
    <cellStyle name="Input 11 5 2" xfId="877" xr:uid="{00000000-0005-0000-0000-00005A070000}"/>
    <cellStyle name="Input 11 5 2 2" xfId="1921" xr:uid="{00000000-0005-0000-0000-00005B070000}"/>
    <cellStyle name="Input 11 5 2 2 2" xfId="6138" xr:uid="{00000000-0005-0000-0000-00005C070000}"/>
    <cellStyle name="Input 11 5 2 3" xfId="2963" xr:uid="{00000000-0005-0000-0000-00005D070000}"/>
    <cellStyle name="Input 11 5 2 3 2" xfId="7180" xr:uid="{00000000-0005-0000-0000-00005E070000}"/>
    <cellStyle name="Input 11 5 2 4" xfId="4005" xr:uid="{00000000-0005-0000-0000-00005F070000}"/>
    <cellStyle name="Input 11 5 2 4 2" xfId="8222" xr:uid="{00000000-0005-0000-0000-000060070000}"/>
    <cellStyle name="Input 11 5 2 5" xfId="5047" xr:uid="{00000000-0005-0000-0000-000061070000}"/>
    <cellStyle name="Input 11 5 3" xfId="1409" xr:uid="{00000000-0005-0000-0000-000062070000}"/>
    <cellStyle name="Input 11 5 3 2" xfId="5626" xr:uid="{00000000-0005-0000-0000-000063070000}"/>
    <cellStyle name="Input 11 5 4" xfId="2451" xr:uid="{00000000-0005-0000-0000-000064070000}"/>
    <cellStyle name="Input 11 5 4 2" xfId="6668" xr:uid="{00000000-0005-0000-0000-000065070000}"/>
    <cellStyle name="Input 11 5 5" xfId="3493" xr:uid="{00000000-0005-0000-0000-000066070000}"/>
    <cellStyle name="Input 11 5 5 2" xfId="7710" xr:uid="{00000000-0005-0000-0000-000067070000}"/>
    <cellStyle name="Input 11 5 6" xfId="4535" xr:uid="{00000000-0005-0000-0000-000068070000}"/>
    <cellStyle name="Input 11 6" xfId="456" xr:uid="{00000000-0005-0000-0000-000069070000}"/>
    <cellStyle name="Input 11 6 2" xfId="948" xr:uid="{00000000-0005-0000-0000-00006A070000}"/>
    <cellStyle name="Input 11 6 2 2" xfId="1992" xr:uid="{00000000-0005-0000-0000-00006B070000}"/>
    <cellStyle name="Input 11 6 2 2 2" xfId="6209" xr:uid="{00000000-0005-0000-0000-00006C070000}"/>
    <cellStyle name="Input 11 6 2 3" xfId="3034" xr:uid="{00000000-0005-0000-0000-00006D070000}"/>
    <cellStyle name="Input 11 6 2 3 2" xfId="7251" xr:uid="{00000000-0005-0000-0000-00006E070000}"/>
    <cellStyle name="Input 11 6 2 4" xfId="4076" xr:uid="{00000000-0005-0000-0000-00006F070000}"/>
    <cellStyle name="Input 11 6 2 4 2" xfId="8293" xr:uid="{00000000-0005-0000-0000-000070070000}"/>
    <cellStyle name="Input 11 6 2 5" xfId="5118" xr:uid="{00000000-0005-0000-0000-000071070000}"/>
    <cellStyle name="Input 11 6 3" xfId="1500" xr:uid="{00000000-0005-0000-0000-000072070000}"/>
    <cellStyle name="Input 11 6 3 2" xfId="5717" xr:uid="{00000000-0005-0000-0000-000073070000}"/>
    <cellStyle name="Input 11 6 4" xfId="2542" xr:uid="{00000000-0005-0000-0000-000074070000}"/>
    <cellStyle name="Input 11 6 4 2" xfId="6759" xr:uid="{00000000-0005-0000-0000-000075070000}"/>
    <cellStyle name="Input 11 6 5" xfId="3584" xr:uid="{00000000-0005-0000-0000-000076070000}"/>
    <cellStyle name="Input 11 6 5 2" xfId="7801" xr:uid="{00000000-0005-0000-0000-000077070000}"/>
    <cellStyle name="Input 11 6 6" xfId="4626" xr:uid="{00000000-0005-0000-0000-000078070000}"/>
    <cellStyle name="Input 11 7" xfId="449" xr:uid="{00000000-0005-0000-0000-000079070000}"/>
    <cellStyle name="Input 11 7 2" xfId="943" xr:uid="{00000000-0005-0000-0000-00007A070000}"/>
    <cellStyle name="Input 11 7 2 2" xfId="1987" xr:uid="{00000000-0005-0000-0000-00007B070000}"/>
    <cellStyle name="Input 11 7 2 2 2" xfId="6204" xr:uid="{00000000-0005-0000-0000-00007C070000}"/>
    <cellStyle name="Input 11 7 2 3" xfId="3029" xr:uid="{00000000-0005-0000-0000-00007D070000}"/>
    <cellStyle name="Input 11 7 2 3 2" xfId="7246" xr:uid="{00000000-0005-0000-0000-00007E070000}"/>
    <cellStyle name="Input 11 7 2 4" xfId="4071" xr:uid="{00000000-0005-0000-0000-00007F070000}"/>
    <cellStyle name="Input 11 7 2 4 2" xfId="8288" xr:uid="{00000000-0005-0000-0000-000080070000}"/>
    <cellStyle name="Input 11 7 2 5" xfId="5113" xr:uid="{00000000-0005-0000-0000-000081070000}"/>
    <cellStyle name="Input 11 7 3" xfId="1493" xr:uid="{00000000-0005-0000-0000-000082070000}"/>
    <cellStyle name="Input 11 7 3 2" xfId="5710" xr:uid="{00000000-0005-0000-0000-000083070000}"/>
    <cellStyle name="Input 11 7 4" xfId="2535" xr:uid="{00000000-0005-0000-0000-000084070000}"/>
    <cellStyle name="Input 11 7 4 2" xfId="6752" xr:uid="{00000000-0005-0000-0000-000085070000}"/>
    <cellStyle name="Input 11 7 5" xfId="3577" xr:uid="{00000000-0005-0000-0000-000086070000}"/>
    <cellStyle name="Input 11 7 5 2" xfId="7794" xr:uid="{00000000-0005-0000-0000-000087070000}"/>
    <cellStyle name="Input 11 7 6" xfId="4619" xr:uid="{00000000-0005-0000-0000-000088070000}"/>
    <cellStyle name="Input 11 8" xfId="510" xr:uid="{00000000-0005-0000-0000-000089070000}"/>
    <cellStyle name="Input 11 8 2" xfId="1000" xr:uid="{00000000-0005-0000-0000-00008A070000}"/>
    <cellStyle name="Input 11 8 2 2" xfId="2044" xr:uid="{00000000-0005-0000-0000-00008B070000}"/>
    <cellStyle name="Input 11 8 2 2 2" xfId="6261" xr:uid="{00000000-0005-0000-0000-00008C070000}"/>
    <cellStyle name="Input 11 8 2 3" xfId="3086" xr:uid="{00000000-0005-0000-0000-00008D070000}"/>
    <cellStyle name="Input 11 8 2 3 2" xfId="7303" xr:uid="{00000000-0005-0000-0000-00008E070000}"/>
    <cellStyle name="Input 11 8 2 4" xfId="4128" xr:uid="{00000000-0005-0000-0000-00008F070000}"/>
    <cellStyle name="Input 11 8 2 4 2" xfId="8345" xr:uid="{00000000-0005-0000-0000-000090070000}"/>
    <cellStyle name="Input 11 8 2 5" xfId="5170" xr:uid="{00000000-0005-0000-0000-000091070000}"/>
    <cellStyle name="Input 11 8 3" xfId="1554" xr:uid="{00000000-0005-0000-0000-000092070000}"/>
    <cellStyle name="Input 11 8 3 2" xfId="5771" xr:uid="{00000000-0005-0000-0000-000093070000}"/>
    <cellStyle name="Input 11 8 4" xfId="2596" xr:uid="{00000000-0005-0000-0000-000094070000}"/>
    <cellStyle name="Input 11 8 4 2" xfId="6813" xr:uid="{00000000-0005-0000-0000-000095070000}"/>
    <cellStyle name="Input 11 8 5" xfId="3638" xr:uid="{00000000-0005-0000-0000-000096070000}"/>
    <cellStyle name="Input 11 8 5 2" xfId="7855" xr:uid="{00000000-0005-0000-0000-000097070000}"/>
    <cellStyle name="Input 11 8 6" xfId="4680" xr:uid="{00000000-0005-0000-0000-000098070000}"/>
    <cellStyle name="Input 11 9" xfId="670" xr:uid="{00000000-0005-0000-0000-000099070000}"/>
    <cellStyle name="Input 11 9 2" xfId="1714" xr:uid="{00000000-0005-0000-0000-00009A070000}"/>
    <cellStyle name="Input 11 9 2 2" xfId="5931" xr:uid="{00000000-0005-0000-0000-00009B070000}"/>
    <cellStyle name="Input 11 9 3" xfId="2756" xr:uid="{00000000-0005-0000-0000-00009C070000}"/>
    <cellStyle name="Input 11 9 3 2" xfId="6973" xr:uid="{00000000-0005-0000-0000-00009D070000}"/>
    <cellStyle name="Input 11 9 4" xfId="3798" xr:uid="{00000000-0005-0000-0000-00009E070000}"/>
    <cellStyle name="Input 11 9 4 2" xfId="8015" xr:uid="{00000000-0005-0000-0000-00009F070000}"/>
    <cellStyle name="Input 11 9 5" xfId="4840" xr:uid="{00000000-0005-0000-0000-0000A0070000}"/>
    <cellStyle name="Input 12" xfId="104" xr:uid="{00000000-0005-0000-0000-0000A1070000}"/>
    <cellStyle name="Input 12 2" xfId="627" xr:uid="{00000000-0005-0000-0000-0000A2070000}"/>
    <cellStyle name="Input 12 2 2" xfId="1671" xr:uid="{00000000-0005-0000-0000-0000A3070000}"/>
    <cellStyle name="Input 12 2 2 2" xfId="5888" xr:uid="{00000000-0005-0000-0000-0000A4070000}"/>
    <cellStyle name="Input 12 2 3" xfId="2713" xr:uid="{00000000-0005-0000-0000-0000A5070000}"/>
    <cellStyle name="Input 12 2 3 2" xfId="6930" xr:uid="{00000000-0005-0000-0000-0000A6070000}"/>
    <cellStyle name="Input 12 2 4" xfId="3755" xr:uid="{00000000-0005-0000-0000-0000A7070000}"/>
    <cellStyle name="Input 12 2 4 2" xfId="7972" xr:uid="{00000000-0005-0000-0000-0000A8070000}"/>
    <cellStyle name="Input 12 2 5" xfId="4797" xr:uid="{00000000-0005-0000-0000-0000A9070000}"/>
    <cellStyle name="Input 12 3" xfId="1150" xr:uid="{00000000-0005-0000-0000-0000AA070000}"/>
    <cellStyle name="Input 12 3 2" xfId="5367" xr:uid="{00000000-0005-0000-0000-0000AB070000}"/>
    <cellStyle name="Input 12 4" xfId="2192" xr:uid="{00000000-0005-0000-0000-0000AC070000}"/>
    <cellStyle name="Input 12 4 2" xfId="6409" xr:uid="{00000000-0005-0000-0000-0000AD070000}"/>
    <cellStyle name="Input 12 5" xfId="3234" xr:uid="{00000000-0005-0000-0000-0000AE070000}"/>
    <cellStyle name="Input 12 5 2" xfId="7451" xr:uid="{00000000-0005-0000-0000-0000AF070000}"/>
    <cellStyle name="Input 12 6" xfId="4276" xr:uid="{00000000-0005-0000-0000-0000B0070000}"/>
    <cellStyle name="Input 2" xfId="65" xr:uid="{00000000-0005-0000-0000-0000B1070000}"/>
    <cellStyle name="Input 2 10" xfId="590" xr:uid="{00000000-0005-0000-0000-0000B2070000}"/>
    <cellStyle name="Input 2 10 2" xfId="1634" xr:uid="{00000000-0005-0000-0000-0000B3070000}"/>
    <cellStyle name="Input 2 10 2 2" xfId="5851" xr:uid="{00000000-0005-0000-0000-0000B4070000}"/>
    <cellStyle name="Input 2 10 3" xfId="2676" xr:uid="{00000000-0005-0000-0000-0000B5070000}"/>
    <cellStyle name="Input 2 10 3 2" xfId="6893" xr:uid="{00000000-0005-0000-0000-0000B6070000}"/>
    <cellStyle name="Input 2 10 4" xfId="3718" xr:uid="{00000000-0005-0000-0000-0000B7070000}"/>
    <cellStyle name="Input 2 10 4 2" xfId="7935" xr:uid="{00000000-0005-0000-0000-0000B8070000}"/>
    <cellStyle name="Input 2 10 5" xfId="4760" xr:uid="{00000000-0005-0000-0000-0000B9070000}"/>
    <cellStyle name="Input 2 11" xfId="320" xr:uid="{00000000-0005-0000-0000-0000BA070000}"/>
    <cellStyle name="Input 2 11 2" xfId="1365" xr:uid="{00000000-0005-0000-0000-0000BB070000}"/>
    <cellStyle name="Input 2 11 2 2" xfId="5582" xr:uid="{00000000-0005-0000-0000-0000BC070000}"/>
    <cellStyle name="Input 2 11 3" xfId="2407" xr:uid="{00000000-0005-0000-0000-0000BD070000}"/>
    <cellStyle name="Input 2 11 3 2" xfId="6624" xr:uid="{00000000-0005-0000-0000-0000BE070000}"/>
    <cellStyle name="Input 2 11 4" xfId="3449" xr:uid="{00000000-0005-0000-0000-0000BF070000}"/>
    <cellStyle name="Input 2 11 4 2" xfId="7666" xr:uid="{00000000-0005-0000-0000-0000C0070000}"/>
    <cellStyle name="Input 2 11 5" xfId="4491" xr:uid="{00000000-0005-0000-0000-0000C1070000}"/>
    <cellStyle name="Input 2 12" xfId="1059" xr:uid="{00000000-0005-0000-0000-0000C2070000}"/>
    <cellStyle name="Input 2 12 2" xfId="2103" xr:uid="{00000000-0005-0000-0000-0000C3070000}"/>
    <cellStyle name="Input 2 12 2 2" xfId="6320" xr:uid="{00000000-0005-0000-0000-0000C4070000}"/>
    <cellStyle name="Input 2 12 3" xfId="3145" xr:uid="{00000000-0005-0000-0000-0000C5070000}"/>
    <cellStyle name="Input 2 12 3 2" xfId="7362" xr:uid="{00000000-0005-0000-0000-0000C6070000}"/>
    <cellStyle name="Input 2 12 4" xfId="4187" xr:uid="{00000000-0005-0000-0000-0000C7070000}"/>
    <cellStyle name="Input 2 12 4 2" xfId="8404" xr:uid="{00000000-0005-0000-0000-0000C8070000}"/>
    <cellStyle name="Input 2 12 5" xfId="5229" xr:uid="{00000000-0005-0000-0000-0000C9070000}"/>
    <cellStyle name="Input 2 13" xfId="1113" xr:uid="{00000000-0005-0000-0000-0000CA070000}"/>
    <cellStyle name="Input 2 13 2" xfId="5330" xr:uid="{00000000-0005-0000-0000-0000CB070000}"/>
    <cellStyle name="Input 2 14" xfId="2155" xr:uid="{00000000-0005-0000-0000-0000CC070000}"/>
    <cellStyle name="Input 2 14 2" xfId="6372" xr:uid="{00000000-0005-0000-0000-0000CD070000}"/>
    <cellStyle name="Input 2 15" xfId="3197" xr:uid="{00000000-0005-0000-0000-0000CE070000}"/>
    <cellStyle name="Input 2 15 2" xfId="7414" xr:uid="{00000000-0005-0000-0000-0000CF070000}"/>
    <cellStyle name="Input 2 16" xfId="4239" xr:uid="{00000000-0005-0000-0000-0000D0070000}"/>
    <cellStyle name="Input 2 2" xfId="163" xr:uid="{00000000-0005-0000-0000-0000D1070000}"/>
    <cellStyle name="Input 2 2 2" xfId="685" xr:uid="{00000000-0005-0000-0000-0000D2070000}"/>
    <cellStyle name="Input 2 2 2 2" xfId="1729" xr:uid="{00000000-0005-0000-0000-0000D3070000}"/>
    <cellStyle name="Input 2 2 2 2 2" xfId="5946" xr:uid="{00000000-0005-0000-0000-0000D4070000}"/>
    <cellStyle name="Input 2 2 2 3" xfId="2771" xr:uid="{00000000-0005-0000-0000-0000D5070000}"/>
    <cellStyle name="Input 2 2 2 3 2" xfId="6988" xr:uid="{00000000-0005-0000-0000-0000D6070000}"/>
    <cellStyle name="Input 2 2 2 4" xfId="3813" xr:uid="{00000000-0005-0000-0000-0000D7070000}"/>
    <cellStyle name="Input 2 2 2 4 2" xfId="8030" xr:uid="{00000000-0005-0000-0000-0000D8070000}"/>
    <cellStyle name="Input 2 2 2 5" xfId="4855" xr:uid="{00000000-0005-0000-0000-0000D9070000}"/>
    <cellStyle name="Input 2 2 3" xfId="1208" xr:uid="{00000000-0005-0000-0000-0000DA070000}"/>
    <cellStyle name="Input 2 2 3 2" xfId="5425" xr:uid="{00000000-0005-0000-0000-0000DB070000}"/>
    <cellStyle name="Input 2 2 4" xfId="2250" xr:uid="{00000000-0005-0000-0000-0000DC070000}"/>
    <cellStyle name="Input 2 2 4 2" xfId="6467" xr:uid="{00000000-0005-0000-0000-0000DD070000}"/>
    <cellStyle name="Input 2 2 5" xfId="3292" xr:uid="{00000000-0005-0000-0000-0000DE070000}"/>
    <cellStyle name="Input 2 2 5 2" xfId="7509" xr:uid="{00000000-0005-0000-0000-0000DF070000}"/>
    <cellStyle name="Input 2 2 6" xfId="4334" xr:uid="{00000000-0005-0000-0000-0000E0070000}"/>
    <cellStyle name="Input 2 3" xfId="229" xr:uid="{00000000-0005-0000-0000-0000E1070000}"/>
    <cellStyle name="Input 2 3 2" xfId="751" xr:uid="{00000000-0005-0000-0000-0000E2070000}"/>
    <cellStyle name="Input 2 3 2 2" xfId="1795" xr:uid="{00000000-0005-0000-0000-0000E3070000}"/>
    <cellStyle name="Input 2 3 2 2 2" xfId="6012" xr:uid="{00000000-0005-0000-0000-0000E4070000}"/>
    <cellStyle name="Input 2 3 2 3" xfId="2837" xr:uid="{00000000-0005-0000-0000-0000E5070000}"/>
    <cellStyle name="Input 2 3 2 3 2" xfId="7054" xr:uid="{00000000-0005-0000-0000-0000E6070000}"/>
    <cellStyle name="Input 2 3 2 4" xfId="3879" xr:uid="{00000000-0005-0000-0000-0000E7070000}"/>
    <cellStyle name="Input 2 3 2 4 2" xfId="8096" xr:uid="{00000000-0005-0000-0000-0000E8070000}"/>
    <cellStyle name="Input 2 3 2 5" xfId="4921" xr:uid="{00000000-0005-0000-0000-0000E9070000}"/>
    <cellStyle name="Input 2 3 3" xfId="1274" xr:uid="{00000000-0005-0000-0000-0000EA070000}"/>
    <cellStyle name="Input 2 3 3 2" xfId="5491" xr:uid="{00000000-0005-0000-0000-0000EB070000}"/>
    <cellStyle name="Input 2 3 4" xfId="2316" xr:uid="{00000000-0005-0000-0000-0000EC070000}"/>
    <cellStyle name="Input 2 3 4 2" xfId="6533" xr:uid="{00000000-0005-0000-0000-0000ED070000}"/>
    <cellStyle name="Input 2 3 5" xfId="3358" xr:uid="{00000000-0005-0000-0000-0000EE070000}"/>
    <cellStyle name="Input 2 3 5 2" xfId="7575" xr:uid="{00000000-0005-0000-0000-0000EF070000}"/>
    <cellStyle name="Input 2 3 6" xfId="4400" xr:uid="{00000000-0005-0000-0000-0000F0070000}"/>
    <cellStyle name="Input 2 4" xfId="252" xr:uid="{00000000-0005-0000-0000-0000F1070000}"/>
    <cellStyle name="Input 2 4 2" xfId="774" xr:uid="{00000000-0005-0000-0000-0000F2070000}"/>
    <cellStyle name="Input 2 4 2 2" xfId="1818" xr:uid="{00000000-0005-0000-0000-0000F3070000}"/>
    <cellStyle name="Input 2 4 2 2 2" xfId="6035" xr:uid="{00000000-0005-0000-0000-0000F4070000}"/>
    <cellStyle name="Input 2 4 2 3" xfId="2860" xr:uid="{00000000-0005-0000-0000-0000F5070000}"/>
    <cellStyle name="Input 2 4 2 3 2" xfId="7077" xr:uid="{00000000-0005-0000-0000-0000F6070000}"/>
    <cellStyle name="Input 2 4 2 4" xfId="3902" xr:uid="{00000000-0005-0000-0000-0000F7070000}"/>
    <cellStyle name="Input 2 4 2 4 2" xfId="8119" xr:uid="{00000000-0005-0000-0000-0000F8070000}"/>
    <cellStyle name="Input 2 4 2 5" xfId="4944" xr:uid="{00000000-0005-0000-0000-0000F9070000}"/>
    <cellStyle name="Input 2 4 3" xfId="1297" xr:uid="{00000000-0005-0000-0000-0000FA070000}"/>
    <cellStyle name="Input 2 4 3 2" xfId="5514" xr:uid="{00000000-0005-0000-0000-0000FB070000}"/>
    <cellStyle name="Input 2 4 4" xfId="2339" xr:uid="{00000000-0005-0000-0000-0000FC070000}"/>
    <cellStyle name="Input 2 4 4 2" xfId="6556" xr:uid="{00000000-0005-0000-0000-0000FD070000}"/>
    <cellStyle name="Input 2 4 5" xfId="3381" xr:uid="{00000000-0005-0000-0000-0000FE070000}"/>
    <cellStyle name="Input 2 4 5 2" xfId="7598" xr:uid="{00000000-0005-0000-0000-0000FF070000}"/>
    <cellStyle name="Input 2 4 6" xfId="4423" xr:uid="{00000000-0005-0000-0000-000000080000}"/>
    <cellStyle name="Input 2 5" xfId="308" xr:uid="{00000000-0005-0000-0000-000001080000}"/>
    <cellStyle name="Input 2 5 2" xfId="830" xr:uid="{00000000-0005-0000-0000-000002080000}"/>
    <cellStyle name="Input 2 5 2 2" xfId="1874" xr:uid="{00000000-0005-0000-0000-000003080000}"/>
    <cellStyle name="Input 2 5 2 2 2" xfId="6091" xr:uid="{00000000-0005-0000-0000-000004080000}"/>
    <cellStyle name="Input 2 5 2 3" xfId="2916" xr:uid="{00000000-0005-0000-0000-000005080000}"/>
    <cellStyle name="Input 2 5 2 3 2" xfId="7133" xr:uid="{00000000-0005-0000-0000-000006080000}"/>
    <cellStyle name="Input 2 5 2 4" xfId="3958" xr:uid="{00000000-0005-0000-0000-000007080000}"/>
    <cellStyle name="Input 2 5 2 4 2" xfId="8175" xr:uid="{00000000-0005-0000-0000-000008080000}"/>
    <cellStyle name="Input 2 5 2 5" xfId="5000" xr:uid="{00000000-0005-0000-0000-000009080000}"/>
    <cellStyle name="Input 2 5 3" xfId="1353" xr:uid="{00000000-0005-0000-0000-00000A080000}"/>
    <cellStyle name="Input 2 5 3 2" xfId="5570" xr:uid="{00000000-0005-0000-0000-00000B080000}"/>
    <cellStyle name="Input 2 5 4" xfId="2395" xr:uid="{00000000-0005-0000-0000-00000C080000}"/>
    <cellStyle name="Input 2 5 4 2" xfId="6612" xr:uid="{00000000-0005-0000-0000-00000D080000}"/>
    <cellStyle name="Input 2 5 5" xfId="3437" xr:uid="{00000000-0005-0000-0000-00000E080000}"/>
    <cellStyle name="Input 2 5 5 2" xfId="7654" xr:uid="{00000000-0005-0000-0000-00000F080000}"/>
    <cellStyle name="Input 2 5 6" xfId="4479" xr:uid="{00000000-0005-0000-0000-000010080000}"/>
    <cellStyle name="Input 2 6" xfId="379" xr:uid="{00000000-0005-0000-0000-000011080000}"/>
    <cellStyle name="Input 2 6 2" xfId="891" xr:uid="{00000000-0005-0000-0000-000012080000}"/>
    <cellStyle name="Input 2 6 2 2" xfId="1935" xr:uid="{00000000-0005-0000-0000-000013080000}"/>
    <cellStyle name="Input 2 6 2 2 2" xfId="6152" xr:uid="{00000000-0005-0000-0000-000014080000}"/>
    <cellStyle name="Input 2 6 2 3" xfId="2977" xr:uid="{00000000-0005-0000-0000-000015080000}"/>
    <cellStyle name="Input 2 6 2 3 2" xfId="7194" xr:uid="{00000000-0005-0000-0000-000016080000}"/>
    <cellStyle name="Input 2 6 2 4" xfId="4019" xr:uid="{00000000-0005-0000-0000-000017080000}"/>
    <cellStyle name="Input 2 6 2 4 2" xfId="8236" xr:uid="{00000000-0005-0000-0000-000018080000}"/>
    <cellStyle name="Input 2 6 2 5" xfId="5061" xr:uid="{00000000-0005-0000-0000-000019080000}"/>
    <cellStyle name="Input 2 6 3" xfId="1424" xr:uid="{00000000-0005-0000-0000-00001A080000}"/>
    <cellStyle name="Input 2 6 3 2" xfId="5641" xr:uid="{00000000-0005-0000-0000-00001B080000}"/>
    <cellStyle name="Input 2 6 4" xfId="2466" xr:uid="{00000000-0005-0000-0000-00001C080000}"/>
    <cellStyle name="Input 2 6 4 2" xfId="6683" xr:uid="{00000000-0005-0000-0000-00001D080000}"/>
    <cellStyle name="Input 2 6 5" xfId="3508" xr:uid="{00000000-0005-0000-0000-00001E080000}"/>
    <cellStyle name="Input 2 6 5 2" xfId="7725" xr:uid="{00000000-0005-0000-0000-00001F080000}"/>
    <cellStyle name="Input 2 6 6" xfId="4550" xr:uid="{00000000-0005-0000-0000-000020080000}"/>
    <cellStyle name="Input 2 7" xfId="334" xr:uid="{00000000-0005-0000-0000-000021080000}"/>
    <cellStyle name="Input 2 7 2" xfId="852" xr:uid="{00000000-0005-0000-0000-000022080000}"/>
    <cellStyle name="Input 2 7 2 2" xfId="1896" xr:uid="{00000000-0005-0000-0000-000023080000}"/>
    <cellStyle name="Input 2 7 2 2 2" xfId="6113" xr:uid="{00000000-0005-0000-0000-000024080000}"/>
    <cellStyle name="Input 2 7 2 3" xfId="2938" xr:uid="{00000000-0005-0000-0000-000025080000}"/>
    <cellStyle name="Input 2 7 2 3 2" xfId="7155" xr:uid="{00000000-0005-0000-0000-000026080000}"/>
    <cellStyle name="Input 2 7 2 4" xfId="3980" xr:uid="{00000000-0005-0000-0000-000027080000}"/>
    <cellStyle name="Input 2 7 2 4 2" xfId="8197" xr:uid="{00000000-0005-0000-0000-000028080000}"/>
    <cellStyle name="Input 2 7 2 5" xfId="5022" xr:uid="{00000000-0005-0000-0000-000029080000}"/>
    <cellStyle name="Input 2 7 3" xfId="1379" xr:uid="{00000000-0005-0000-0000-00002A080000}"/>
    <cellStyle name="Input 2 7 3 2" xfId="5596" xr:uid="{00000000-0005-0000-0000-00002B080000}"/>
    <cellStyle name="Input 2 7 4" xfId="2421" xr:uid="{00000000-0005-0000-0000-00002C080000}"/>
    <cellStyle name="Input 2 7 4 2" xfId="6638" xr:uid="{00000000-0005-0000-0000-00002D080000}"/>
    <cellStyle name="Input 2 7 5" xfId="3463" xr:uid="{00000000-0005-0000-0000-00002E080000}"/>
    <cellStyle name="Input 2 7 5 2" xfId="7680" xr:uid="{00000000-0005-0000-0000-00002F080000}"/>
    <cellStyle name="Input 2 7 6" xfId="4505" xr:uid="{00000000-0005-0000-0000-000030080000}"/>
    <cellStyle name="Input 2 8" xfId="481" xr:uid="{00000000-0005-0000-0000-000031080000}"/>
    <cellStyle name="Input 2 8 2" xfId="971" xr:uid="{00000000-0005-0000-0000-000032080000}"/>
    <cellStyle name="Input 2 8 2 2" xfId="2015" xr:uid="{00000000-0005-0000-0000-000033080000}"/>
    <cellStyle name="Input 2 8 2 2 2" xfId="6232" xr:uid="{00000000-0005-0000-0000-000034080000}"/>
    <cellStyle name="Input 2 8 2 3" xfId="3057" xr:uid="{00000000-0005-0000-0000-000035080000}"/>
    <cellStyle name="Input 2 8 2 3 2" xfId="7274" xr:uid="{00000000-0005-0000-0000-000036080000}"/>
    <cellStyle name="Input 2 8 2 4" xfId="4099" xr:uid="{00000000-0005-0000-0000-000037080000}"/>
    <cellStyle name="Input 2 8 2 4 2" xfId="8316" xr:uid="{00000000-0005-0000-0000-000038080000}"/>
    <cellStyle name="Input 2 8 2 5" xfId="5141" xr:uid="{00000000-0005-0000-0000-000039080000}"/>
    <cellStyle name="Input 2 8 3" xfId="1525" xr:uid="{00000000-0005-0000-0000-00003A080000}"/>
    <cellStyle name="Input 2 8 3 2" xfId="5742" xr:uid="{00000000-0005-0000-0000-00003B080000}"/>
    <cellStyle name="Input 2 8 4" xfId="2567" xr:uid="{00000000-0005-0000-0000-00003C080000}"/>
    <cellStyle name="Input 2 8 4 2" xfId="6784" xr:uid="{00000000-0005-0000-0000-00003D080000}"/>
    <cellStyle name="Input 2 8 5" xfId="3609" xr:uid="{00000000-0005-0000-0000-00003E080000}"/>
    <cellStyle name="Input 2 8 5 2" xfId="7826" xr:uid="{00000000-0005-0000-0000-00003F080000}"/>
    <cellStyle name="Input 2 8 6" xfId="4651" xr:uid="{00000000-0005-0000-0000-000040080000}"/>
    <cellStyle name="Input 2 9" xfId="548" xr:uid="{00000000-0005-0000-0000-000041080000}"/>
    <cellStyle name="Input 2 9 2" xfId="1030" xr:uid="{00000000-0005-0000-0000-000042080000}"/>
    <cellStyle name="Input 2 9 2 2" xfId="2074" xr:uid="{00000000-0005-0000-0000-000043080000}"/>
    <cellStyle name="Input 2 9 2 2 2" xfId="6291" xr:uid="{00000000-0005-0000-0000-000044080000}"/>
    <cellStyle name="Input 2 9 2 3" xfId="3116" xr:uid="{00000000-0005-0000-0000-000045080000}"/>
    <cellStyle name="Input 2 9 2 3 2" xfId="7333" xr:uid="{00000000-0005-0000-0000-000046080000}"/>
    <cellStyle name="Input 2 9 2 4" xfId="4158" xr:uid="{00000000-0005-0000-0000-000047080000}"/>
    <cellStyle name="Input 2 9 2 4 2" xfId="8375" xr:uid="{00000000-0005-0000-0000-000048080000}"/>
    <cellStyle name="Input 2 9 2 5" xfId="5200" xr:uid="{00000000-0005-0000-0000-000049080000}"/>
    <cellStyle name="Input 2 9 3" xfId="1592" xr:uid="{00000000-0005-0000-0000-00004A080000}"/>
    <cellStyle name="Input 2 9 3 2" xfId="5809" xr:uid="{00000000-0005-0000-0000-00004B080000}"/>
    <cellStyle name="Input 2 9 4" xfId="2634" xr:uid="{00000000-0005-0000-0000-00004C080000}"/>
    <cellStyle name="Input 2 9 4 2" xfId="6851" xr:uid="{00000000-0005-0000-0000-00004D080000}"/>
    <cellStyle name="Input 2 9 5" xfId="3676" xr:uid="{00000000-0005-0000-0000-00004E080000}"/>
    <cellStyle name="Input 2 9 5 2" xfId="7893" xr:uid="{00000000-0005-0000-0000-00004F080000}"/>
    <cellStyle name="Input 2 9 6" xfId="4718" xr:uid="{00000000-0005-0000-0000-000050080000}"/>
    <cellStyle name="Input 3" xfId="60" xr:uid="{00000000-0005-0000-0000-000051080000}"/>
    <cellStyle name="Input 3 10" xfId="585" xr:uid="{00000000-0005-0000-0000-000052080000}"/>
    <cellStyle name="Input 3 10 2" xfId="1629" xr:uid="{00000000-0005-0000-0000-000053080000}"/>
    <cellStyle name="Input 3 10 2 2" xfId="5846" xr:uid="{00000000-0005-0000-0000-000054080000}"/>
    <cellStyle name="Input 3 10 3" xfId="2671" xr:uid="{00000000-0005-0000-0000-000055080000}"/>
    <cellStyle name="Input 3 10 3 2" xfId="6888" xr:uid="{00000000-0005-0000-0000-000056080000}"/>
    <cellStyle name="Input 3 10 4" xfId="3713" xr:uid="{00000000-0005-0000-0000-000057080000}"/>
    <cellStyle name="Input 3 10 4 2" xfId="7930" xr:uid="{00000000-0005-0000-0000-000058080000}"/>
    <cellStyle name="Input 3 10 5" xfId="4755" xr:uid="{00000000-0005-0000-0000-000059080000}"/>
    <cellStyle name="Input 3 11" xfId="421" xr:uid="{00000000-0005-0000-0000-00005A080000}"/>
    <cellStyle name="Input 3 11 2" xfId="1466" xr:uid="{00000000-0005-0000-0000-00005B080000}"/>
    <cellStyle name="Input 3 11 2 2" xfId="5683" xr:uid="{00000000-0005-0000-0000-00005C080000}"/>
    <cellStyle name="Input 3 11 3" xfId="2508" xr:uid="{00000000-0005-0000-0000-00005D080000}"/>
    <cellStyle name="Input 3 11 3 2" xfId="6725" xr:uid="{00000000-0005-0000-0000-00005E080000}"/>
    <cellStyle name="Input 3 11 4" xfId="3550" xr:uid="{00000000-0005-0000-0000-00005F080000}"/>
    <cellStyle name="Input 3 11 4 2" xfId="7767" xr:uid="{00000000-0005-0000-0000-000060080000}"/>
    <cellStyle name="Input 3 11 5" xfId="4592" xr:uid="{00000000-0005-0000-0000-000061080000}"/>
    <cellStyle name="Input 3 12" xfId="1054" xr:uid="{00000000-0005-0000-0000-000062080000}"/>
    <cellStyle name="Input 3 12 2" xfId="2098" xr:uid="{00000000-0005-0000-0000-000063080000}"/>
    <cellStyle name="Input 3 12 2 2" xfId="6315" xr:uid="{00000000-0005-0000-0000-000064080000}"/>
    <cellStyle name="Input 3 12 3" xfId="3140" xr:uid="{00000000-0005-0000-0000-000065080000}"/>
    <cellStyle name="Input 3 12 3 2" xfId="7357" xr:uid="{00000000-0005-0000-0000-000066080000}"/>
    <cellStyle name="Input 3 12 4" xfId="4182" xr:uid="{00000000-0005-0000-0000-000067080000}"/>
    <cellStyle name="Input 3 12 4 2" xfId="8399" xr:uid="{00000000-0005-0000-0000-000068080000}"/>
    <cellStyle name="Input 3 12 5" xfId="5224" xr:uid="{00000000-0005-0000-0000-000069080000}"/>
    <cellStyle name="Input 3 13" xfId="1108" xr:uid="{00000000-0005-0000-0000-00006A080000}"/>
    <cellStyle name="Input 3 13 2" xfId="5325" xr:uid="{00000000-0005-0000-0000-00006B080000}"/>
    <cellStyle name="Input 3 14" xfId="2150" xr:uid="{00000000-0005-0000-0000-00006C080000}"/>
    <cellStyle name="Input 3 14 2" xfId="6367" xr:uid="{00000000-0005-0000-0000-00006D080000}"/>
    <cellStyle name="Input 3 15" xfId="3192" xr:uid="{00000000-0005-0000-0000-00006E080000}"/>
    <cellStyle name="Input 3 15 2" xfId="7409" xr:uid="{00000000-0005-0000-0000-00006F080000}"/>
    <cellStyle name="Input 3 16" xfId="4234" xr:uid="{00000000-0005-0000-0000-000070080000}"/>
    <cellStyle name="Input 3 2" xfId="158" xr:uid="{00000000-0005-0000-0000-000071080000}"/>
    <cellStyle name="Input 3 2 2" xfId="680" xr:uid="{00000000-0005-0000-0000-000072080000}"/>
    <cellStyle name="Input 3 2 2 2" xfId="1724" xr:uid="{00000000-0005-0000-0000-000073080000}"/>
    <cellStyle name="Input 3 2 2 2 2" xfId="5941" xr:uid="{00000000-0005-0000-0000-000074080000}"/>
    <cellStyle name="Input 3 2 2 3" xfId="2766" xr:uid="{00000000-0005-0000-0000-000075080000}"/>
    <cellStyle name="Input 3 2 2 3 2" xfId="6983" xr:uid="{00000000-0005-0000-0000-000076080000}"/>
    <cellStyle name="Input 3 2 2 4" xfId="3808" xr:uid="{00000000-0005-0000-0000-000077080000}"/>
    <cellStyle name="Input 3 2 2 4 2" xfId="8025" xr:uid="{00000000-0005-0000-0000-000078080000}"/>
    <cellStyle name="Input 3 2 2 5" xfId="4850" xr:uid="{00000000-0005-0000-0000-000079080000}"/>
    <cellStyle name="Input 3 2 3" xfId="1203" xr:uid="{00000000-0005-0000-0000-00007A080000}"/>
    <cellStyle name="Input 3 2 3 2" xfId="5420" xr:uid="{00000000-0005-0000-0000-00007B080000}"/>
    <cellStyle name="Input 3 2 4" xfId="2245" xr:uid="{00000000-0005-0000-0000-00007C080000}"/>
    <cellStyle name="Input 3 2 4 2" xfId="6462" xr:uid="{00000000-0005-0000-0000-00007D080000}"/>
    <cellStyle name="Input 3 2 5" xfId="3287" xr:uid="{00000000-0005-0000-0000-00007E080000}"/>
    <cellStyle name="Input 3 2 5 2" xfId="7504" xr:uid="{00000000-0005-0000-0000-00007F080000}"/>
    <cellStyle name="Input 3 2 6" xfId="4329" xr:uid="{00000000-0005-0000-0000-000080080000}"/>
    <cellStyle name="Input 3 3" xfId="215" xr:uid="{00000000-0005-0000-0000-000081080000}"/>
    <cellStyle name="Input 3 3 2" xfId="737" xr:uid="{00000000-0005-0000-0000-000082080000}"/>
    <cellStyle name="Input 3 3 2 2" xfId="1781" xr:uid="{00000000-0005-0000-0000-000083080000}"/>
    <cellStyle name="Input 3 3 2 2 2" xfId="5998" xr:uid="{00000000-0005-0000-0000-000084080000}"/>
    <cellStyle name="Input 3 3 2 3" xfId="2823" xr:uid="{00000000-0005-0000-0000-000085080000}"/>
    <cellStyle name="Input 3 3 2 3 2" xfId="7040" xr:uid="{00000000-0005-0000-0000-000086080000}"/>
    <cellStyle name="Input 3 3 2 4" xfId="3865" xr:uid="{00000000-0005-0000-0000-000087080000}"/>
    <cellStyle name="Input 3 3 2 4 2" xfId="8082" xr:uid="{00000000-0005-0000-0000-000088080000}"/>
    <cellStyle name="Input 3 3 2 5" xfId="4907" xr:uid="{00000000-0005-0000-0000-000089080000}"/>
    <cellStyle name="Input 3 3 3" xfId="1260" xr:uid="{00000000-0005-0000-0000-00008A080000}"/>
    <cellStyle name="Input 3 3 3 2" xfId="5477" xr:uid="{00000000-0005-0000-0000-00008B080000}"/>
    <cellStyle name="Input 3 3 4" xfId="2302" xr:uid="{00000000-0005-0000-0000-00008C080000}"/>
    <cellStyle name="Input 3 3 4 2" xfId="6519" xr:uid="{00000000-0005-0000-0000-00008D080000}"/>
    <cellStyle name="Input 3 3 5" xfId="3344" xr:uid="{00000000-0005-0000-0000-00008E080000}"/>
    <cellStyle name="Input 3 3 5 2" xfId="7561" xr:uid="{00000000-0005-0000-0000-00008F080000}"/>
    <cellStyle name="Input 3 3 6" xfId="4386" xr:uid="{00000000-0005-0000-0000-000090080000}"/>
    <cellStyle name="Input 3 4" xfId="247" xr:uid="{00000000-0005-0000-0000-000091080000}"/>
    <cellStyle name="Input 3 4 2" xfId="769" xr:uid="{00000000-0005-0000-0000-000092080000}"/>
    <cellStyle name="Input 3 4 2 2" xfId="1813" xr:uid="{00000000-0005-0000-0000-000093080000}"/>
    <cellStyle name="Input 3 4 2 2 2" xfId="6030" xr:uid="{00000000-0005-0000-0000-000094080000}"/>
    <cellStyle name="Input 3 4 2 3" xfId="2855" xr:uid="{00000000-0005-0000-0000-000095080000}"/>
    <cellStyle name="Input 3 4 2 3 2" xfId="7072" xr:uid="{00000000-0005-0000-0000-000096080000}"/>
    <cellStyle name="Input 3 4 2 4" xfId="3897" xr:uid="{00000000-0005-0000-0000-000097080000}"/>
    <cellStyle name="Input 3 4 2 4 2" xfId="8114" xr:uid="{00000000-0005-0000-0000-000098080000}"/>
    <cellStyle name="Input 3 4 2 5" xfId="4939" xr:uid="{00000000-0005-0000-0000-000099080000}"/>
    <cellStyle name="Input 3 4 3" xfId="1292" xr:uid="{00000000-0005-0000-0000-00009A080000}"/>
    <cellStyle name="Input 3 4 3 2" xfId="5509" xr:uid="{00000000-0005-0000-0000-00009B080000}"/>
    <cellStyle name="Input 3 4 4" xfId="2334" xr:uid="{00000000-0005-0000-0000-00009C080000}"/>
    <cellStyle name="Input 3 4 4 2" xfId="6551" xr:uid="{00000000-0005-0000-0000-00009D080000}"/>
    <cellStyle name="Input 3 4 5" xfId="3376" xr:uid="{00000000-0005-0000-0000-00009E080000}"/>
    <cellStyle name="Input 3 4 5 2" xfId="7593" xr:uid="{00000000-0005-0000-0000-00009F080000}"/>
    <cellStyle name="Input 3 4 6" xfId="4418" xr:uid="{00000000-0005-0000-0000-0000A0080000}"/>
    <cellStyle name="Input 3 5" xfId="294" xr:uid="{00000000-0005-0000-0000-0000A1080000}"/>
    <cellStyle name="Input 3 5 2" xfId="816" xr:uid="{00000000-0005-0000-0000-0000A2080000}"/>
    <cellStyle name="Input 3 5 2 2" xfId="1860" xr:uid="{00000000-0005-0000-0000-0000A3080000}"/>
    <cellStyle name="Input 3 5 2 2 2" xfId="6077" xr:uid="{00000000-0005-0000-0000-0000A4080000}"/>
    <cellStyle name="Input 3 5 2 3" xfId="2902" xr:uid="{00000000-0005-0000-0000-0000A5080000}"/>
    <cellStyle name="Input 3 5 2 3 2" xfId="7119" xr:uid="{00000000-0005-0000-0000-0000A6080000}"/>
    <cellStyle name="Input 3 5 2 4" xfId="3944" xr:uid="{00000000-0005-0000-0000-0000A7080000}"/>
    <cellStyle name="Input 3 5 2 4 2" xfId="8161" xr:uid="{00000000-0005-0000-0000-0000A8080000}"/>
    <cellStyle name="Input 3 5 2 5" xfId="4986" xr:uid="{00000000-0005-0000-0000-0000A9080000}"/>
    <cellStyle name="Input 3 5 3" xfId="1339" xr:uid="{00000000-0005-0000-0000-0000AA080000}"/>
    <cellStyle name="Input 3 5 3 2" xfId="5556" xr:uid="{00000000-0005-0000-0000-0000AB080000}"/>
    <cellStyle name="Input 3 5 4" xfId="2381" xr:uid="{00000000-0005-0000-0000-0000AC080000}"/>
    <cellStyle name="Input 3 5 4 2" xfId="6598" xr:uid="{00000000-0005-0000-0000-0000AD080000}"/>
    <cellStyle name="Input 3 5 5" xfId="3423" xr:uid="{00000000-0005-0000-0000-0000AE080000}"/>
    <cellStyle name="Input 3 5 5 2" xfId="7640" xr:uid="{00000000-0005-0000-0000-0000AF080000}"/>
    <cellStyle name="Input 3 5 6" xfId="4465" xr:uid="{00000000-0005-0000-0000-0000B0080000}"/>
    <cellStyle name="Input 3 6" xfId="374" xr:uid="{00000000-0005-0000-0000-0000B1080000}"/>
    <cellStyle name="Input 3 6 2" xfId="886" xr:uid="{00000000-0005-0000-0000-0000B2080000}"/>
    <cellStyle name="Input 3 6 2 2" xfId="1930" xr:uid="{00000000-0005-0000-0000-0000B3080000}"/>
    <cellStyle name="Input 3 6 2 2 2" xfId="6147" xr:uid="{00000000-0005-0000-0000-0000B4080000}"/>
    <cellStyle name="Input 3 6 2 3" xfId="2972" xr:uid="{00000000-0005-0000-0000-0000B5080000}"/>
    <cellStyle name="Input 3 6 2 3 2" xfId="7189" xr:uid="{00000000-0005-0000-0000-0000B6080000}"/>
    <cellStyle name="Input 3 6 2 4" xfId="4014" xr:uid="{00000000-0005-0000-0000-0000B7080000}"/>
    <cellStyle name="Input 3 6 2 4 2" xfId="8231" xr:uid="{00000000-0005-0000-0000-0000B8080000}"/>
    <cellStyle name="Input 3 6 2 5" xfId="5056" xr:uid="{00000000-0005-0000-0000-0000B9080000}"/>
    <cellStyle name="Input 3 6 3" xfId="1419" xr:uid="{00000000-0005-0000-0000-0000BA080000}"/>
    <cellStyle name="Input 3 6 3 2" xfId="5636" xr:uid="{00000000-0005-0000-0000-0000BB080000}"/>
    <cellStyle name="Input 3 6 4" xfId="2461" xr:uid="{00000000-0005-0000-0000-0000BC080000}"/>
    <cellStyle name="Input 3 6 4 2" xfId="6678" xr:uid="{00000000-0005-0000-0000-0000BD080000}"/>
    <cellStyle name="Input 3 6 5" xfId="3503" xr:uid="{00000000-0005-0000-0000-0000BE080000}"/>
    <cellStyle name="Input 3 6 5 2" xfId="7720" xr:uid="{00000000-0005-0000-0000-0000BF080000}"/>
    <cellStyle name="Input 3 6 6" xfId="4545" xr:uid="{00000000-0005-0000-0000-0000C0080000}"/>
    <cellStyle name="Input 3 7" xfId="329" xr:uid="{00000000-0005-0000-0000-0000C1080000}"/>
    <cellStyle name="Input 3 7 2" xfId="847" xr:uid="{00000000-0005-0000-0000-0000C2080000}"/>
    <cellStyle name="Input 3 7 2 2" xfId="1891" xr:uid="{00000000-0005-0000-0000-0000C3080000}"/>
    <cellStyle name="Input 3 7 2 2 2" xfId="6108" xr:uid="{00000000-0005-0000-0000-0000C4080000}"/>
    <cellStyle name="Input 3 7 2 3" xfId="2933" xr:uid="{00000000-0005-0000-0000-0000C5080000}"/>
    <cellStyle name="Input 3 7 2 3 2" xfId="7150" xr:uid="{00000000-0005-0000-0000-0000C6080000}"/>
    <cellStyle name="Input 3 7 2 4" xfId="3975" xr:uid="{00000000-0005-0000-0000-0000C7080000}"/>
    <cellStyle name="Input 3 7 2 4 2" xfId="8192" xr:uid="{00000000-0005-0000-0000-0000C8080000}"/>
    <cellStyle name="Input 3 7 2 5" xfId="5017" xr:uid="{00000000-0005-0000-0000-0000C9080000}"/>
    <cellStyle name="Input 3 7 3" xfId="1374" xr:uid="{00000000-0005-0000-0000-0000CA080000}"/>
    <cellStyle name="Input 3 7 3 2" xfId="5591" xr:uid="{00000000-0005-0000-0000-0000CB080000}"/>
    <cellStyle name="Input 3 7 4" xfId="2416" xr:uid="{00000000-0005-0000-0000-0000CC080000}"/>
    <cellStyle name="Input 3 7 4 2" xfId="6633" xr:uid="{00000000-0005-0000-0000-0000CD080000}"/>
    <cellStyle name="Input 3 7 5" xfId="3458" xr:uid="{00000000-0005-0000-0000-0000CE080000}"/>
    <cellStyle name="Input 3 7 5 2" xfId="7675" xr:uid="{00000000-0005-0000-0000-0000CF080000}"/>
    <cellStyle name="Input 3 7 6" xfId="4500" xr:uid="{00000000-0005-0000-0000-0000D0080000}"/>
    <cellStyle name="Input 3 8" xfId="476" xr:uid="{00000000-0005-0000-0000-0000D1080000}"/>
    <cellStyle name="Input 3 8 2" xfId="966" xr:uid="{00000000-0005-0000-0000-0000D2080000}"/>
    <cellStyle name="Input 3 8 2 2" xfId="2010" xr:uid="{00000000-0005-0000-0000-0000D3080000}"/>
    <cellStyle name="Input 3 8 2 2 2" xfId="6227" xr:uid="{00000000-0005-0000-0000-0000D4080000}"/>
    <cellStyle name="Input 3 8 2 3" xfId="3052" xr:uid="{00000000-0005-0000-0000-0000D5080000}"/>
    <cellStyle name="Input 3 8 2 3 2" xfId="7269" xr:uid="{00000000-0005-0000-0000-0000D6080000}"/>
    <cellStyle name="Input 3 8 2 4" xfId="4094" xr:uid="{00000000-0005-0000-0000-0000D7080000}"/>
    <cellStyle name="Input 3 8 2 4 2" xfId="8311" xr:uid="{00000000-0005-0000-0000-0000D8080000}"/>
    <cellStyle name="Input 3 8 2 5" xfId="5136" xr:uid="{00000000-0005-0000-0000-0000D9080000}"/>
    <cellStyle name="Input 3 8 3" xfId="1520" xr:uid="{00000000-0005-0000-0000-0000DA080000}"/>
    <cellStyle name="Input 3 8 3 2" xfId="5737" xr:uid="{00000000-0005-0000-0000-0000DB080000}"/>
    <cellStyle name="Input 3 8 4" xfId="2562" xr:uid="{00000000-0005-0000-0000-0000DC080000}"/>
    <cellStyle name="Input 3 8 4 2" xfId="6779" xr:uid="{00000000-0005-0000-0000-0000DD080000}"/>
    <cellStyle name="Input 3 8 5" xfId="3604" xr:uid="{00000000-0005-0000-0000-0000DE080000}"/>
    <cellStyle name="Input 3 8 5 2" xfId="7821" xr:uid="{00000000-0005-0000-0000-0000DF080000}"/>
    <cellStyle name="Input 3 8 6" xfId="4646" xr:uid="{00000000-0005-0000-0000-0000E0080000}"/>
    <cellStyle name="Input 3 9" xfId="529" xr:uid="{00000000-0005-0000-0000-0000E1080000}"/>
    <cellStyle name="Input 3 9 2" xfId="1016" xr:uid="{00000000-0005-0000-0000-0000E2080000}"/>
    <cellStyle name="Input 3 9 2 2" xfId="2060" xr:uid="{00000000-0005-0000-0000-0000E3080000}"/>
    <cellStyle name="Input 3 9 2 2 2" xfId="6277" xr:uid="{00000000-0005-0000-0000-0000E4080000}"/>
    <cellStyle name="Input 3 9 2 3" xfId="3102" xr:uid="{00000000-0005-0000-0000-0000E5080000}"/>
    <cellStyle name="Input 3 9 2 3 2" xfId="7319" xr:uid="{00000000-0005-0000-0000-0000E6080000}"/>
    <cellStyle name="Input 3 9 2 4" xfId="4144" xr:uid="{00000000-0005-0000-0000-0000E7080000}"/>
    <cellStyle name="Input 3 9 2 4 2" xfId="8361" xr:uid="{00000000-0005-0000-0000-0000E8080000}"/>
    <cellStyle name="Input 3 9 2 5" xfId="5186" xr:uid="{00000000-0005-0000-0000-0000E9080000}"/>
    <cellStyle name="Input 3 9 3" xfId="1573" xr:uid="{00000000-0005-0000-0000-0000EA080000}"/>
    <cellStyle name="Input 3 9 3 2" xfId="5790" xr:uid="{00000000-0005-0000-0000-0000EB080000}"/>
    <cellStyle name="Input 3 9 4" xfId="2615" xr:uid="{00000000-0005-0000-0000-0000EC080000}"/>
    <cellStyle name="Input 3 9 4 2" xfId="6832" xr:uid="{00000000-0005-0000-0000-0000ED080000}"/>
    <cellStyle name="Input 3 9 5" xfId="3657" xr:uid="{00000000-0005-0000-0000-0000EE080000}"/>
    <cellStyle name="Input 3 9 5 2" xfId="7874" xr:uid="{00000000-0005-0000-0000-0000EF080000}"/>
    <cellStyle name="Input 3 9 6" xfId="4699" xr:uid="{00000000-0005-0000-0000-0000F0080000}"/>
    <cellStyle name="Input 4" xfId="57" xr:uid="{00000000-0005-0000-0000-0000F1080000}"/>
    <cellStyle name="Input 4 10" xfId="582" xr:uid="{00000000-0005-0000-0000-0000F2080000}"/>
    <cellStyle name="Input 4 10 2" xfId="1626" xr:uid="{00000000-0005-0000-0000-0000F3080000}"/>
    <cellStyle name="Input 4 10 2 2" xfId="5843" xr:uid="{00000000-0005-0000-0000-0000F4080000}"/>
    <cellStyle name="Input 4 10 3" xfId="2668" xr:uid="{00000000-0005-0000-0000-0000F5080000}"/>
    <cellStyle name="Input 4 10 3 2" xfId="6885" xr:uid="{00000000-0005-0000-0000-0000F6080000}"/>
    <cellStyle name="Input 4 10 4" xfId="3710" xr:uid="{00000000-0005-0000-0000-0000F7080000}"/>
    <cellStyle name="Input 4 10 4 2" xfId="7927" xr:uid="{00000000-0005-0000-0000-0000F8080000}"/>
    <cellStyle name="Input 4 10 5" xfId="4752" xr:uid="{00000000-0005-0000-0000-0000F9080000}"/>
    <cellStyle name="Input 4 11" xfId="576" xr:uid="{00000000-0005-0000-0000-0000FA080000}"/>
    <cellStyle name="Input 4 11 2" xfId="1620" xr:uid="{00000000-0005-0000-0000-0000FB080000}"/>
    <cellStyle name="Input 4 11 2 2" xfId="5837" xr:uid="{00000000-0005-0000-0000-0000FC080000}"/>
    <cellStyle name="Input 4 11 3" xfId="2662" xr:uid="{00000000-0005-0000-0000-0000FD080000}"/>
    <cellStyle name="Input 4 11 3 2" xfId="6879" xr:uid="{00000000-0005-0000-0000-0000FE080000}"/>
    <cellStyle name="Input 4 11 4" xfId="3704" xr:uid="{00000000-0005-0000-0000-0000FF080000}"/>
    <cellStyle name="Input 4 11 4 2" xfId="7921" xr:uid="{00000000-0005-0000-0000-000000090000}"/>
    <cellStyle name="Input 4 11 5" xfId="4746" xr:uid="{00000000-0005-0000-0000-000001090000}"/>
    <cellStyle name="Input 4 12" xfId="1051" xr:uid="{00000000-0005-0000-0000-000002090000}"/>
    <cellStyle name="Input 4 12 2" xfId="2095" xr:uid="{00000000-0005-0000-0000-000003090000}"/>
    <cellStyle name="Input 4 12 2 2" xfId="6312" xr:uid="{00000000-0005-0000-0000-000004090000}"/>
    <cellStyle name="Input 4 12 3" xfId="3137" xr:uid="{00000000-0005-0000-0000-000005090000}"/>
    <cellStyle name="Input 4 12 3 2" xfId="7354" xr:uid="{00000000-0005-0000-0000-000006090000}"/>
    <cellStyle name="Input 4 12 4" xfId="4179" xr:uid="{00000000-0005-0000-0000-000007090000}"/>
    <cellStyle name="Input 4 12 4 2" xfId="8396" xr:uid="{00000000-0005-0000-0000-000008090000}"/>
    <cellStyle name="Input 4 12 5" xfId="5221" xr:uid="{00000000-0005-0000-0000-000009090000}"/>
    <cellStyle name="Input 4 13" xfId="1105" xr:uid="{00000000-0005-0000-0000-00000A090000}"/>
    <cellStyle name="Input 4 13 2" xfId="5322" xr:uid="{00000000-0005-0000-0000-00000B090000}"/>
    <cellStyle name="Input 4 14" xfId="2147" xr:uid="{00000000-0005-0000-0000-00000C090000}"/>
    <cellStyle name="Input 4 14 2" xfId="6364" xr:uid="{00000000-0005-0000-0000-00000D090000}"/>
    <cellStyle name="Input 4 15" xfId="3189" xr:uid="{00000000-0005-0000-0000-00000E090000}"/>
    <cellStyle name="Input 4 15 2" xfId="7406" xr:uid="{00000000-0005-0000-0000-00000F090000}"/>
    <cellStyle name="Input 4 16" xfId="4231" xr:uid="{00000000-0005-0000-0000-000010090000}"/>
    <cellStyle name="Input 4 2" xfId="155" xr:uid="{00000000-0005-0000-0000-000011090000}"/>
    <cellStyle name="Input 4 2 2" xfId="677" xr:uid="{00000000-0005-0000-0000-000012090000}"/>
    <cellStyle name="Input 4 2 2 2" xfId="1721" xr:uid="{00000000-0005-0000-0000-000013090000}"/>
    <cellStyle name="Input 4 2 2 2 2" xfId="5938" xr:uid="{00000000-0005-0000-0000-000014090000}"/>
    <cellStyle name="Input 4 2 2 3" xfId="2763" xr:uid="{00000000-0005-0000-0000-000015090000}"/>
    <cellStyle name="Input 4 2 2 3 2" xfId="6980" xr:uid="{00000000-0005-0000-0000-000016090000}"/>
    <cellStyle name="Input 4 2 2 4" xfId="3805" xr:uid="{00000000-0005-0000-0000-000017090000}"/>
    <cellStyle name="Input 4 2 2 4 2" xfId="8022" xr:uid="{00000000-0005-0000-0000-000018090000}"/>
    <cellStyle name="Input 4 2 2 5" xfId="4847" xr:uid="{00000000-0005-0000-0000-000019090000}"/>
    <cellStyle name="Input 4 2 3" xfId="1200" xr:uid="{00000000-0005-0000-0000-00001A090000}"/>
    <cellStyle name="Input 4 2 3 2" xfId="5417" xr:uid="{00000000-0005-0000-0000-00001B090000}"/>
    <cellStyle name="Input 4 2 4" xfId="2242" xr:uid="{00000000-0005-0000-0000-00001C090000}"/>
    <cellStyle name="Input 4 2 4 2" xfId="6459" xr:uid="{00000000-0005-0000-0000-00001D090000}"/>
    <cellStyle name="Input 4 2 5" xfId="3284" xr:uid="{00000000-0005-0000-0000-00001E090000}"/>
    <cellStyle name="Input 4 2 5 2" xfId="7501" xr:uid="{00000000-0005-0000-0000-00001F090000}"/>
    <cellStyle name="Input 4 2 6" xfId="4326" xr:uid="{00000000-0005-0000-0000-000020090000}"/>
    <cellStyle name="Input 4 3" xfId="241" xr:uid="{00000000-0005-0000-0000-000021090000}"/>
    <cellStyle name="Input 4 3 2" xfId="763" xr:uid="{00000000-0005-0000-0000-000022090000}"/>
    <cellStyle name="Input 4 3 2 2" xfId="1807" xr:uid="{00000000-0005-0000-0000-000023090000}"/>
    <cellStyle name="Input 4 3 2 2 2" xfId="6024" xr:uid="{00000000-0005-0000-0000-000024090000}"/>
    <cellStyle name="Input 4 3 2 3" xfId="2849" xr:uid="{00000000-0005-0000-0000-000025090000}"/>
    <cellStyle name="Input 4 3 2 3 2" xfId="7066" xr:uid="{00000000-0005-0000-0000-000026090000}"/>
    <cellStyle name="Input 4 3 2 4" xfId="3891" xr:uid="{00000000-0005-0000-0000-000027090000}"/>
    <cellStyle name="Input 4 3 2 4 2" xfId="8108" xr:uid="{00000000-0005-0000-0000-000028090000}"/>
    <cellStyle name="Input 4 3 2 5" xfId="4933" xr:uid="{00000000-0005-0000-0000-000029090000}"/>
    <cellStyle name="Input 4 3 3" xfId="1286" xr:uid="{00000000-0005-0000-0000-00002A090000}"/>
    <cellStyle name="Input 4 3 3 2" xfId="5503" xr:uid="{00000000-0005-0000-0000-00002B090000}"/>
    <cellStyle name="Input 4 3 4" xfId="2328" xr:uid="{00000000-0005-0000-0000-00002C090000}"/>
    <cellStyle name="Input 4 3 4 2" xfId="6545" xr:uid="{00000000-0005-0000-0000-00002D090000}"/>
    <cellStyle name="Input 4 3 5" xfId="3370" xr:uid="{00000000-0005-0000-0000-00002E090000}"/>
    <cellStyle name="Input 4 3 5 2" xfId="7587" xr:uid="{00000000-0005-0000-0000-00002F090000}"/>
    <cellStyle name="Input 4 3 6" xfId="4412" xr:uid="{00000000-0005-0000-0000-000030090000}"/>
    <cellStyle name="Input 4 4" xfId="244" xr:uid="{00000000-0005-0000-0000-000031090000}"/>
    <cellStyle name="Input 4 4 2" xfId="766" xr:uid="{00000000-0005-0000-0000-000032090000}"/>
    <cellStyle name="Input 4 4 2 2" xfId="1810" xr:uid="{00000000-0005-0000-0000-000033090000}"/>
    <cellStyle name="Input 4 4 2 2 2" xfId="6027" xr:uid="{00000000-0005-0000-0000-000034090000}"/>
    <cellStyle name="Input 4 4 2 3" xfId="2852" xr:uid="{00000000-0005-0000-0000-000035090000}"/>
    <cellStyle name="Input 4 4 2 3 2" xfId="7069" xr:uid="{00000000-0005-0000-0000-000036090000}"/>
    <cellStyle name="Input 4 4 2 4" xfId="3894" xr:uid="{00000000-0005-0000-0000-000037090000}"/>
    <cellStyle name="Input 4 4 2 4 2" xfId="8111" xr:uid="{00000000-0005-0000-0000-000038090000}"/>
    <cellStyle name="Input 4 4 2 5" xfId="4936" xr:uid="{00000000-0005-0000-0000-000039090000}"/>
    <cellStyle name="Input 4 4 3" xfId="1289" xr:uid="{00000000-0005-0000-0000-00003A090000}"/>
    <cellStyle name="Input 4 4 3 2" xfId="5506" xr:uid="{00000000-0005-0000-0000-00003B090000}"/>
    <cellStyle name="Input 4 4 4" xfId="2331" xr:uid="{00000000-0005-0000-0000-00003C090000}"/>
    <cellStyle name="Input 4 4 4 2" xfId="6548" xr:uid="{00000000-0005-0000-0000-00003D090000}"/>
    <cellStyle name="Input 4 4 5" xfId="3373" xr:uid="{00000000-0005-0000-0000-00003E090000}"/>
    <cellStyle name="Input 4 4 5 2" xfId="7590" xr:uid="{00000000-0005-0000-0000-00003F090000}"/>
    <cellStyle name="Input 4 4 6" xfId="4415" xr:uid="{00000000-0005-0000-0000-000040090000}"/>
    <cellStyle name="Input 4 5" xfId="316" xr:uid="{00000000-0005-0000-0000-000041090000}"/>
    <cellStyle name="Input 4 5 2" xfId="838" xr:uid="{00000000-0005-0000-0000-000042090000}"/>
    <cellStyle name="Input 4 5 2 2" xfId="1882" xr:uid="{00000000-0005-0000-0000-000043090000}"/>
    <cellStyle name="Input 4 5 2 2 2" xfId="6099" xr:uid="{00000000-0005-0000-0000-000044090000}"/>
    <cellStyle name="Input 4 5 2 3" xfId="2924" xr:uid="{00000000-0005-0000-0000-000045090000}"/>
    <cellStyle name="Input 4 5 2 3 2" xfId="7141" xr:uid="{00000000-0005-0000-0000-000046090000}"/>
    <cellStyle name="Input 4 5 2 4" xfId="3966" xr:uid="{00000000-0005-0000-0000-000047090000}"/>
    <cellStyle name="Input 4 5 2 4 2" xfId="8183" xr:uid="{00000000-0005-0000-0000-000048090000}"/>
    <cellStyle name="Input 4 5 2 5" xfId="5008" xr:uid="{00000000-0005-0000-0000-000049090000}"/>
    <cellStyle name="Input 4 5 3" xfId="1361" xr:uid="{00000000-0005-0000-0000-00004A090000}"/>
    <cellStyle name="Input 4 5 3 2" xfId="5578" xr:uid="{00000000-0005-0000-0000-00004B090000}"/>
    <cellStyle name="Input 4 5 4" xfId="2403" xr:uid="{00000000-0005-0000-0000-00004C090000}"/>
    <cellStyle name="Input 4 5 4 2" xfId="6620" xr:uid="{00000000-0005-0000-0000-00004D090000}"/>
    <cellStyle name="Input 4 5 5" xfId="3445" xr:uid="{00000000-0005-0000-0000-00004E090000}"/>
    <cellStyle name="Input 4 5 5 2" xfId="7662" xr:uid="{00000000-0005-0000-0000-00004F090000}"/>
    <cellStyle name="Input 4 5 6" xfId="4487" xr:uid="{00000000-0005-0000-0000-000050090000}"/>
    <cellStyle name="Input 4 6" xfId="371" xr:uid="{00000000-0005-0000-0000-000051090000}"/>
    <cellStyle name="Input 4 6 2" xfId="883" xr:uid="{00000000-0005-0000-0000-000052090000}"/>
    <cellStyle name="Input 4 6 2 2" xfId="1927" xr:uid="{00000000-0005-0000-0000-000053090000}"/>
    <cellStyle name="Input 4 6 2 2 2" xfId="6144" xr:uid="{00000000-0005-0000-0000-000054090000}"/>
    <cellStyle name="Input 4 6 2 3" xfId="2969" xr:uid="{00000000-0005-0000-0000-000055090000}"/>
    <cellStyle name="Input 4 6 2 3 2" xfId="7186" xr:uid="{00000000-0005-0000-0000-000056090000}"/>
    <cellStyle name="Input 4 6 2 4" xfId="4011" xr:uid="{00000000-0005-0000-0000-000057090000}"/>
    <cellStyle name="Input 4 6 2 4 2" xfId="8228" xr:uid="{00000000-0005-0000-0000-000058090000}"/>
    <cellStyle name="Input 4 6 2 5" xfId="5053" xr:uid="{00000000-0005-0000-0000-000059090000}"/>
    <cellStyle name="Input 4 6 3" xfId="1416" xr:uid="{00000000-0005-0000-0000-00005A090000}"/>
    <cellStyle name="Input 4 6 3 2" xfId="5633" xr:uid="{00000000-0005-0000-0000-00005B090000}"/>
    <cellStyle name="Input 4 6 4" xfId="2458" xr:uid="{00000000-0005-0000-0000-00005C090000}"/>
    <cellStyle name="Input 4 6 4 2" xfId="6675" xr:uid="{00000000-0005-0000-0000-00005D090000}"/>
    <cellStyle name="Input 4 6 5" xfId="3500" xr:uid="{00000000-0005-0000-0000-00005E090000}"/>
    <cellStyle name="Input 4 6 5 2" xfId="7717" xr:uid="{00000000-0005-0000-0000-00005F090000}"/>
    <cellStyle name="Input 4 6 6" xfId="4542" xr:uid="{00000000-0005-0000-0000-000060090000}"/>
    <cellStyle name="Input 4 7" xfId="326" xr:uid="{00000000-0005-0000-0000-000061090000}"/>
    <cellStyle name="Input 4 7 2" xfId="844" xr:uid="{00000000-0005-0000-0000-000062090000}"/>
    <cellStyle name="Input 4 7 2 2" xfId="1888" xr:uid="{00000000-0005-0000-0000-000063090000}"/>
    <cellStyle name="Input 4 7 2 2 2" xfId="6105" xr:uid="{00000000-0005-0000-0000-000064090000}"/>
    <cellStyle name="Input 4 7 2 3" xfId="2930" xr:uid="{00000000-0005-0000-0000-000065090000}"/>
    <cellStyle name="Input 4 7 2 3 2" xfId="7147" xr:uid="{00000000-0005-0000-0000-000066090000}"/>
    <cellStyle name="Input 4 7 2 4" xfId="3972" xr:uid="{00000000-0005-0000-0000-000067090000}"/>
    <cellStyle name="Input 4 7 2 4 2" xfId="8189" xr:uid="{00000000-0005-0000-0000-000068090000}"/>
    <cellStyle name="Input 4 7 2 5" xfId="5014" xr:uid="{00000000-0005-0000-0000-000069090000}"/>
    <cellStyle name="Input 4 7 3" xfId="1371" xr:uid="{00000000-0005-0000-0000-00006A090000}"/>
    <cellStyle name="Input 4 7 3 2" xfId="5588" xr:uid="{00000000-0005-0000-0000-00006B090000}"/>
    <cellStyle name="Input 4 7 4" xfId="2413" xr:uid="{00000000-0005-0000-0000-00006C090000}"/>
    <cellStyle name="Input 4 7 4 2" xfId="6630" xr:uid="{00000000-0005-0000-0000-00006D090000}"/>
    <cellStyle name="Input 4 7 5" xfId="3455" xr:uid="{00000000-0005-0000-0000-00006E090000}"/>
    <cellStyle name="Input 4 7 5 2" xfId="7672" xr:uid="{00000000-0005-0000-0000-00006F090000}"/>
    <cellStyle name="Input 4 7 6" xfId="4497" xr:uid="{00000000-0005-0000-0000-000070090000}"/>
    <cellStyle name="Input 4 8" xfId="473" xr:uid="{00000000-0005-0000-0000-000071090000}"/>
    <cellStyle name="Input 4 8 2" xfId="963" xr:uid="{00000000-0005-0000-0000-000072090000}"/>
    <cellStyle name="Input 4 8 2 2" xfId="2007" xr:uid="{00000000-0005-0000-0000-000073090000}"/>
    <cellStyle name="Input 4 8 2 2 2" xfId="6224" xr:uid="{00000000-0005-0000-0000-000074090000}"/>
    <cellStyle name="Input 4 8 2 3" xfId="3049" xr:uid="{00000000-0005-0000-0000-000075090000}"/>
    <cellStyle name="Input 4 8 2 3 2" xfId="7266" xr:uid="{00000000-0005-0000-0000-000076090000}"/>
    <cellStyle name="Input 4 8 2 4" xfId="4091" xr:uid="{00000000-0005-0000-0000-000077090000}"/>
    <cellStyle name="Input 4 8 2 4 2" xfId="8308" xr:uid="{00000000-0005-0000-0000-000078090000}"/>
    <cellStyle name="Input 4 8 2 5" xfId="5133" xr:uid="{00000000-0005-0000-0000-000079090000}"/>
    <cellStyle name="Input 4 8 3" xfId="1517" xr:uid="{00000000-0005-0000-0000-00007A090000}"/>
    <cellStyle name="Input 4 8 3 2" xfId="5734" xr:uid="{00000000-0005-0000-0000-00007B090000}"/>
    <cellStyle name="Input 4 8 4" xfId="2559" xr:uid="{00000000-0005-0000-0000-00007C090000}"/>
    <cellStyle name="Input 4 8 4 2" xfId="6776" xr:uid="{00000000-0005-0000-0000-00007D090000}"/>
    <cellStyle name="Input 4 8 5" xfId="3601" xr:uid="{00000000-0005-0000-0000-00007E090000}"/>
    <cellStyle name="Input 4 8 5 2" xfId="7818" xr:uid="{00000000-0005-0000-0000-00007F090000}"/>
    <cellStyle name="Input 4 8 6" xfId="4643" xr:uid="{00000000-0005-0000-0000-000080090000}"/>
    <cellStyle name="Input 4 9" xfId="432" xr:uid="{00000000-0005-0000-0000-000081090000}"/>
    <cellStyle name="Input 4 9 2" xfId="932" xr:uid="{00000000-0005-0000-0000-000082090000}"/>
    <cellStyle name="Input 4 9 2 2" xfId="1976" xr:uid="{00000000-0005-0000-0000-000083090000}"/>
    <cellStyle name="Input 4 9 2 2 2" xfId="6193" xr:uid="{00000000-0005-0000-0000-000084090000}"/>
    <cellStyle name="Input 4 9 2 3" xfId="3018" xr:uid="{00000000-0005-0000-0000-000085090000}"/>
    <cellStyle name="Input 4 9 2 3 2" xfId="7235" xr:uid="{00000000-0005-0000-0000-000086090000}"/>
    <cellStyle name="Input 4 9 2 4" xfId="4060" xr:uid="{00000000-0005-0000-0000-000087090000}"/>
    <cellStyle name="Input 4 9 2 4 2" xfId="8277" xr:uid="{00000000-0005-0000-0000-000088090000}"/>
    <cellStyle name="Input 4 9 2 5" xfId="5102" xr:uid="{00000000-0005-0000-0000-000089090000}"/>
    <cellStyle name="Input 4 9 3" xfId="1476" xr:uid="{00000000-0005-0000-0000-00008A090000}"/>
    <cellStyle name="Input 4 9 3 2" xfId="5693" xr:uid="{00000000-0005-0000-0000-00008B090000}"/>
    <cellStyle name="Input 4 9 4" xfId="2518" xr:uid="{00000000-0005-0000-0000-00008C090000}"/>
    <cellStyle name="Input 4 9 4 2" xfId="6735" xr:uid="{00000000-0005-0000-0000-00008D090000}"/>
    <cellStyle name="Input 4 9 5" xfId="3560" xr:uid="{00000000-0005-0000-0000-00008E090000}"/>
    <cellStyle name="Input 4 9 5 2" xfId="7777" xr:uid="{00000000-0005-0000-0000-00008F090000}"/>
    <cellStyle name="Input 4 9 6" xfId="4602" xr:uid="{00000000-0005-0000-0000-000090090000}"/>
    <cellStyle name="Input 5" xfId="70" xr:uid="{00000000-0005-0000-0000-000091090000}"/>
    <cellStyle name="Input 5 10" xfId="595" xr:uid="{00000000-0005-0000-0000-000092090000}"/>
    <cellStyle name="Input 5 10 2" xfId="1639" xr:uid="{00000000-0005-0000-0000-000093090000}"/>
    <cellStyle name="Input 5 10 2 2" xfId="5856" xr:uid="{00000000-0005-0000-0000-000094090000}"/>
    <cellStyle name="Input 5 10 3" xfId="2681" xr:uid="{00000000-0005-0000-0000-000095090000}"/>
    <cellStyle name="Input 5 10 3 2" xfId="6898" xr:uid="{00000000-0005-0000-0000-000096090000}"/>
    <cellStyle name="Input 5 10 4" xfId="3723" xr:uid="{00000000-0005-0000-0000-000097090000}"/>
    <cellStyle name="Input 5 10 4 2" xfId="7940" xr:uid="{00000000-0005-0000-0000-000098090000}"/>
    <cellStyle name="Input 5 10 5" xfId="4765" xr:uid="{00000000-0005-0000-0000-000099090000}"/>
    <cellStyle name="Input 5 11" xfId="572" xr:uid="{00000000-0005-0000-0000-00009A090000}"/>
    <cellStyle name="Input 5 11 2" xfId="1616" xr:uid="{00000000-0005-0000-0000-00009B090000}"/>
    <cellStyle name="Input 5 11 2 2" xfId="5833" xr:uid="{00000000-0005-0000-0000-00009C090000}"/>
    <cellStyle name="Input 5 11 3" xfId="2658" xr:uid="{00000000-0005-0000-0000-00009D090000}"/>
    <cellStyle name="Input 5 11 3 2" xfId="6875" xr:uid="{00000000-0005-0000-0000-00009E090000}"/>
    <cellStyle name="Input 5 11 4" xfId="3700" xr:uid="{00000000-0005-0000-0000-00009F090000}"/>
    <cellStyle name="Input 5 11 4 2" xfId="7917" xr:uid="{00000000-0005-0000-0000-0000A0090000}"/>
    <cellStyle name="Input 5 11 5" xfId="4742" xr:uid="{00000000-0005-0000-0000-0000A1090000}"/>
    <cellStyle name="Input 5 12" xfId="1064" xr:uid="{00000000-0005-0000-0000-0000A2090000}"/>
    <cellStyle name="Input 5 12 2" xfId="2108" xr:uid="{00000000-0005-0000-0000-0000A3090000}"/>
    <cellStyle name="Input 5 12 2 2" xfId="6325" xr:uid="{00000000-0005-0000-0000-0000A4090000}"/>
    <cellStyle name="Input 5 12 3" xfId="3150" xr:uid="{00000000-0005-0000-0000-0000A5090000}"/>
    <cellStyle name="Input 5 12 3 2" xfId="7367" xr:uid="{00000000-0005-0000-0000-0000A6090000}"/>
    <cellStyle name="Input 5 12 4" xfId="4192" xr:uid="{00000000-0005-0000-0000-0000A7090000}"/>
    <cellStyle name="Input 5 12 4 2" xfId="8409" xr:uid="{00000000-0005-0000-0000-0000A8090000}"/>
    <cellStyle name="Input 5 12 5" xfId="5234" xr:uid="{00000000-0005-0000-0000-0000A9090000}"/>
    <cellStyle name="Input 5 13" xfId="1118" xr:uid="{00000000-0005-0000-0000-0000AA090000}"/>
    <cellStyle name="Input 5 13 2" xfId="5335" xr:uid="{00000000-0005-0000-0000-0000AB090000}"/>
    <cellStyle name="Input 5 14" xfId="2160" xr:uid="{00000000-0005-0000-0000-0000AC090000}"/>
    <cellStyle name="Input 5 14 2" xfId="6377" xr:uid="{00000000-0005-0000-0000-0000AD090000}"/>
    <cellStyle name="Input 5 15" xfId="3202" xr:uid="{00000000-0005-0000-0000-0000AE090000}"/>
    <cellStyle name="Input 5 15 2" xfId="7419" xr:uid="{00000000-0005-0000-0000-0000AF090000}"/>
    <cellStyle name="Input 5 16" xfId="4244" xr:uid="{00000000-0005-0000-0000-0000B0090000}"/>
    <cellStyle name="Input 5 2" xfId="168" xr:uid="{00000000-0005-0000-0000-0000B1090000}"/>
    <cellStyle name="Input 5 2 2" xfId="690" xr:uid="{00000000-0005-0000-0000-0000B2090000}"/>
    <cellStyle name="Input 5 2 2 2" xfId="1734" xr:uid="{00000000-0005-0000-0000-0000B3090000}"/>
    <cellStyle name="Input 5 2 2 2 2" xfId="5951" xr:uid="{00000000-0005-0000-0000-0000B4090000}"/>
    <cellStyle name="Input 5 2 2 3" xfId="2776" xr:uid="{00000000-0005-0000-0000-0000B5090000}"/>
    <cellStyle name="Input 5 2 2 3 2" xfId="6993" xr:uid="{00000000-0005-0000-0000-0000B6090000}"/>
    <cellStyle name="Input 5 2 2 4" xfId="3818" xr:uid="{00000000-0005-0000-0000-0000B7090000}"/>
    <cellStyle name="Input 5 2 2 4 2" xfId="8035" xr:uid="{00000000-0005-0000-0000-0000B8090000}"/>
    <cellStyle name="Input 5 2 2 5" xfId="4860" xr:uid="{00000000-0005-0000-0000-0000B9090000}"/>
    <cellStyle name="Input 5 2 3" xfId="1213" xr:uid="{00000000-0005-0000-0000-0000BA090000}"/>
    <cellStyle name="Input 5 2 3 2" xfId="5430" xr:uid="{00000000-0005-0000-0000-0000BB090000}"/>
    <cellStyle name="Input 5 2 4" xfId="2255" xr:uid="{00000000-0005-0000-0000-0000BC090000}"/>
    <cellStyle name="Input 5 2 4 2" xfId="6472" xr:uid="{00000000-0005-0000-0000-0000BD090000}"/>
    <cellStyle name="Input 5 2 5" xfId="3297" xr:uid="{00000000-0005-0000-0000-0000BE090000}"/>
    <cellStyle name="Input 5 2 5 2" xfId="7514" xr:uid="{00000000-0005-0000-0000-0000BF090000}"/>
    <cellStyle name="Input 5 2 6" xfId="4339" xr:uid="{00000000-0005-0000-0000-0000C0090000}"/>
    <cellStyle name="Input 5 3" xfId="124" xr:uid="{00000000-0005-0000-0000-0000C1090000}"/>
    <cellStyle name="Input 5 3 2" xfId="647" xr:uid="{00000000-0005-0000-0000-0000C2090000}"/>
    <cellStyle name="Input 5 3 2 2" xfId="1691" xr:uid="{00000000-0005-0000-0000-0000C3090000}"/>
    <cellStyle name="Input 5 3 2 2 2" xfId="5908" xr:uid="{00000000-0005-0000-0000-0000C4090000}"/>
    <cellStyle name="Input 5 3 2 3" xfId="2733" xr:uid="{00000000-0005-0000-0000-0000C5090000}"/>
    <cellStyle name="Input 5 3 2 3 2" xfId="6950" xr:uid="{00000000-0005-0000-0000-0000C6090000}"/>
    <cellStyle name="Input 5 3 2 4" xfId="3775" xr:uid="{00000000-0005-0000-0000-0000C7090000}"/>
    <cellStyle name="Input 5 3 2 4 2" xfId="7992" xr:uid="{00000000-0005-0000-0000-0000C8090000}"/>
    <cellStyle name="Input 5 3 2 5" xfId="4817" xr:uid="{00000000-0005-0000-0000-0000C9090000}"/>
    <cellStyle name="Input 5 3 3" xfId="1170" xr:uid="{00000000-0005-0000-0000-0000CA090000}"/>
    <cellStyle name="Input 5 3 3 2" xfId="5387" xr:uid="{00000000-0005-0000-0000-0000CB090000}"/>
    <cellStyle name="Input 5 3 4" xfId="2212" xr:uid="{00000000-0005-0000-0000-0000CC090000}"/>
    <cellStyle name="Input 5 3 4 2" xfId="6429" xr:uid="{00000000-0005-0000-0000-0000CD090000}"/>
    <cellStyle name="Input 5 3 5" xfId="3254" xr:uid="{00000000-0005-0000-0000-0000CE090000}"/>
    <cellStyle name="Input 5 3 5 2" xfId="7471" xr:uid="{00000000-0005-0000-0000-0000CF090000}"/>
    <cellStyle name="Input 5 3 6" xfId="4296" xr:uid="{00000000-0005-0000-0000-0000D0090000}"/>
    <cellStyle name="Input 5 4" xfId="257" xr:uid="{00000000-0005-0000-0000-0000D1090000}"/>
    <cellStyle name="Input 5 4 2" xfId="779" xr:uid="{00000000-0005-0000-0000-0000D2090000}"/>
    <cellStyle name="Input 5 4 2 2" xfId="1823" xr:uid="{00000000-0005-0000-0000-0000D3090000}"/>
    <cellStyle name="Input 5 4 2 2 2" xfId="6040" xr:uid="{00000000-0005-0000-0000-0000D4090000}"/>
    <cellStyle name="Input 5 4 2 3" xfId="2865" xr:uid="{00000000-0005-0000-0000-0000D5090000}"/>
    <cellStyle name="Input 5 4 2 3 2" xfId="7082" xr:uid="{00000000-0005-0000-0000-0000D6090000}"/>
    <cellStyle name="Input 5 4 2 4" xfId="3907" xr:uid="{00000000-0005-0000-0000-0000D7090000}"/>
    <cellStyle name="Input 5 4 2 4 2" xfId="8124" xr:uid="{00000000-0005-0000-0000-0000D8090000}"/>
    <cellStyle name="Input 5 4 2 5" xfId="4949" xr:uid="{00000000-0005-0000-0000-0000D9090000}"/>
    <cellStyle name="Input 5 4 3" xfId="1302" xr:uid="{00000000-0005-0000-0000-0000DA090000}"/>
    <cellStyle name="Input 5 4 3 2" xfId="5519" xr:uid="{00000000-0005-0000-0000-0000DB090000}"/>
    <cellStyle name="Input 5 4 4" xfId="2344" xr:uid="{00000000-0005-0000-0000-0000DC090000}"/>
    <cellStyle name="Input 5 4 4 2" xfId="6561" xr:uid="{00000000-0005-0000-0000-0000DD090000}"/>
    <cellStyle name="Input 5 4 5" xfId="3386" xr:uid="{00000000-0005-0000-0000-0000DE090000}"/>
    <cellStyle name="Input 5 4 5 2" xfId="7603" xr:uid="{00000000-0005-0000-0000-0000DF090000}"/>
    <cellStyle name="Input 5 4 6" xfId="4428" xr:uid="{00000000-0005-0000-0000-0000E0090000}"/>
    <cellStyle name="Input 5 5" xfId="126" xr:uid="{00000000-0005-0000-0000-0000E1090000}"/>
    <cellStyle name="Input 5 5 2" xfId="649" xr:uid="{00000000-0005-0000-0000-0000E2090000}"/>
    <cellStyle name="Input 5 5 2 2" xfId="1693" xr:uid="{00000000-0005-0000-0000-0000E3090000}"/>
    <cellStyle name="Input 5 5 2 2 2" xfId="5910" xr:uid="{00000000-0005-0000-0000-0000E4090000}"/>
    <cellStyle name="Input 5 5 2 3" xfId="2735" xr:uid="{00000000-0005-0000-0000-0000E5090000}"/>
    <cellStyle name="Input 5 5 2 3 2" xfId="6952" xr:uid="{00000000-0005-0000-0000-0000E6090000}"/>
    <cellStyle name="Input 5 5 2 4" xfId="3777" xr:uid="{00000000-0005-0000-0000-0000E7090000}"/>
    <cellStyle name="Input 5 5 2 4 2" xfId="7994" xr:uid="{00000000-0005-0000-0000-0000E8090000}"/>
    <cellStyle name="Input 5 5 2 5" xfId="4819" xr:uid="{00000000-0005-0000-0000-0000E9090000}"/>
    <cellStyle name="Input 5 5 3" xfId="1172" xr:uid="{00000000-0005-0000-0000-0000EA090000}"/>
    <cellStyle name="Input 5 5 3 2" xfId="5389" xr:uid="{00000000-0005-0000-0000-0000EB090000}"/>
    <cellStyle name="Input 5 5 4" xfId="2214" xr:uid="{00000000-0005-0000-0000-0000EC090000}"/>
    <cellStyle name="Input 5 5 4 2" xfId="6431" xr:uid="{00000000-0005-0000-0000-0000ED090000}"/>
    <cellStyle name="Input 5 5 5" xfId="3256" xr:uid="{00000000-0005-0000-0000-0000EE090000}"/>
    <cellStyle name="Input 5 5 5 2" xfId="7473" xr:uid="{00000000-0005-0000-0000-0000EF090000}"/>
    <cellStyle name="Input 5 5 6" xfId="4298" xr:uid="{00000000-0005-0000-0000-0000F0090000}"/>
    <cellStyle name="Input 5 6" xfId="384" xr:uid="{00000000-0005-0000-0000-0000F1090000}"/>
    <cellStyle name="Input 5 6 2" xfId="896" xr:uid="{00000000-0005-0000-0000-0000F2090000}"/>
    <cellStyle name="Input 5 6 2 2" xfId="1940" xr:uid="{00000000-0005-0000-0000-0000F3090000}"/>
    <cellStyle name="Input 5 6 2 2 2" xfId="6157" xr:uid="{00000000-0005-0000-0000-0000F4090000}"/>
    <cellStyle name="Input 5 6 2 3" xfId="2982" xr:uid="{00000000-0005-0000-0000-0000F5090000}"/>
    <cellStyle name="Input 5 6 2 3 2" xfId="7199" xr:uid="{00000000-0005-0000-0000-0000F6090000}"/>
    <cellStyle name="Input 5 6 2 4" xfId="4024" xr:uid="{00000000-0005-0000-0000-0000F7090000}"/>
    <cellStyle name="Input 5 6 2 4 2" xfId="8241" xr:uid="{00000000-0005-0000-0000-0000F8090000}"/>
    <cellStyle name="Input 5 6 2 5" xfId="5066" xr:uid="{00000000-0005-0000-0000-0000F9090000}"/>
    <cellStyle name="Input 5 6 3" xfId="1429" xr:uid="{00000000-0005-0000-0000-0000FA090000}"/>
    <cellStyle name="Input 5 6 3 2" xfId="5646" xr:uid="{00000000-0005-0000-0000-0000FB090000}"/>
    <cellStyle name="Input 5 6 4" xfId="2471" xr:uid="{00000000-0005-0000-0000-0000FC090000}"/>
    <cellStyle name="Input 5 6 4 2" xfId="6688" xr:uid="{00000000-0005-0000-0000-0000FD090000}"/>
    <cellStyle name="Input 5 6 5" xfId="3513" xr:uid="{00000000-0005-0000-0000-0000FE090000}"/>
    <cellStyle name="Input 5 6 5 2" xfId="7730" xr:uid="{00000000-0005-0000-0000-0000FF090000}"/>
    <cellStyle name="Input 5 6 6" xfId="4555" xr:uid="{00000000-0005-0000-0000-0000000A0000}"/>
    <cellStyle name="Input 5 7" xfId="459" xr:uid="{00000000-0005-0000-0000-0000010A0000}"/>
    <cellStyle name="Input 5 7 2" xfId="951" xr:uid="{00000000-0005-0000-0000-0000020A0000}"/>
    <cellStyle name="Input 5 7 2 2" xfId="1995" xr:uid="{00000000-0005-0000-0000-0000030A0000}"/>
    <cellStyle name="Input 5 7 2 2 2" xfId="6212" xr:uid="{00000000-0005-0000-0000-0000040A0000}"/>
    <cellStyle name="Input 5 7 2 3" xfId="3037" xr:uid="{00000000-0005-0000-0000-0000050A0000}"/>
    <cellStyle name="Input 5 7 2 3 2" xfId="7254" xr:uid="{00000000-0005-0000-0000-0000060A0000}"/>
    <cellStyle name="Input 5 7 2 4" xfId="4079" xr:uid="{00000000-0005-0000-0000-0000070A0000}"/>
    <cellStyle name="Input 5 7 2 4 2" xfId="8296" xr:uid="{00000000-0005-0000-0000-0000080A0000}"/>
    <cellStyle name="Input 5 7 2 5" xfId="5121" xr:uid="{00000000-0005-0000-0000-0000090A0000}"/>
    <cellStyle name="Input 5 7 3" xfId="1503" xr:uid="{00000000-0005-0000-0000-00000A0A0000}"/>
    <cellStyle name="Input 5 7 3 2" xfId="5720" xr:uid="{00000000-0005-0000-0000-00000B0A0000}"/>
    <cellStyle name="Input 5 7 4" xfId="2545" xr:uid="{00000000-0005-0000-0000-00000C0A0000}"/>
    <cellStyle name="Input 5 7 4 2" xfId="6762" xr:uid="{00000000-0005-0000-0000-00000D0A0000}"/>
    <cellStyle name="Input 5 7 5" xfId="3587" xr:uid="{00000000-0005-0000-0000-00000E0A0000}"/>
    <cellStyle name="Input 5 7 5 2" xfId="7804" xr:uid="{00000000-0005-0000-0000-00000F0A0000}"/>
    <cellStyle name="Input 5 7 6" xfId="4629" xr:uid="{00000000-0005-0000-0000-0000100A0000}"/>
    <cellStyle name="Input 5 8" xfId="486" xr:uid="{00000000-0005-0000-0000-0000110A0000}"/>
    <cellStyle name="Input 5 8 2" xfId="976" xr:uid="{00000000-0005-0000-0000-0000120A0000}"/>
    <cellStyle name="Input 5 8 2 2" xfId="2020" xr:uid="{00000000-0005-0000-0000-0000130A0000}"/>
    <cellStyle name="Input 5 8 2 2 2" xfId="6237" xr:uid="{00000000-0005-0000-0000-0000140A0000}"/>
    <cellStyle name="Input 5 8 2 3" xfId="3062" xr:uid="{00000000-0005-0000-0000-0000150A0000}"/>
    <cellStyle name="Input 5 8 2 3 2" xfId="7279" xr:uid="{00000000-0005-0000-0000-0000160A0000}"/>
    <cellStyle name="Input 5 8 2 4" xfId="4104" xr:uid="{00000000-0005-0000-0000-0000170A0000}"/>
    <cellStyle name="Input 5 8 2 4 2" xfId="8321" xr:uid="{00000000-0005-0000-0000-0000180A0000}"/>
    <cellStyle name="Input 5 8 2 5" xfId="5146" xr:uid="{00000000-0005-0000-0000-0000190A0000}"/>
    <cellStyle name="Input 5 8 3" xfId="1530" xr:uid="{00000000-0005-0000-0000-00001A0A0000}"/>
    <cellStyle name="Input 5 8 3 2" xfId="5747" xr:uid="{00000000-0005-0000-0000-00001B0A0000}"/>
    <cellStyle name="Input 5 8 4" xfId="2572" xr:uid="{00000000-0005-0000-0000-00001C0A0000}"/>
    <cellStyle name="Input 5 8 4 2" xfId="6789" xr:uid="{00000000-0005-0000-0000-00001D0A0000}"/>
    <cellStyle name="Input 5 8 5" xfId="3614" xr:uid="{00000000-0005-0000-0000-00001E0A0000}"/>
    <cellStyle name="Input 5 8 5 2" xfId="7831" xr:uid="{00000000-0005-0000-0000-00001F0A0000}"/>
    <cellStyle name="Input 5 8 6" xfId="4656" xr:uid="{00000000-0005-0000-0000-0000200A0000}"/>
    <cellStyle name="Input 5 9" xfId="489" xr:uid="{00000000-0005-0000-0000-0000210A0000}"/>
    <cellStyle name="Input 5 9 2" xfId="979" xr:uid="{00000000-0005-0000-0000-0000220A0000}"/>
    <cellStyle name="Input 5 9 2 2" xfId="2023" xr:uid="{00000000-0005-0000-0000-0000230A0000}"/>
    <cellStyle name="Input 5 9 2 2 2" xfId="6240" xr:uid="{00000000-0005-0000-0000-0000240A0000}"/>
    <cellStyle name="Input 5 9 2 3" xfId="3065" xr:uid="{00000000-0005-0000-0000-0000250A0000}"/>
    <cellStyle name="Input 5 9 2 3 2" xfId="7282" xr:uid="{00000000-0005-0000-0000-0000260A0000}"/>
    <cellStyle name="Input 5 9 2 4" xfId="4107" xr:uid="{00000000-0005-0000-0000-0000270A0000}"/>
    <cellStyle name="Input 5 9 2 4 2" xfId="8324" xr:uid="{00000000-0005-0000-0000-0000280A0000}"/>
    <cellStyle name="Input 5 9 2 5" xfId="5149" xr:uid="{00000000-0005-0000-0000-0000290A0000}"/>
    <cellStyle name="Input 5 9 3" xfId="1533" xr:uid="{00000000-0005-0000-0000-00002A0A0000}"/>
    <cellStyle name="Input 5 9 3 2" xfId="5750" xr:uid="{00000000-0005-0000-0000-00002B0A0000}"/>
    <cellStyle name="Input 5 9 4" xfId="2575" xr:uid="{00000000-0005-0000-0000-00002C0A0000}"/>
    <cellStyle name="Input 5 9 4 2" xfId="6792" xr:uid="{00000000-0005-0000-0000-00002D0A0000}"/>
    <cellStyle name="Input 5 9 5" xfId="3617" xr:uid="{00000000-0005-0000-0000-00002E0A0000}"/>
    <cellStyle name="Input 5 9 5 2" xfId="7834" xr:uid="{00000000-0005-0000-0000-00002F0A0000}"/>
    <cellStyle name="Input 5 9 6" xfId="4659" xr:uid="{00000000-0005-0000-0000-0000300A0000}"/>
    <cellStyle name="Input 6" xfId="77" xr:uid="{00000000-0005-0000-0000-0000310A0000}"/>
    <cellStyle name="Input 6 10" xfId="601" xr:uid="{00000000-0005-0000-0000-0000320A0000}"/>
    <cellStyle name="Input 6 10 2" xfId="1645" xr:uid="{00000000-0005-0000-0000-0000330A0000}"/>
    <cellStyle name="Input 6 10 2 2" xfId="5862" xr:uid="{00000000-0005-0000-0000-0000340A0000}"/>
    <cellStyle name="Input 6 10 3" xfId="2687" xr:uid="{00000000-0005-0000-0000-0000350A0000}"/>
    <cellStyle name="Input 6 10 3 2" xfId="6904" xr:uid="{00000000-0005-0000-0000-0000360A0000}"/>
    <cellStyle name="Input 6 10 4" xfId="3729" xr:uid="{00000000-0005-0000-0000-0000370A0000}"/>
    <cellStyle name="Input 6 10 4 2" xfId="7946" xr:uid="{00000000-0005-0000-0000-0000380A0000}"/>
    <cellStyle name="Input 6 10 5" xfId="4771" xr:uid="{00000000-0005-0000-0000-0000390A0000}"/>
    <cellStyle name="Input 6 11" xfId="566" xr:uid="{00000000-0005-0000-0000-00003A0A0000}"/>
    <cellStyle name="Input 6 11 2" xfId="1610" xr:uid="{00000000-0005-0000-0000-00003B0A0000}"/>
    <cellStyle name="Input 6 11 2 2" xfId="5827" xr:uid="{00000000-0005-0000-0000-00003C0A0000}"/>
    <cellStyle name="Input 6 11 3" xfId="2652" xr:uid="{00000000-0005-0000-0000-00003D0A0000}"/>
    <cellStyle name="Input 6 11 3 2" xfId="6869" xr:uid="{00000000-0005-0000-0000-00003E0A0000}"/>
    <cellStyle name="Input 6 11 4" xfId="3694" xr:uid="{00000000-0005-0000-0000-00003F0A0000}"/>
    <cellStyle name="Input 6 11 4 2" xfId="7911" xr:uid="{00000000-0005-0000-0000-0000400A0000}"/>
    <cellStyle name="Input 6 11 5" xfId="4736" xr:uid="{00000000-0005-0000-0000-0000410A0000}"/>
    <cellStyle name="Input 6 12" xfId="1070" xr:uid="{00000000-0005-0000-0000-0000420A0000}"/>
    <cellStyle name="Input 6 12 2" xfId="2114" xr:uid="{00000000-0005-0000-0000-0000430A0000}"/>
    <cellStyle name="Input 6 12 2 2" xfId="6331" xr:uid="{00000000-0005-0000-0000-0000440A0000}"/>
    <cellStyle name="Input 6 12 3" xfId="3156" xr:uid="{00000000-0005-0000-0000-0000450A0000}"/>
    <cellStyle name="Input 6 12 3 2" xfId="7373" xr:uid="{00000000-0005-0000-0000-0000460A0000}"/>
    <cellStyle name="Input 6 12 4" xfId="4198" xr:uid="{00000000-0005-0000-0000-0000470A0000}"/>
    <cellStyle name="Input 6 12 4 2" xfId="8415" xr:uid="{00000000-0005-0000-0000-0000480A0000}"/>
    <cellStyle name="Input 6 12 5" xfId="5240" xr:uid="{00000000-0005-0000-0000-0000490A0000}"/>
    <cellStyle name="Input 6 13" xfId="1124" xr:uid="{00000000-0005-0000-0000-00004A0A0000}"/>
    <cellStyle name="Input 6 13 2" xfId="5341" xr:uid="{00000000-0005-0000-0000-00004B0A0000}"/>
    <cellStyle name="Input 6 14" xfId="2166" xr:uid="{00000000-0005-0000-0000-00004C0A0000}"/>
    <cellStyle name="Input 6 14 2" xfId="6383" xr:uid="{00000000-0005-0000-0000-00004D0A0000}"/>
    <cellStyle name="Input 6 15" xfId="3208" xr:uid="{00000000-0005-0000-0000-00004E0A0000}"/>
    <cellStyle name="Input 6 15 2" xfId="7425" xr:uid="{00000000-0005-0000-0000-00004F0A0000}"/>
    <cellStyle name="Input 6 16" xfId="4250" xr:uid="{00000000-0005-0000-0000-0000500A0000}"/>
    <cellStyle name="Input 6 2" xfId="174" xr:uid="{00000000-0005-0000-0000-0000510A0000}"/>
    <cellStyle name="Input 6 2 2" xfId="696" xr:uid="{00000000-0005-0000-0000-0000520A0000}"/>
    <cellStyle name="Input 6 2 2 2" xfId="1740" xr:uid="{00000000-0005-0000-0000-0000530A0000}"/>
    <cellStyle name="Input 6 2 2 2 2" xfId="5957" xr:uid="{00000000-0005-0000-0000-0000540A0000}"/>
    <cellStyle name="Input 6 2 2 3" xfId="2782" xr:uid="{00000000-0005-0000-0000-0000550A0000}"/>
    <cellStyle name="Input 6 2 2 3 2" xfId="6999" xr:uid="{00000000-0005-0000-0000-0000560A0000}"/>
    <cellStyle name="Input 6 2 2 4" xfId="3824" xr:uid="{00000000-0005-0000-0000-0000570A0000}"/>
    <cellStyle name="Input 6 2 2 4 2" xfId="8041" xr:uid="{00000000-0005-0000-0000-0000580A0000}"/>
    <cellStyle name="Input 6 2 2 5" xfId="4866" xr:uid="{00000000-0005-0000-0000-0000590A0000}"/>
    <cellStyle name="Input 6 2 3" xfId="1219" xr:uid="{00000000-0005-0000-0000-00005A0A0000}"/>
    <cellStyle name="Input 6 2 3 2" xfId="5436" xr:uid="{00000000-0005-0000-0000-00005B0A0000}"/>
    <cellStyle name="Input 6 2 4" xfId="2261" xr:uid="{00000000-0005-0000-0000-00005C0A0000}"/>
    <cellStyle name="Input 6 2 4 2" xfId="6478" xr:uid="{00000000-0005-0000-0000-00005D0A0000}"/>
    <cellStyle name="Input 6 2 5" xfId="3303" xr:uid="{00000000-0005-0000-0000-00005E0A0000}"/>
    <cellStyle name="Input 6 2 5 2" xfId="7520" xr:uid="{00000000-0005-0000-0000-00005F0A0000}"/>
    <cellStyle name="Input 6 2 6" xfId="4345" xr:uid="{00000000-0005-0000-0000-0000600A0000}"/>
    <cellStyle name="Input 6 3" xfId="134" xr:uid="{00000000-0005-0000-0000-0000610A0000}"/>
    <cellStyle name="Input 6 3 2" xfId="657" xr:uid="{00000000-0005-0000-0000-0000620A0000}"/>
    <cellStyle name="Input 6 3 2 2" xfId="1701" xr:uid="{00000000-0005-0000-0000-0000630A0000}"/>
    <cellStyle name="Input 6 3 2 2 2" xfId="5918" xr:uid="{00000000-0005-0000-0000-0000640A0000}"/>
    <cellStyle name="Input 6 3 2 3" xfId="2743" xr:uid="{00000000-0005-0000-0000-0000650A0000}"/>
    <cellStyle name="Input 6 3 2 3 2" xfId="6960" xr:uid="{00000000-0005-0000-0000-0000660A0000}"/>
    <cellStyle name="Input 6 3 2 4" xfId="3785" xr:uid="{00000000-0005-0000-0000-0000670A0000}"/>
    <cellStyle name="Input 6 3 2 4 2" xfId="8002" xr:uid="{00000000-0005-0000-0000-0000680A0000}"/>
    <cellStyle name="Input 6 3 2 5" xfId="4827" xr:uid="{00000000-0005-0000-0000-0000690A0000}"/>
    <cellStyle name="Input 6 3 3" xfId="1180" xr:uid="{00000000-0005-0000-0000-00006A0A0000}"/>
    <cellStyle name="Input 6 3 3 2" xfId="5397" xr:uid="{00000000-0005-0000-0000-00006B0A0000}"/>
    <cellStyle name="Input 6 3 4" xfId="2222" xr:uid="{00000000-0005-0000-0000-00006C0A0000}"/>
    <cellStyle name="Input 6 3 4 2" xfId="6439" xr:uid="{00000000-0005-0000-0000-00006D0A0000}"/>
    <cellStyle name="Input 6 3 5" xfId="3264" xr:uid="{00000000-0005-0000-0000-00006E0A0000}"/>
    <cellStyle name="Input 6 3 5 2" xfId="7481" xr:uid="{00000000-0005-0000-0000-00006F0A0000}"/>
    <cellStyle name="Input 6 3 6" xfId="4306" xr:uid="{00000000-0005-0000-0000-0000700A0000}"/>
    <cellStyle name="Input 6 4" xfId="260" xr:uid="{00000000-0005-0000-0000-0000710A0000}"/>
    <cellStyle name="Input 6 4 2" xfId="782" xr:uid="{00000000-0005-0000-0000-0000720A0000}"/>
    <cellStyle name="Input 6 4 2 2" xfId="1826" xr:uid="{00000000-0005-0000-0000-0000730A0000}"/>
    <cellStyle name="Input 6 4 2 2 2" xfId="6043" xr:uid="{00000000-0005-0000-0000-0000740A0000}"/>
    <cellStyle name="Input 6 4 2 3" xfId="2868" xr:uid="{00000000-0005-0000-0000-0000750A0000}"/>
    <cellStyle name="Input 6 4 2 3 2" xfId="7085" xr:uid="{00000000-0005-0000-0000-0000760A0000}"/>
    <cellStyle name="Input 6 4 2 4" xfId="3910" xr:uid="{00000000-0005-0000-0000-0000770A0000}"/>
    <cellStyle name="Input 6 4 2 4 2" xfId="8127" xr:uid="{00000000-0005-0000-0000-0000780A0000}"/>
    <cellStyle name="Input 6 4 2 5" xfId="4952" xr:uid="{00000000-0005-0000-0000-0000790A0000}"/>
    <cellStyle name="Input 6 4 3" xfId="1305" xr:uid="{00000000-0005-0000-0000-00007A0A0000}"/>
    <cellStyle name="Input 6 4 3 2" xfId="5522" xr:uid="{00000000-0005-0000-0000-00007B0A0000}"/>
    <cellStyle name="Input 6 4 4" xfId="2347" xr:uid="{00000000-0005-0000-0000-00007C0A0000}"/>
    <cellStyle name="Input 6 4 4 2" xfId="6564" xr:uid="{00000000-0005-0000-0000-00007D0A0000}"/>
    <cellStyle name="Input 6 4 5" xfId="3389" xr:uid="{00000000-0005-0000-0000-00007E0A0000}"/>
    <cellStyle name="Input 6 4 5 2" xfId="7606" xr:uid="{00000000-0005-0000-0000-00007F0A0000}"/>
    <cellStyle name="Input 6 4 6" xfId="4431" xr:uid="{00000000-0005-0000-0000-0000800A0000}"/>
    <cellStyle name="Input 6 5" xfId="233" xr:uid="{00000000-0005-0000-0000-0000810A0000}"/>
    <cellStyle name="Input 6 5 2" xfId="755" xr:uid="{00000000-0005-0000-0000-0000820A0000}"/>
    <cellStyle name="Input 6 5 2 2" xfId="1799" xr:uid="{00000000-0005-0000-0000-0000830A0000}"/>
    <cellStyle name="Input 6 5 2 2 2" xfId="6016" xr:uid="{00000000-0005-0000-0000-0000840A0000}"/>
    <cellStyle name="Input 6 5 2 3" xfId="2841" xr:uid="{00000000-0005-0000-0000-0000850A0000}"/>
    <cellStyle name="Input 6 5 2 3 2" xfId="7058" xr:uid="{00000000-0005-0000-0000-0000860A0000}"/>
    <cellStyle name="Input 6 5 2 4" xfId="3883" xr:uid="{00000000-0005-0000-0000-0000870A0000}"/>
    <cellStyle name="Input 6 5 2 4 2" xfId="8100" xr:uid="{00000000-0005-0000-0000-0000880A0000}"/>
    <cellStyle name="Input 6 5 2 5" xfId="4925" xr:uid="{00000000-0005-0000-0000-0000890A0000}"/>
    <cellStyle name="Input 6 5 3" xfId="1278" xr:uid="{00000000-0005-0000-0000-00008A0A0000}"/>
    <cellStyle name="Input 6 5 3 2" xfId="5495" xr:uid="{00000000-0005-0000-0000-00008B0A0000}"/>
    <cellStyle name="Input 6 5 4" xfId="2320" xr:uid="{00000000-0005-0000-0000-00008C0A0000}"/>
    <cellStyle name="Input 6 5 4 2" xfId="6537" xr:uid="{00000000-0005-0000-0000-00008D0A0000}"/>
    <cellStyle name="Input 6 5 5" xfId="3362" xr:uid="{00000000-0005-0000-0000-00008E0A0000}"/>
    <cellStyle name="Input 6 5 5 2" xfId="7579" xr:uid="{00000000-0005-0000-0000-00008F0A0000}"/>
    <cellStyle name="Input 6 5 6" xfId="4404" xr:uid="{00000000-0005-0000-0000-0000900A0000}"/>
    <cellStyle name="Input 6 6" xfId="390" xr:uid="{00000000-0005-0000-0000-0000910A0000}"/>
    <cellStyle name="Input 6 6 2" xfId="899" xr:uid="{00000000-0005-0000-0000-0000920A0000}"/>
    <cellStyle name="Input 6 6 2 2" xfId="1943" xr:uid="{00000000-0005-0000-0000-0000930A0000}"/>
    <cellStyle name="Input 6 6 2 2 2" xfId="6160" xr:uid="{00000000-0005-0000-0000-0000940A0000}"/>
    <cellStyle name="Input 6 6 2 3" xfId="2985" xr:uid="{00000000-0005-0000-0000-0000950A0000}"/>
    <cellStyle name="Input 6 6 2 3 2" xfId="7202" xr:uid="{00000000-0005-0000-0000-0000960A0000}"/>
    <cellStyle name="Input 6 6 2 4" xfId="4027" xr:uid="{00000000-0005-0000-0000-0000970A0000}"/>
    <cellStyle name="Input 6 6 2 4 2" xfId="8244" xr:uid="{00000000-0005-0000-0000-0000980A0000}"/>
    <cellStyle name="Input 6 6 2 5" xfId="5069" xr:uid="{00000000-0005-0000-0000-0000990A0000}"/>
    <cellStyle name="Input 6 6 3" xfId="1435" xr:uid="{00000000-0005-0000-0000-00009A0A0000}"/>
    <cellStyle name="Input 6 6 3 2" xfId="5652" xr:uid="{00000000-0005-0000-0000-00009B0A0000}"/>
    <cellStyle name="Input 6 6 4" xfId="2477" xr:uid="{00000000-0005-0000-0000-00009C0A0000}"/>
    <cellStyle name="Input 6 6 4 2" xfId="6694" xr:uid="{00000000-0005-0000-0000-00009D0A0000}"/>
    <cellStyle name="Input 6 6 5" xfId="3519" xr:uid="{00000000-0005-0000-0000-00009E0A0000}"/>
    <cellStyle name="Input 6 6 5 2" xfId="7736" xr:uid="{00000000-0005-0000-0000-00009F0A0000}"/>
    <cellStyle name="Input 6 6 6" xfId="4561" xr:uid="{00000000-0005-0000-0000-0000A00A0000}"/>
    <cellStyle name="Input 6 7" xfId="429" xr:uid="{00000000-0005-0000-0000-0000A10A0000}"/>
    <cellStyle name="Input 6 7 2" xfId="930" xr:uid="{00000000-0005-0000-0000-0000A20A0000}"/>
    <cellStyle name="Input 6 7 2 2" xfId="1974" xr:uid="{00000000-0005-0000-0000-0000A30A0000}"/>
    <cellStyle name="Input 6 7 2 2 2" xfId="6191" xr:uid="{00000000-0005-0000-0000-0000A40A0000}"/>
    <cellStyle name="Input 6 7 2 3" xfId="3016" xr:uid="{00000000-0005-0000-0000-0000A50A0000}"/>
    <cellStyle name="Input 6 7 2 3 2" xfId="7233" xr:uid="{00000000-0005-0000-0000-0000A60A0000}"/>
    <cellStyle name="Input 6 7 2 4" xfId="4058" xr:uid="{00000000-0005-0000-0000-0000A70A0000}"/>
    <cellStyle name="Input 6 7 2 4 2" xfId="8275" xr:uid="{00000000-0005-0000-0000-0000A80A0000}"/>
    <cellStyle name="Input 6 7 2 5" xfId="5100" xr:uid="{00000000-0005-0000-0000-0000A90A0000}"/>
    <cellStyle name="Input 6 7 3" xfId="1473" xr:uid="{00000000-0005-0000-0000-0000AA0A0000}"/>
    <cellStyle name="Input 6 7 3 2" xfId="5690" xr:uid="{00000000-0005-0000-0000-0000AB0A0000}"/>
    <cellStyle name="Input 6 7 4" xfId="2515" xr:uid="{00000000-0005-0000-0000-0000AC0A0000}"/>
    <cellStyle name="Input 6 7 4 2" xfId="6732" xr:uid="{00000000-0005-0000-0000-0000AD0A0000}"/>
    <cellStyle name="Input 6 7 5" xfId="3557" xr:uid="{00000000-0005-0000-0000-0000AE0A0000}"/>
    <cellStyle name="Input 6 7 5 2" xfId="7774" xr:uid="{00000000-0005-0000-0000-0000AF0A0000}"/>
    <cellStyle name="Input 6 7 6" xfId="4599" xr:uid="{00000000-0005-0000-0000-0000B00A0000}"/>
    <cellStyle name="Input 6 8" xfId="491" xr:uid="{00000000-0005-0000-0000-0000B10A0000}"/>
    <cellStyle name="Input 6 8 2" xfId="981" xr:uid="{00000000-0005-0000-0000-0000B20A0000}"/>
    <cellStyle name="Input 6 8 2 2" xfId="2025" xr:uid="{00000000-0005-0000-0000-0000B30A0000}"/>
    <cellStyle name="Input 6 8 2 2 2" xfId="6242" xr:uid="{00000000-0005-0000-0000-0000B40A0000}"/>
    <cellStyle name="Input 6 8 2 3" xfId="3067" xr:uid="{00000000-0005-0000-0000-0000B50A0000}"/>
    <cellStyle name="Input 6 8 2 3 2" xfId="7284" xr:uid="{00000000-0005-0000-0000-0000B60A0000}"/>
    <cellStyle name="Input 6 8 2 4" xfId="4109" xr:uid="{00000000-0005-0000-0000-0000B70A0000}"/>
    <cellStyle name="Input 6 8 2 4 2" xfId="8326" xr:uid="{00000000-0005-0000-0000-0000B80A0000}"/>
    <cellStyle name="Input 6 8 2 5" xfId="5151" xr:uid="{00000000-0005-0000-0000-0000B90A0000}"/>
    <cellStyle name="Input 6 8 3" xfId="1535" xr:uid="{00000000-0005-0000-0000-0000BA0A0000}"/>
    <cellStyle name="Input 6 8 3 2" xfId="5752" xr:uid="{00000000-0005-0000-0000-0000BB0A0000}"/>
    <cellStyle name="Input 6 8 4" xfId="2577" xr:uid="{00000000-0005-0000-0000-0000BC0A0000}"/>
    <cellStyle name="Input 6 8 4 2" xfId="6794" xr:uid="{00000000-0005-0000-0000-0000BD0A0000}"/>
    <cellStyle name="Input 6 8 5" xfId="3619" xr:uid="{00000000-0005-0000-0000-0000BE0A0000}"/>
    <cellStyle name="Input 6 8 5 2" xfId="7836" xr:uid="{00000000-0005-0000-0000-0000BF0A0000}"/>
    <cellStyle name="Input 6 8 6" xfId="4661" xr:uid="{00000000-0005-0000-0000-0000C00A0000}"/>
    <cellStyle name="Input 6 9" xfId="440" xr:uid="{00000000-0005-0000-0000-0000C10A0000}"/>
    <cellStyle name="Input 6 9 2" xfId="937" xr:uid="{00000000-0005-0000-0000-0000C20A0000}"/>
    <cellStyle name="Input 6 9 2 2" xfId="1981" xr:uid="{00000000-0005-0000-0000-0000C30A0000}"/>
    <cellStyle name="Input 6 9 2 2 2" xfId="6198" xr:uid="{00000000-0005-0000-0000-0000C40A0000}"/>
    <cellStyle name="Input 6 9 2 3" xfId="3023" xr:uid="{00000000-0005-0000-0000-0000C50A0000}"/>
    <cellStyle name="Input 6 9 2 3 2" xfId="7240" xr:uid="{00000000-0005-0000-0000-0000C60A0000}"/>
    <cellStyle name="Input 6 9 2 4" xfId="4065" xr:uid="{00000000-0005-0000-0000-0000C70A0000}"/>
    <cellStyle name="Input 6 9 2 4 2" xfId="8282" xr:uid="{00000000-0005-0000-0000-0000C80A0000}"/>
    <cellStyle name="Input 6 9 2 5" xfId="5107" xr:uid="{00000000-0005-0000-0000-0000C90A0000}"/>
    <cellStyle name="Input 6 9 3" xfId="1484" xr:uid="{00000000-0005-0000-0000-0000CA0A0000}"/>
    <cellStyle name="Input 6 9 3 2" xfId="5701" xr:uid="{00000000-0005-0000-0000-0000CB0A0000}"/>
    <cellStyle name="Input 6 9 4" xfId="2526" xr:uid="{00000000-0005-0000-0000-0000CC0A0000}"/>
    <cellStyle name="Input 6 9 4 2" xfId="6743" xr:uid="{00000000-0005-0000-0000-0000CD0A0000}"/>
    <cellStyle name="Input 6 9 5" xfId="3568" xr:uid="{00000000-0005-0000-0000-0000CE0A0000}"/>
    <cellStyle name="Input 6 9 5 2" xfId="7785" xr:uid="{00000000-0005-0000-0000-0000CF0A0000}"/>
    <cellStyle name="Input 6 9 6" xfId="4610" xr:uid="{00000000-0005-0000-0000-0000D00A0000}"/>
    <cellStyle name="Input 7" xfId="88" xr:uid="{00000000-0005-0000-0000-0000D10A0000}"/>
    <cellStyle name="Input 7 10" xfId="612" xr:uid="{00000000-0005-0000-0000-0000D20A0000}"/>
    <cellStyle name="Input 7 10 2" xfId="1656" xr:uid="{00000000-0005-0000-0000-0000D30A0000}"/>
    <cellStyle name="Input 7 10 2 2" xfId="5873" xr:uid="{00000000-0005-0000-0000-0000D40A0000}"/>
    <cellStyle name="Input 7 10 3" xfId="2698" xr:uid="{00000000-0005-0000-0000-0000D50A0000}"/>
    <cellStyle name="Input 7 10 3 2" xfId="6915" xr:uid="{00000000-0005-0000-0000-0000D60A0000}"/>
    <cellStyle name="Input 7 10 4" xfId="3740" xr:uid="{00000000-0005-0000-0000-0000D70A0000}"/>
    <cellStyle name="Input 7 10 4 2" xfId="7957" xr:uid="{00000000-0005-0000-0000-0000D80A0000}"/>
    <cellStyle name="Input 7 10 5" xfId="4782" xr:uid="{00000000-0005-0000-0000-0000D90A0000}"/>
    <cellStyle name="Input 7 11" xfId="520" xr:uid="{00000000-0005-0000-0000-0000DA0A0000}"/>
    <cellStyle name="Input 7 11 2" xfId="1564" xr:uid="{00000000-0005-0000-0000-0000DB0A0000}"/>
    <cellStyle name="Input 7 11 2 2" xfId="5781" xr:uid="{00000000-0005-0000-0000-0000DC0A0000}"/>
    <cellStyle name="Input 7 11 3" xfId="2606" xr:uid="{00000000-0005-0000-0000-0000DD0A0000}"/>
    <cellStyle name="Input 7 11 3 2" xfId="6823" xr:uid="{00000000-0005-0000-0000-0000DE0A0000}"/>
    <cellStyle name="Input 7 11 4" xfId="3648" xr:uid="{00000000-0005-0000-0000-0000DF0A0000}"/>
    <cellStyle name="Input 7 11 4 2" xfId="7865" xr:uid="{00000000-0005-0000-0000-0000E00A0000}"/>
    <cellStyle name="Input 7 11 5" xfId="4690" xr:uid="{00000000-0005-0000-0000-0000E10A0000}"/>
    <cellStyle name="Input 7 12" xfId="1081" xr:uid="{00000000-0005-0000-0000-0000E20A0000}"/>
    <cellStyle name="Input 7 12 2" xfId="2125" xr:uid="{00000000-0005-0000-0000-0000E30A0000}"/>
    <cellStyle name="Input 7 12 2 2" xfId="6342" xr:uid="{00000000-0005-0000-0000-0000E40A0000}"/>
    <cellStyle name="Input 7 12 3" xfId="3167" xr:uid="{00000000-0005-0000-0000-0000E50A0000}"/>
    <cellStyle name="Input 7 12 3 2" xfId="7384" xr:uid="{00000000-0005-0000-0000-0000E60A0000}"/>
    <cellStyle name="Input 7 12 4" xfId="4209" xr:uid="{00000000-0005-0000-0000-0000E70A0000}"/>
    <cellStyle name="Input 7 12 4 2" xfId="8426" xr:uid="{00000000-0005-0000-0000-0000E80A0000}"/>
    <cellStyle name="Input 7 12 5" xfId="5251" xr:uid="{00000000-0005-0000-0000-0000E90A0000}"/>
    <cellStyle name="Input 7 13" xfId="1135" xr:uid="{00000000-0005-0000-0000-0000EA0A0000}"/>
    <cellStyle name="Input 7 13 2" xfId="5352" xr:uid="{00000000-0005-0000-0000-0000EB0A0000}"/>
    <cellStyle name="Input 7 14" xfId="2177" xr:uid="{00000000-0005-0000-0000-0000EC0A0000}"/>
    <cellStyle name="Input 7 14 2" xfId="6394" xr:uid="{00000000-0005-0000-0000-0000ED0A0000}"/>
    <cellStyle name="Input 7 15" xfId="3219" xr:uid="{00000000-0005-0000-0000-0000EE0A0000}"/>
    <cellStyle name="Input 7 15 2" xfId="7436" xr:uid="{00000000-0005-0000-0000-0000EF0A0000}"/>
    <cellStyle name="Input 7 16" xfId="4261" xr:uid="{00000000-0005-0000-0000-0000F00A0000}"/>
    <cellStyle name="Input 7 2" xfId="185" xr:uid="{00000000-0005-0000-0000-0000F10A0000}"/>
    <cellStyle name="Input 7 2 2" xfId="707" xr:uid="{00000000-0005-0000-0000-0000F20A0000}"/>
    <cellStyle name="Input 7 2 2 2" xfId="1751" xr:uid="{00000000-0005-0000-0000-0000F30A0000}"/>
    <cellStyle name="Input 7 2 2 2 2" xfId="5968" xr:uid="{00000000-0005-0000-0000-0000F40A0000}"/>
    <cellStyle name="Input 7 2 2 3" xfId="2793" xr:uid="{00000000-0005-0000-0000-0000F50A0000}"/>
    <cellStyle name="Input 7 2 2 3 2" xfId="7010" xr:uid="{00000000-0005-0000-0000-0000F60A0000}"/>
    <cellStyle name="Input 7 2 2 4" xfId="3835" xr:uid="{00000000-0005-0000-0000-0000F70A0000}"/>
    <cellStyle name="Input 7 2 2 4 2" xfId="8052" xr:uid="{00000000-0005-0000-0000-0000F80A0000}"/>
    <cellStyle name="Input 7 2 2 5" xfId="4877" xr:uid="{00000000-0005-0000-0000-0000F90A0000}"/>
    <cellStyle name="Input 7 2 3" xfId="1230" xr:uid="{00000000-0005-0000-0000-0000FA0A0000}"/>
    <cellStyle name="Input 7 2 3 2" xfId="5447" xr:uid="{00000000-0005-0000-0000-0000FB0A0000}"/>
    <cellStyle name="Input 7 2 4" xfId="2272" xr:uid="{00000000-0005-0000-0000-0000FC0A0000}"/>
    <cellStyle name="Input 7 2 4 2" xfId="6489" xr:uid="{00000000-0005-0000-0000-0000FD0A0000}"/>
    <cellStyle name="Input 7 2 5" xfId="3314" xr:uid="{00000000-0005-0000-0000-0000FE0A0000}"/>
    <cellStyle name="Input 7 2 5 2" xfId="7531" xr:uid="{00000000-0005-0000-0000-0000FF0A0000}"/>
    <cellStyle name="Input 7 2 6" xfId="4356" xr:uid="{00000000-0005-0000-0000-0000000B0000}"/>
    <cellStyle name="Input 7 3" xfId="228" xr:uid="{00000000-0005-0000-0000-0000010B0000}"/>
    <cellStyle name="Input 7 3 2" xfId="750" xr:uid="{00000000-0005-0000-0000-0000020B0000}"/>
    <cellStyle name="Input 7 3 2 2" xfId="1794" xr:uid="{00000000-0005-0000-0000-0000030B0000}"/>
    <cellStyle name="Input 7 3 2 2 2" xfId="6011" xr:uid="{00000000-0005-0000-0000-0000040B0000}"/>
    <cellStyle name="Input 7 3 2 3" xfId="2836" xr:uid="{00000000-0005-0000-0000-0000050B0000}"/>
    <cellStyle name="Input 7 3 2 3 2" xfId="7053" xr:uid="{00000000-0005-0000-0000-0000060B0000}"/>
    <cellStyle name="Input 7 3 2 4" xfId="3878" xr:uid="{00000000-0005-0000-0000-0000070B0000}"/>
    <cellStyle name="Input 7 3 2 4 2" xfId="8095" xr:uid="{00000000-0005-0000-0000-0000080B0000}"/>
    <cellStyle name="Input 7 3 2 5" xfId="4920" xr:uid="{00000000-0005-0000-0000-0000090B0000}"/>
    <cellStyle name="Input 7 3 3" xfId="1273" xr:uid="{00000000-0005-0000-0000-00000A0B0000}"/>
    <cellStyle name="Input 7 3 3 2" xfId="5490" xr:uid="{00000000-0005-0000-0000-00000B0B0000}"/>
    <cellStyle name="Input 7 3 4" xfId="2315" xr:uid="{00000000-0005-0000-0000-00000C0B0000}"/>
    <cellStyle name="Input 7 3 4 2" xfId="6532" xr:uid="{00000000-0005-0000-0000-00000D0B0000}"/>
    <cellStyle name="Input 7 3 5" xfId="3357" xr:uid="{00000000-0005-0000-0000-00000E0B0000}"/>
    <cellStyle name="Input 7 3 5 2" xfId="7574" xr:uid="{00000000-0005-0000-0000-00000F0B0000}"/>
    <cellStyle name="Input 7 3 6" xfId="4399" xr:uid="{00000000-0005-0000-0000-0000100B0000}"/>
    <cellStyle name="Input 7 4" xfId="271" xr:uid="{00000000-0005-0000-0000-0000110B0000}"/>
    <cellStyle name="Input 7 4 2" xfId="793" xr:uid="{00000000-0005-0000-0000-0000120B0000}"/>
    <cellStyle name="Input 7 4 2 2" xfId="1837" xr:uid="{00000000-0005-0000-0000-0000130B0000}"/>
    <cellStyle name="Input 7 4 2 2 2" xfId="6054" xr:uid="{00000000-0005-0000-0000-0000140B0000}"/>
    <cellStyle name="Input 7 4 2 3" xfId="2879" xr:uid="{00000000-0005-0000-0000-0000150B0000}"/>
    <cellStyle name="Input 7 4 2 3 2" xfId="7096" xr:uid="{00000000-0005-0000-0000-0000160B0000}"/>
    <cellStyle name="Input 7 4 2 4" xfId="3921" xr:uid="{00000000-0005-0000-0000-0000170B0000}"/>
    <cellStyle name="Input 7 4 2 4 2" xfId="8138" xr:uid="{00000000-0005-0000-0000-0000180B0000}"/>
    <cellStyle name="Input 7 4 2 5" xfId="4963" xr:uid="{00000000-0005-0000-0000-0000190B0000}"/>
    <cellStyle name="Input 7 4 3" xfId="1316" xr:uid="{00000000-0005-0000-0000-00001A0B0000}"/>
    <cellStyle name="Input 7 4 3 2" xfId="5533" xr:uid="{00000000-0005-0000-0000-00001B0B0000}"/>
    <cellStyle name="Input 7 4 4" xfId="2358" xr:uid="{00000000-0005-0000-0000-00001C0B0000}"/>
    <cellStyle name="Input 7 4 4 2" xfId="6575" xr:uid="{00000000-0005-0000-0000-00001D0B0000}"/>
    <cellStyle name="Input 7 4 5" xfId="3400" xr:uid="{00000000-0005-0000-0000-00001E0B0000}"/>
    <cellStyle name="Input 7 4 5 2" xfId="7617" xr:uid="{00000000-0005-0000-0000-00001F0B0000}"/>
    <cellStyle name="Input 7 4 6" xfId="4442" xr:uid="{00000000-0005-0000-0000-0000200B0000}"/>
    <cellStyle name="Input 7 5" xfId="307" xr:uid="{00000000-0005-0000-0000-0000210B0000}"/>
    <cellStyle name="Input 7 5 2" xfId="829" xr:uid="{00000000-0005-0000-0000-0000220B0000}"/>
    <cellStyle name="Input 7 5 2 2" xfId="1873" xr:uid="{00000000-0005-0000-0000-0000230B0000}"/>
    <cellStyle name="Input 7 5 2 2 2" xfId="6090" xr:uid="{00000000-0005-0000-0000-0000240B0000}"/>
    <cellStyle name="Input 7 5 2 3" xfId="2915" xr:uid="{00000000-0005-0000-0000-0000250B0000}"/>
    <cellStyle name="Input 7 5 2 3 2" xfId="7132" xr:uid="{00000000-0005-0000-0000-0000260B0000}"/>
    <cellStyle name="Input 7 5 2 4" xfId="3957" xr:uid="{00000000-0005-0000-0000-0000270B0000}"/>
    <cellStyle name="Input 7 5 2 4 2" xfId="8174" xr:uid="{00000000-0005-0000-0000-0000280B0000}"/>
    <cellStyle name="Input 7 5 2 5" xfId="4999" xr:uid="{00000000-0005-0000-0000-0000290B0000}"/>
    <cellStyle name="Input 7 5 3" xfId="1352" xr:uid="{00000000-0005-0000-0000-00002A0B0000}"/>
    <cellStyle name="Input 7 5 3 2" xfId="5569" xr:uid="{00000000-0005-0000-0000-00002B0B0000}"/>
    <cellStyle name="Input 7 5 4" xfId="2394" xr:uid="{00000000-0005-0000-0000-00002C0B0000}"/>
    <cellStyle name="Input 7 5 4 2" xfId="6611" xr:uid="{00000000-0005-0000-0000-00002D0B0000}"/>
    <cellStyle name="Input 7 5 5" xfId="3436" xr:uid="{00000000-0005-0000-0000-00002E0B0000}"/>
    <cellStyle name="Input 7 5 5 2" xfId="7653" xr:uid="{00000000-0005-0000-0000-00002F0B0000}"/>
    <cellStyle name="Input 7 5 6" xfId="4478" xr:uid="{00000000-0005-0000-0000-0000300B0000}"/>
    <cellStyle name="Input 7 6" xfId="401" xr:uid="{00000000-0005-0000-0000-0000310B0000}"/>
    <cellStyle name="Input 7 6 2" xfId="910" xr:uid="{00000000-0005-0000-0000-0000320B0000}"/>
    <cellStyle name="Input 7 6 2 2" xfId="1954" xr:uid="{00000000-0005-0000-0000-0000330B0000}"/>
    <cellStyle name="Input 7 6 2 2 2" xfId="6171" xr:uid="{00000000-0005-0000-0000-0000340B0000}"/>
    <cellStyle name="Input 7 6 2 3" xfId="2996" xr:uid="{00000000-0005-0000-0000-0000350B0000}"/>
    <cellStyle name="Input 7 6 2 3 2" xfId="7213" xr:uid="{00000000-0005-0000-0000-0000360B0000}"/>
    <cellStyle name="Input 7 6 2 4" xfId="4038" xr:uid="{00000000-0005-0000-0000-0000370B0000}"/>
    <cellStyle name="Input 7 6 2 4 2" xfId="8255" xr:uid="{00000000-0005-0000-0000-0000380B0000}"/>
    <cellStyle name="Input 7 6 2 5" xfId="5080" xr:uid="{00000000-0005-0000-0000-0000390B0000}"/>
    <cellStyle name="Input 7 6 3" xfId="1446" xr:uid="{00000000-0005-0000-0000-00003A0B0000}"/>
    <cellStyle name="Input 7 6 3 2" xfId="5663" xr:uid="{00000000-0005-0000-0000-00003B0B0000}"/>
    <cellStyle name="Input 7 6 4" xfId="2488" xr:uid="{00000000-0005-0000-0000-00003C0B0000}"/>
    <cellStyle name="Input 7 6 4 2" xfId="6705" xr:uid="{00000000-0005-0000-0000-00003D0B0000}"/>
    <cellStyle name="Input 7 6 5" xfId="3530" xr:uid="{00000000-0005-0000-0000-00003E0B0000}"/>
    <cellStyle name="Input 7 6 5 2" xfId="7747" xr:uid="{00000000-0005-0000-0000-00003F0B0000}"/>
    <cellStyle name="Input 7 6 6" xfId="4572" xr:uid="{00000000-0005-0000-0000-0000400B0000}"/>
    <cellStyle name="Input 7 7" xfId="344" xr:uid="{00000000-0005-0000-0000-0000410B0000}"/>
    <cellStyle name="Input 7 7 2" xfId="862" xr:uid="{00000000-0005-0000-0000-0000420B0000}"/>
    <cellStyle name="Input 7 7 2 2" xfId="1906" xr:uid="{00000000-0005-0000-0000-0000430B0000}"/>
    <cellStyle name="Input 7 7 2 2 2" xfId="6123" xr:uid="{00000000-0005-0000-0000-0000440B0000}"/>
    <cellStyle name="Input 7 7 2 3" xfId="2948" xr:uid="{00000000-0005-0000-0000-0000450B0000}"/>
    <cellStyle name="Input 7 7 2 3 2" xfId="7165" xr:uid="{00000000-0005-0000-0000-0000460B0000}"/>
    <cellStyle name="Input 7 7 2 4" xfId="3990" xr:uid="{00000000-0005-0000-0000-0000470B0000}"/>
    <cellStyle name="Input 7 7 2 4 2" xfId="8207" xr:uid="{00000000-0005-0000-0000-0000480B0000}"/>
    <cellStyle name="Input 7 7 2 5" xfId="5032" xr:uid="{00000000-0005-0000-0000-0000490B0000}"/>
    <cellStyle name="Input 7 7 3" xfId="1389" xr:uid="{00000000-0005-0000-0000-00004A0B0000}"/>
    <cellStyle name="Input 7 7 3 2" xfId="5606" xr:uid="{00000000-0005-0000-0000-00004B0B0000}"/>
    <cellStyle name="Input 7 7 4" xfId="2431" xr:uid="{00000000-0005-0000-0000-00004C0B0000}"/>
    <cellStyle name="Input 7 7 4 2" xfId="6648" xr:uid="{00000000-0005-0000-0000-00004D0B0000}"/>
    <cellStyle name="Input 7 7 5" xfId="3473" xr:uid="{00000000-0005-0000-0000-00004E0B0000}"/>
    <cellStyle name="Input 7 7 5 2" xfId="7690" xr:uid="{00000000-0005-0000-0000-00004F0B0000}"/>
    <cellStyle name="Input 7 7 6" xfId="4515" xr:uid="{00000000-0005-0000-0000-0000500B0000}"/>
    <cellStyle name="Input 7 8" xfId="502" xr:uid="{00000000-0005-0000-0000-0000510B0000}"/>
    <cellStyle name="Input 7 8 2" xfId="992" xr:uid="{00000000-0005-0000-0000-0000520B0000}"/>
    <cellStyle name="Input 7 8 2 2" xfId="2036" xr:uid="{00000000-0005-0000-0000-0000530B0000}"/>
    <cellStyle name="Input 7 8 2 2 2" xfId="6253" xr:uid="{00000000-0005-0000-0000-0000540B0000}"/>
    <cellStyle name="Input 7 8 2 3" xfId="3078" xr:uid="{00000000-0005-0000-0000-0000550B0000}"/>
    <cellStyle name="Input 7 8 2 3 2" xfId="7295" xr:uid="{00000000-0005-0000-0000-0000560B0000}"/>
    <cellStyle name="Input 7 8 2 4" xfId="4120" xr:uid="{00000000-0005-0000-0000-0000570B0000}"/>
    <cellStyle name="Input 7 8 2 4 2" xfId="8337" xr:uid="{00000000-0005-0000-0000-0000580B0000}"/>
    <cellStyle name="Input 7 8 2 5" xfId="5162" xr:uid="{00000000-0005-0000-0000-0000590B0000}"/>
    <cellStyle name="Input 7 8 3" xfId="1546" xr:uid="{00000000-0005-0000-0000-00005A0B0000}"/>
    <cellStyle name="Input 7 8 3 2" xfId="5763" xr:uid="{00000000-0005-0000-0000-00005B0B0000}"/>
    <cellStyle name="Input 7 8 4" xfId="2588" xr:uid="{00000000-0005-0000-0000-00005C0B0000}"/>
    <cellStyle name="Input 7 8 4 2" xfId="6805" xr:uid="{00000000-0005-0000-0000-00005D0B0000}"/>
    <cellStyle name="Input 7 8 5" xfId="3630" xr:uid="{00000000-0005-0000-0000-00005E0B0000}"/>
    <cellStyle name="Input 7 8 5 2" xfId="7847" xr:uid="{00000000-0005-0000-0000-00005F0B0000}"/>
    <cellStyle name="Input 7 8 6" xfId="4672" xr:uid="{00000000-0005-0000-0000-0000600B0000}"/>
    <cellStyle name="Input 7 9" xfId="549" xr:uid="{00000000-0005-0000-0000-0000610B0000}"/>
    <cellStyle name="Input 7 9 2" xfId="1031" xr:uid="{00000000-0005-0000-0000-0000620B0000}"/>
    <cellStyle name="Input 7 9 2 2" xfId="2075" xr:uid="{00000000-0005-0000-0000-0000630B0000}"/>
    <cellStyle name="Input 7 9 2 2 2" xfId="6292" xr:uid="{00000000-0005-0000-0000-0000640B0000}"/>
    <cellStyle name="Input 7 9 2 3" xfId="3117" xr:uid="{00000000-0005-0000-0000-0000650B0000}"/>
    <cellStyle name="Input 7 9 2 3 2" xfId="7334" xr:uid="{00000000-0005-0000-0000-0000660B0000}"/>
    <cellStyle name="Input 7 9 2 4" xfId="4159" xr:uid="{00000000-0005-0000-0000-0000670B0000}"/>
    <cellStyle name="Input 7 9 2 4 2" xfId="8376" xr:uid="{00000000-0005-0000-0000-0000680B0000}"/>
    <cellStyle name="Input 7 9 2 5" xfId="5201" xr:uid="{00000000-0005-0000-0000-0000690B0000}"/>
    <cellStyle name="Input 7 9 3" xfId="1593" xr:uid="{00000000-0005-0000-0000-00006A0B0000}"/>
    <cellStyle name="Input 7 9 3 2" xfId="5810" xr:uid="{00000000-0005-0000-0000-00006B0B0000}"/>
    <cellStyle name="Input 7 9 4" xfId="2635" xr:uid="{00000000-0005-0000-0000-00006C0B0000}"/>
    <cellStyle name="Input 7 9 4 2" xfId="6852" xr:uid="{00000000-0005-0000-0000-00006D0B0000}"/>
    <cellStyle name="Input 7 9 5" xfId="3677" xr:uid="{00000000-0005-0000-0000-00006E0B0000}"/>
    <cellStyle name="Input 7 9 5 2" xfId="7894" xr:uid="{00000000-0005-0000-0000-00006F0B0000}"/>
    <cellStyle name="Input 7 9 6" xfId="4719" xr:uid="{00000000-0005-0000-0000-0000700B0000}"/>
    <cellStyle name="Input 8" xfId="93" xr:uid="{00000000-0005-0000-0000-0000710B0000}"/>
    <cellStyle name="Input 8 10" xfId="616" xr:uid="{00000000-0005-0000-0000-0000720B0000}"/>
    <cellStyle name="Input 8 10 2" xfId="1660" xr:uid="{00000000-0005-0000-0000-0000730B0000}"/>
    <cellStyle name="Input 8 10 2 2" xfId="5877" xr:uid="{00000000-0005-0000-0000-0000740B0000}"/>
    <cellStyle name="Input 8 10 3" xfId="2702" xr:uid="{00000000-0005-0000-0000-0000750B0000}"/>
    <cellStyle name="Input 8 10 3 2" xfId="6919" xr:uid="{00000000-0005-0000-0000-0000760B0000}"/>
    <cellStyle name="Input 8 10 4" xfId="3744" xr:uid="{00000000-0005-0000-0000-0000770B0000}"/>
    <cellStyle name="Input 8 10 4 2" xfId="7961" xr:uid="{00000000-0005-0000-0000-0000780B0000}"/>
    <cellStyle name="Input 8 10 5" xfId="4786" xr:uid="{00000000-0005-0000-0000-0000790B0000}"/>
    <cellStyle name="Input 8 11" xfId="555" xr:uid="{00000000-0005-0000-0000-00007A0B0000}"/>
    <cellStyle name="Input 8 11 2" xfId="1599" xr:uid="{00000000-0005-0000-0000-00007B0B0000}"/>
    <cellStyle name="Input 8 11 2 2" xfId="5816" xr:uid="{00000000-0005-0000-0000-00007C0B0000}"/>
    <cellStyle name="Input 8 11 3" xfId="2641" xr:uid="{00000000-0005-0000-0000-00007D0B0000}"/>
    <cellStyle name="Input 8 11 3 2" xfId="6858" xr:uid="{00000000-0005-0000-0000-00007E0B0000}"/>
    <cellStyle name="Input 8 11 4" xfId="3683" xr:uid="{00000000-0005-0000-0000-00007F0B0000}"/>
    <cellStyle name="Input 8 11 4 2" xfId="7900" xr:uid="{00000000-0005-0000-0000-0000800B0000}"/>
    <cellStyle name="Input 8 11 5" xfId="4725" xr:uid="{00000000-0005-0000-0000-0000810B0000}"/>
    <cellStyle name="Input 8 12" xfId="1085" xr:uid="{00000000-0005-0000-0000-0000820B0000}"/>
    <cellStyle name="Input 8 12 2" xfId="2129" xr:uid="{00000000-0005-0000-0000-0000830B0000}"/>
    <cellStyle name="Input 8 12 2 2" xfId="6346" xr:uid="{00000000-0005-0000-0000-0000840B0000}"/>
    <cellStyle name="Input 8 12 3" xfId="3171" xr:uid="{00000000-0005-0000-0000-0000850B0000}"/>
    <cellStyle name="Input 8 12 3 2" xfId="7388" xr:uid="{00000000-0005-0000-0000-0000860B0000}"/>
    <cellStyle name="Input 8 12 4" xfId="4213" xr:uid="{00000000-0005-0000-0000-0000870B0000}"/>
    <cellStyle name="Input 8 12 4 2" xfId="8430" xr:uid="{00000000-0005-0000-0000-0000880B0000}"/>
    <cellStyle name="Input 8 12 5" xfId="5255" xr:uid="{00000000-0005-0000-0000-0000890B0000}"/>
    <cellStyle name="Input 8 13" xfId="1139" xr:uid="{00000000-0005-0000-0000-00008A0B0000}"/>
    <cellStyle name="Input 8 13 2" xfId="5356" xr:uid="{00000000-0005-0000-0000-00008B0B0000}"/>
    <cellStyle name="Input 8 14" xfId="2181" xr:uid="{00000000-0005-0000-0000-00008C0B0000}"/>
    <cellStyle name="Input 8 14 2" xfId="6398" xr:uid="{00000000-0005-0000-0000-00008D0B0000}"/>
    <cellStyle name="Input 8 15" xfId="3223" xr:uid="{00000000-0005-0000-0000-00008E0B0000}"/>
    <cellStyle name="Input 8 15 2" xfId="7440" xr:uid="{00000000-0005-0000-0000-00008F0B0000}"/>
    <cellStyle name="Input 8 16" xfId="4265" xr:uid="{00000000-0005-0000-0000-0000900B0000}"/>
    <cellStyle name="Input 8 2" xfId="189" xr:uid="{00000000-0005-0000-0000-0000910B0000}"/>
    <cellStyle name="Input 8 2 2" xfId="711" xr:uid="{00000000-0005-0000-0000-0000920B0000}"/>
    <cellStyle name="Input 8 2 2 2" xfId="1755" xr:uid="{00000000-0005-0000-0000-0000930B0000}"/>
    <cellStyle name="Input 8 2 2 2 2" xfId="5972" xr:uid="{00000000-0005-0000-0000-0000940B0000}"/>
    <cellStyle name="Input 8 2 2 3" xfId="2797" xr:uid="{00000000-0005-0000-0000-0000950B0000}"/>
    <cellStyle name="Input 8 2 2 3 2" xfId="7014" xr:uid="{00000000-0005-0000-0000-0000960B0000}"/>
    <cellStyle name="Input 8 2 2 4" xfId="3839" xr:uid="{00000000-0005-0000-0000-0000970B0000}"/>
    <cellStyle name="Input 8 2 2 4 2" xfId="8056" xr:uid="{00000000-0005-0000-0000-0000980B0000}"/>
    <cellStyle name="Input 8 2 2 5" xfId="4881" xr:uid="{00000000-0005-0000-0000-0000990B0000}"/>
    <cellStyle name="Input 8 2 3" xfId="1234" xr:uid="{00000000-0005-0000-0000-00009A0B0000}"/>
    <cellStyle name="Input 8 2 3 2" xfId="5451" xr:uid="{00000000-0005-0000-0000-00009B0B0000}"/>
    <cellStyle name="Input 8 2 4" xfId="2276" xr:uid="{00000000-0005-0000-0000-00009C0B0000}"/>
    <cellStyle name="Input 8 2 4 2" xfId="6493" xr:uid="{00000000-0005-0000-0000-00009D0B0000}"/>
    <cellStyle name="Input 8 2 5" xfId="3318" xr:uid="{00000000-0005-0000-0000-00009E0B0000}"/>
    <cellStyle name="Input 8 2 5 2" xfId="7535" xr:uid="{00000000-0005-0000-0000-00009F0B0000}"/>
    <cellStyle name="Input 8 2 6" xfId="4360" xr:uid="{00000000-0005-0000-0000-0000A00B0000}"/>
    <cellStyle name="Input 8 3" xfId="236" xr:uid="{00000000-0005-0000-0000-0000A10B0000}"/>
    <cellStyle name="Input 8 3 2" xfId="758" xr:uid="{00000000-0005-0000-0000-0000A20B0000}"/>
    <cellStyle name="Input 8 3 2 2" xfId="1802" xr:uid="{00000000-0005-0000-0000-0000A30B0000}"/>
    <cellStyle name="Input 8 3 2 2 2" xfId="6019" xr:uid="{00000000-0005-0000-0000-0000A40B0000}"/>
    <cellStyle name="Input 8 3 2 3" xfId="2844" xr:uid="{00000000-0005-0000-0000-0000A50B0000}"/>
    <cellStyle name="Input 8 3 2 3 2" xfId="7061" xr:uid="{00000000-0005-0000-0000-0000A60B0000}"/>
    <cellStyle name="Input 8 3 2 4" xfId="3886" xr:uid="{00000000-0005-0000-0000-0000A70B0000}"/>
    <cellStyle name="Input 8 3 2 4 2" xfId="8103" xr:uid="{00000000-0005-0000-0000-0000A80B0000}"/>
    <cellStyle name="Input 8 3 2 5" xfId="4928" xr:uid="{00000000-0005-0000-0000-0000A90B0000}"/>
    <cellStyle name="Input 8 3 3" xfId="1281" xr:uid="{00000000-0005-0000-0000-0000AA0B0000}"/>
    <cellStyle name="Input 8 3 3 2" xfId="5498" xr:uid="{00000000-0005-0000-0000-0000AB0B0000}"/>
    <cellStyle name="Input 8 3 4" xfId="2323" xr:uid="{00000000-0005-0000-0000-0000AC0B0000}"/>
    <cellStyle name="Input 8 3 4 2" xfId="6540" xr:uid="{00000000-0005-0000-0000-0000AD0B0000}"/>
    <cellStyle name="Input 8 3 5" xfId="3365" xr:uid="{00000000-0005-0000-0000-0000AE0B0000}"/>
    <cellStyle name="Input 8 3 5 2" xfId="7582" xr:uid="{00000000-0005-0000-0000-0000AF0B0000}"/>
    <cellStyle name="Input 8 3 6" xfId="4407" xr:uid="{00000000-0005-0000-0000-0000B00B0000}"/>
    <cellStyle name="Input 8 4" xfId="275" xr:uid="{00000000-0005-0000-0000-0000B10B0000}"/>
    <cellStyle name="Input 8 4 2" xfId="797" xr:uid="{00000000-0005-0000-0000-0000B20B0000}"/>
    <cellStyle name="Input 8 4 2 2" xfId="1841" xr:uid="{00000000-0005-0000-0000-0000B30B0000}"/>
    <cellStyle name="Input 8 4 2 2 2" xfId="6058" xr:uid="{00000000-0005-0000-0000-0000B40B0000}"/>
    <cellStyle name="Input 8 4 2 3" xfId="2883" xr:uid="{00000000-0005-0000-0000-0000B50B0000}"/>
    <cellStyle name="Input 8 4 2 3 2" xfId="7100" xr:uid="{00000000-0005-0000-0000-0000B60B0000}"/>
    <cellStyle name="Input 8 4 2 4" xfId="3925" xr:uid="{00000000-0005-0000-0000-0000B70B0000}"/>
    <cellStyle name="Input 8 4 2 4 2" xfId="8142" xr:uid="{00000000-0005-0000-0000-0000B80B0000}"/>
    <cellStyle name="Input 8 4 2 5" xfId="4967" xr:uid="{00000000-0005-0000-0000-0000B90B0000}"/>
    <cellStyle name="Input 8 4 3" xfId="1320" xr:uid="{00000000-0005-0000-0000-0000BA0B0000}"/>
    <cellStyle name="Input 8 4 3 2" xfId="5537" xr:uid="{00000000-0005-0000-0000-0000BB0B0000}"/>
    <cellStyle name="Input 8 4 4" xfId="2362" xr:uid="{00000000-0005-0000-0000-0000BC0B0000}"/>
    <cellStyle name="Input 8 4 4 2" xfId="6579" xr:uid="{00000000-0005-0000-0000-0000BD0B0000}"/>
    <cellStyle name="Input 8 4 5" xfId="3404" xr:uid="{00000000-0005-0000-0000-0000BE0B0000}"/>
    <cellStyle name="Input 8 4 5 2" xfId="7621" xr:uid="{00000000-0005-0000-0000-0000BF0B0000}"/>
    <cellStyle name="Input 8 4 6" xfId="4446" xr:uid="{00000000-0005-0000-0000-0000C00B0000}"/>
    <cellStyle name="Input 8 5" xfId="313" xr:uid="{00000000-0005-0000-0000-0000C10B0000}"/>
    <cellStyle name="Input 8 5 2" xfId="835" xr:uid="{00000000-0005-0000-0000-0000C20B0000}"/>
    <cellStyle name="Input 8 5 2 2" xfId="1879" xr:uid="{00000000-0005-0000-0000-0000C30B0000}"/>
    <cellStyle name="Input 8 5 2 2 2" xfId="6096" xr:uid="{00000000-0005-0000-0000-0000C40B0000}"/>
    <cellStyle name="Input 8 5 2 3" xfId="2921" xr:uid="{00000000-0005-0000-0000-0000C50B0000}"/>
    <cellStyle name="Input 8 5 2 3 2" xfId="7138" xr:uid="{00000000-0005-0000-0000-0000C60B0000}"/>
    <cellStyle name="Input 8 5 2 4" xfId="3963" xr:uid="{00000000-0005-0000-0000-0000C70B0000}"/>
    <cellStyle name="Input 8 5 2 4 2" xfId="8180" xr:uid="{00000000-0005-0000-0000-0000C80B0000}"/>
    <cellStyle name="Input 8 5 2 5" xfId="5005" xr:uid="{00000000-0005-0000-0000-0000C90B0000}"/>
    <cellStyle name="Input 8 5 3" xfId="1358" xr:uid="{00000000-0005-0000-0000-0000CA0B0000}"/>
    <cellStyle name="Input 8 5 3 2" xfId="5575" xr:uid="{00000000-0005-0000-0000-0000CB0B0000}"/>
    <cellStyle name="Input 8 5 4" xfId="2400" xr:uid="{00000000-0005-0000-0000-0000CC0B0000}"/>
    <cellStyle name="Input 8 5 4 2" xfId="6617" xr:uid="{00000000-0005-0000-0000-0000CD0B0000}"/>
    <cellStyle name="Input 8 5 5" xfId="3442" xr:uid="{00000000-0005-0000-0000-0000CE0B0000}"/>
    <cellStyle name="Input 8 5 5 2" xfId="7659" xr:uid="{00000000-0005-0000-0000-0000CF0B0000}"/>
    <cellStyle name="Input 8 5 6" xfId="4484" xr:uid="{00000000-0005-0000-0000-0000D00B0000}"/>
    <cellStyle name="Input 8 6" xfId="405" xr:uid="{00000000-0005-0000-0000-0000D10B0000}"/>
    <cellStyle name="Input 8 6 2" xfId="914" xr:uid="{00000000-0005-0000-0000-0000D20B0000}"/>
    <cellStyle name="Input 8 6 2 2" xfId="1958" xr:uid="{00000000-0005-0000-0000-0000D30B0000}"/>
    <cellStyle name="Input 8 6 2 2 2" xfId="6175" xr:uid="{00000000-0005-0000-0000-0000D40B0000}"/>
    <cellStyle name="Input 8 6 2 3" xfId="3000" xr:uid="{00000000-0005-0000-0000-0000D50B0000}"/>
    <cellStyle name="Input 8 6 2 3 2" xfId="7217" xr:uid="{00000000-0005-0000-0000-0000D60B0000}"/>
    <cellStyle name="Input 8 6 2 4" xfId="4042" xr:uid="{00000000-0005-0000-0000-0000D70B0000}"/>
    <cellStyle name="Input 8 6 2 4 2" xfId="8259" xr:uid="{00000000-0005-0000-0000-0000D80B0000}"/>
    <cellStyle name="Input 8 6 2 5" xfId="5084" xr:uid="{00000000-0005-0000-0000-0000D90B0000}"/>
    <cellStyle name="Input 8 6 3" xfId="1450" xr:uid="{00000000-0005-0000-0000-0000DA0B0000}"/>
    <cellStyle name="Input 8 6 3 2" xfId="5667" xr:uid="{00000000-0005-0000-0000-0000DB0B0000}"/>
    <cellStyle name="Input 8 6 4" xfId="2492" xr:uid="{00000000-0005-0000-0000-0000DC0B0000}"/>
    <cellStyle name="Input 8 6 4 2" xfId="6709" xr:uid="{00000000-0005-0000-0000-0000DD0B0000}"/>
    <cellStyle name="Input 8 6 5" xfId="3534" xr:uid="{00000000-0005-0000-0000-0000DE0B0000}"/>
    <cellStyle name="Input 8 6 5 2" xfId="7751" xr:uid="{00000000-0005-0000-0000-0000DF0B0000}"/>
    <cellStyle name="Input 8 6 6" xfId="4576" xr:uid="{00000000-0005-0000-0000-0000E00B0000}"/>
    <cellStyle name="Input 8 7" xfId="348" xr:uid="{00000000-0005-0000-0000-0000E10B0000}"/>
    <cellStyle name="Input 8 7 2" xfId="866" xr:uid="{00000000-0005-0000-0000-0000E20B0000}"/>
    <cellStyle name="Input 8 7 2 2" xfId="1910" xr:uid="{00000000-0005-0000-0000-0000E30B0000}"/>
    <cellStyle name="Input 8 7 2 2 2" xfId="6127" xr:uid="{00000000-0005-0000-0000-0000E40B0000}"/>
    <cellStyle name="Input 8 7 2 3" xfId="2952" xr:uid="{00000000-0005-0000-0000-0000E50B0000}"/>
    <cellStyle name="Input 8 7 2 3 2" xfId="7169" xr:uid="{00000000-0005-0000-0000-0000E60B0000}"/>
    <cellStyle name="Input 8 7 2 4" xfId="3994" xr:uid="{00000000-0005-0000-0000-0000E70B0000}"/>
    <cellStyle name="Input 8 7 2 4 2" xfId="8211" xr:uid="{00000000-0005-0000-0000-0000E80B0000}"/>
    <cellStyle name="Input 8 7 2 5" xfId="5036" xr:uid="{00000000-0005-0000-0000-0000E90B0000}"/>
    <cellStyle name="Input 8 7 3" xfId="1393" xr:uid="{00000000-0005-0000-0000-0000EA0B0000}"/>
    <cellStyle name="Input 8 7 3 2" xfId="5610" xr:uid="{00000000-0005-0000-0000-0000EB0B0000}"/>
    <cellStyle name="Input 8 7 4" xfId="2435" xr:uid="{00000000-0005-0000-0000-0000EC0B0000}"/>
    <cellStyle name="Input 8 7 4 2" xfId="6652" xr:uid="{00000000-0005-0000-0000-0000ED0B0000}"/>
    <cellStyle name="Input 8 7 5" xfId="3477" xr:uid="{00000000-0005-0000-0000-0000EE0B0000}"/>
    <cellStyle name="Input 8 7 5 2" xfId="7694" xr:uid="{00000000-0005-0000-0000-0000EF0B0000}"/>
    <cellStyle name="Input 8 7 6" xfId="4519" xr:uid="{00000000-0005-0000-0000-0000F00B0000}"/>
    <cellStyle name="Input 8 8" xfId="506" xr:uid="{00000000-0005-0000-0000-0000F10B0000}"/>
    <cellStyle name="Input 8 8 2" xfId="996" xr:uid="{00000000-0005-0000-0000-0000F20B0000}"/>
    <cellStyle name="Input 8 8 2 2" xfId="2040" xr:uid="{00000000-0005-0000-0000-0000F30B0000}"/>
    <cellStyle name="Input 8 8 2 2 2" xfId="6257" xr:uid="{00000000-0005-0000-0000-0000F40B0000}"/>
    <cellStyle name="Input 8 8 2 3" xfId="3082" xr:uid="{00000000-0005-0000-0000-0000F50B0000}"/>
    <cellStyle name="Input 8 8 2 3 2" xfId="7299" xr:uid="{00000000-0005-0000-0000-0000F60B0000}"/>
    <cellStyle name="Input 8 8 2 4" xfId="4124" xr:uid="{00000000-0005-0000-0000-0000F70B0000}"/>
    <cellStyle name="Input 8 8 2 4 2" xfId="8341" xr:uid="{00000000-0005-0000-0000-0000F80B0000}"/>
    <cellStyle name="Input 8 8 2 5" xfId="5166" xr:uid="{00000000-0005-0000-0000-0000F90B0000}"/>
    <cellStyle name="Input 8 8 3" xfId="1550" xr:uid="{00000000-0005-0000-0000-0000FA0B0000}"/>
    <cellStyle name="Input 8 8 3 2" xfId="5767" xr:uid="{00000000-0005-0000-0000-0000FB0B0000}"/>
    <cellStyle name="Input 8 8 4" xfId="2592" xr:uid="{00000000-0005-0000-0000-0000FC0B0000}"/>
    <cellStyle name="Input 8 8 4 2" xfId="6809" xr:uid="{00000000-0005-0000-0000-0000FD0B0000}"/>
    <cellStyle name="Input 8 8 5" xfId="3634" xr:uid="{00000000-0005-0000-0000-0000FE0B0000}"/>
    <cellStyle name="Input 8 8 5 2" xfId="7851" xr:uid="{00000000-0005-0000-0000-0000FF0B0000}"/>
    <cellStyle name="Input 8 8 6" xfId="4676" xr:uid="{00000000-0005-0000-0000-0000000C0000}"/>
    <cellStyle name="Input 8 9" xfId="535" xr:uid="{00000000-0005-0000-0000-0000010C0000}"/>
    <cellStyle name="Input 8 9 2" xfId="1020" xr:uid="{00000000-0005-0000-0000-0000020C0000}"/>
    <cellStyle name="Input 8 9 2 2" xfId="2064" xr:uid="{00000000-0005-0000-0000-0000030C0000}"/>
    <cellStyle name="Input 8 9 2 2 2" xfId="6281" xr:uid="{00000000-0005-0000-0000-0000040C0000}"/>
    <cellStyle name="Input 8 9 2 3" xfId="3106" xr:uid="{00000000-0005-0000-0000-0000050C0000}"/>
    <cellStyle name="Input 8 9 2 3 2" xfId="7323" xr:uid="{00000000-0005-0000-0000-0000060C0000}"/>
    <cellStyle name="Input 8 9 2 4" xfId="4148" xr:uid="{00000000-0005-0000-0000-0000070C0000}"/>
    <cellStyle name="Input 8 9 2 4 2" xfId="8365" xr:uid="{00000000-0005-0000-0000-0000080C0000}"/>
    <cellStyle name="Input 8 9 2 5" xfId="5190" xr:uid="{00000000-0005-0000-0000-0000090C0000}"/>
    <cellStyle name="Input 8 9 3" xfId="1579" xr:uid="{00000000-0005-0000-0000-00000A0C0000}"/>
    <cellStyle name="Input 8 9 3 2" xfId="5796" xr:uid="{00000000-0005-0000-0000-00000B0C0000}"/>
    <cellStyle name="Input 8 9 4" xfId="2621" xr:uid="{00000000-0005-0000-0000-00000C0C0000}"/>
    <cellStyle name="Input 8 9 4 2" xfId="6838" xr:uid="{00000000-0005-0000-0000-00000D0C0000}"/>
    <cellStyle name="Input 8 9 5" xfId="3663" xr:uid="{00000000-0005-0000-0000-00000E0C0000}"/>
    <cellStyle name="Input 8 9 5 2" xfId="7880" xr:uid="{00000000-0005-0000-0000-00000F0C0000}"/>
    <cellStyle name="Input 8 9 6" xfId="4705" xr:uid="{00000000-0005-0000-0000-0000100C0000}"/>
    <cellStyle name="Input 9" xfId="123" xr:uid="{00000000-0005-0000-0000-0000110C0000}"/>
    <cellStyle name="Input 9 10" xfId="646" xr:uid="{00000000-0005-0000-0000-0000120C0000}"/>
    <cellStyle name="Input 9 10 2" xfId="1690" xr:uid="{00000000-0005-0000-0000-0000130C0000}"/>
    <cellStyle name="Input 9 10 2 2" xfId="5907" xr:uid="{00000000-0005-0000-0000-0000140C0000}"/>
    <cellStyle name="Input 9 10 3" xfId="2732" xr:uid="{00000000-0005-0000-0000-0000150C0000}"/>
    <cellStyle name="Input 9 10 3 2" xfId="6949" xr:uid="{00000000-0005-0000-0000-0000160C0000}"/>
    <cellStyle name="Input 9 10 4" xfId="3774" xr:uid="{00000000-0005-0000-0000-0000170C0000}"/>
    <cellStyle name="Input 9 10 4 2" xfId="7991" xr:uid="{00000000-0005-0000-0000-0000180C0000}"/>
    <cellStyle name="Input 9 10 5" xfId="4816" xr:uid="{00000000-0005-0000-0000-0000190C0000}"/>
    <cellStyle name="Input 9 11" xfId="428" xr:uid="{00000000-0005-0000-0000-00001A0C0000}"/>
    <cellStyle name="Input 9 11 2" xfId="1472" xr:uid="{00000000-0005-0000-0000-00001B0C0000}"/>
    <cellStyle name="Input 9 11 2 2" xfId="5689" xr:uid="{00000000-0005-0000-0000-00001C0C0000}"/>
    <cellStyle name="Input 9 11 3" xfId="2514" xr:uid="{00000000-0005-0000-0000-00001D0C0000}"/>
    <cellStyle name="Input 9 11 3 2" xfId="6731" xr:uid="{00000000-0005-0000-0000-00001E0C0000}"/>
    <cellStyle name="Input 9 11 4" xfId="3556" xr:uid="{00000000-0005-0000-0000-00001F0C0000}"/>
    <cellStyle name="Input 9 11 4 2" xfId="7773" xr:uid="{00000000-0005-0000-0000-0000200C0000}"/>
    <cellStyle name="Input 9 11 5" xfId="4598" xr:uid="{00000000-0005-0000-0000-0000210C0000}"/>
    <cellStyle name="Input 9 12" xfId="1097" xr:uid="{00000000-0005-0000-0000-0000220C0000}"/>
    <cellStyle name="Input 9 12 2" xfId="2141" xr:uid="{00000000-0005-0000-0000-0000230C0000}"/>
    <cellStyle name="Input 9 12 2 2" xfId="6358" xr:uid="{00000000-0005-0000-0000-0000240C0000}"/>
    <cellStyle name="Input 9 12 3" xfId="3183" xr:uid="{00000000-0005-0000-0000-0000250C0000}"/>
    <cellStyle name="Input 9 12 3 2" xfId="7400" xr:uid="{00000000-0005-0000-0000-0000260C0000}"/>
    <cellStyle name="Input 9 12 4" xfId="4225" xr:uid="{00000000-0005-0000-0000-0000270C0000}"/>
    <cellStyle name="Input 9 12 4 2" xfId="8442" xr:uid="{00000000-0005-0000-0000-0000280C0000}"/>
    <cellStyle name="Input 9 12 5" xfId="5267" xr:uid="{00000000-0005-0000-0000-0000290C0000}"/>
    <cellStyle name="Input 9 13" xfId="1169" xr:uid="{00000000-0005-0000-0000-00002A0C0000}"/>
    <cellStyle name="Input 9 13 2" xfId="5386" xr:uid="{00000000-0005-0000-0000-00002B0C0000}"/>
    <cellStyle name="Input 9 14" xfId="2211" xr:uid="{00000000-0005-0000-0000-00002C0C0000}"/>
    <cellStyle name="Input 9 14 2" xfId="6428" xr:uid="{00000000-0005-0000-0000-00002D0C0000}"/>
    <cellStyle name="Input 9 15" xfId="3253" xr:uid="{00000000-0005-0000-0000-00002E0C0000}"/>
    <cellStyle name="Input 9 15 2" xfId="7470" xr:uid="{00000000-0005-0000-0000-00002F0C0000}"/>
    <cellStyle name="Input 9 16" xfId="4295" xr:uid="{00000000-0005-0000-0000-0000300C0000}"/>
    <cellStyle name="Input 9 2" xfId="198" xr:uid="{00000000-0005-0000-0000-0000310C0000}"/>
    <cellStyle name="Input 9 2 2" xfId="720" xr:uid="{00000000-0005-0000-0000-0000320C0000}"/>
    <cellStyle name="Input 9 2 2 2" xfId="1764" xr:uid="{00000000-0005-0000-0000-0000330C0000}"/>
    <cellStyle name="Input 9 2 2 2 2" xfId="5981" xr:uid="{00000000-0005-0000-0000-0000340C0000}"/>
    <cellStyle name="Input 9 2 2 3" xfId="2806" xr:uid="{00000000-0005-0000-0000-0000350C0000}"/>
    <cellStyle name="Input 9 2 2 3 2" xfId="7023" xr:uid="{00000000-0005-0000-0000-0000360C0000}"/>
    <cellStyle name="Input 9 2 2 4" xfId="3848" xr:uid="{00000000-0005-0000-0000-0000370C0000}"/>
    <cellStyle name="Input 9 2 2 4 2" xfId="8065" xr:uid="{00000000-0005-0000-0000-0000380C0000}"/>
    <cellStyle name="Input 9 2 2 5" xfId="4890" xr:uid="{00000000-0005-0000-0000-0000390C0000}"/>
    <cellStyle name="Input 9 2 3" xfId="1243" xr:uid="{00000000-0005-0000-0000-00003A0C0000}"/>
    <cellStyle name="Input 9 2 3 2" xfId="5460" xr:uid="{00000000-0005-0000-0000-00003B0C0000}"/>
    <cellStyle name="Input 9 2 4" xfId="2285" xr:uid="{00000000-0005-0000-0000-00003C0C0000}"/>
    <cellStyle name="Input 9 2 4 2" xfId="6502" xr:uid="{00000000-0005-0000-0000-00003D0C0000}"/>
    <cellStyle name="Input 9 2 5" xfId="3327" xr:uid="{00000000-0005-0000-0000-00003E0C0000}"/>
    <cellStyle name="Input 9 2 5 2" xfId="7544" xr:uid="{00000000-0005-0000-0000-00003F0C0000}"/>
    <cellStyle name="Input 9 2 6" xfId="4369" xr:uid="{00000000-0005-0000-0000-0000400C0000}"/>
    <cellStyle name="Input 9 3" xfId="227" xr:uid="{00000000-0005-0000-0000-0000410C0000}"/>
    <cellStyle name="Input 9 3 2" xfId="749" xr:uid="{00000000-0005-0000-0000-0000420C0000}"/>
    <cellStyle name="Input 9 3 2 2" xfId="1793" xr:uid="{00000000-0005-0000-0000-0000430C0000}"/>
    <cellStyle name="Input 9 3 2 2 2" xfId="6010" xr:uid="{00000000-0005-0000-0000-0000440C0000}"/>
    <cellStyle name="Input 9 3 2 3" xfId="2835" xr:uid="{00000000-0005-0000-0000-0000450C0000}"/>
    <cellStyle name="Input 9 3 2 3 2" xfId="7052" xr:uid="{00000000-0005-0000-0000-0000460C0000}"/>
    <cellStyle name="Input 9 3 2 4" xfId="3877" xr:uid="{00000000-0005-0000-0000-0000470C0000}"/>
    <cellStyle name="Input 9 3 2 4 2" xfId="8094" xr:uid="{00000000-0005-0000-0000-0000480C0000}"/>
    <cellStyle name="Input 9 3 2 5" xfId="4919" xr:uid="{00000000-0005-0000-0000-0000490C0000}"/>
    <cellStyle name="Input 9 3 3" xfId="1272" xr:uid="{00000000-0005-0000-0000-00004A0C0000}"/>
    <cellStyle name="Input 9 3 3 2" xfId="5489" xr:uid="{00000000-0005-0000-0000-00004B0C0000}"/>
    <cellStyle name="Input 9 3 4" xfId="2314" xr:uid="{00000000-0005-0000-0000-00004C0C0000}"/>
    <cellStyle name="Input 9 3 4 2" xfId="6531" xr:uid="{00000000-0005-0000-0000-00004D0C0000}"/>
    <cellStyle name="Input 9 3 5" xfId="3356" xr:uid="{00000000-0005-0000-0000-00004E0C0000}"/>
    <cellStyle name="Input 9 3 5 2" xfId="7573" xr:uid="{00000000-0005-0000-0000-00004F0C0000}"/>
    <cellStyle name="Input 9 3 6" xfId="4398" xr:uid="{00000000-0005-0000-0000-0000500C0000}"/>
    <cellStyle name="Input 9 4" xfId="285" xr:uid="{00000000-0005-0000-0000-0000510C0000}"/>
    <cellStyle name="Input 9 4 2" xfId="807" xr:uid="{00000000-0005-0000-0000-0000520C0000}"/>
    <cellStyle name="Input 9 4 2 2" xfId="1851" xr:uid="{00000000-0005-0000-0000-0000530C0000}"/>
    <cellStyle name="Input 9 4 2 2 2" xfId="6068" xr:uid="{00000000-0005-0000-0000-0000540C0000}"/>
    <cellStyle name="Input 9 4 2 3" xfId="2893" xr:uid="{00000000-0005-0000-0000-0000550C0000}"/>
    <cellStyle name="Input 9 4 2 3 2" xfId="7110" xr:uid="{00000000-0005-0000-0000-0000560C0000}"/>
    <cellStyle name="Input 9 4 2 4" xfId="3935" xr:uid="{00000000-0005-0000-0000-0000570C0000}"/>
    <cellStyle name="Input 9 4 2 4 2" xfId="8152" xr:uid="{00000000-0005-0000-0000-0000580C0000}"/>
    <cellStyle name="Input 9 4 2 5" xfId="4977" xr:uid="{00000000-0005-0000-0000-0000590C0000}"/>
    <cellStyle name="Input 9 4 3" xfId="1330" xr:uid="{00000000-0005-0000-0000-00005A0C0000}"/>
    <cellStyle name="Input 9 4 3 2" xfId="5547" xr:uid="{00000000-0005-0000-0000-00005B0C0000}"/>
    <cellStyle name="Input 9 4 4" xfId="2372" xr:uid="{00000000-0005-0000-0000-00005C0C0000}"/>
    <cellStyle name="Input 9 4 4 2" xfId="6589" xr:uid="{00000000-0005-0000-0000-00005D0C0000}"/>
    <cellStyle name="Input 9 4 5" xfId="3414" xr:uid="{00000000-0005-0000-0000-00005E0C0000}"/>
    <cellStyle name="Input 9 4 5 2" xfId="7631" xr:uid="{00000000-0005-0000-0000-00005F0C0000}"/>
    <cellStyle name="Input 9 4 6" xfId="4456" xr:uid="{00000000-0005-0000-0000-0000600C0000}"/>
    <cellStyle name="Input 9 5" xfId="306" xr:uid="{00000000-0005-0000-0000-0000610C0000}"/>
    <cellStyle name="Input 9 5 2" xfId="828" xr:uid="{00000000-0005-0000-0000-0000620C0000}"/>
    <cellStyle name="Input 9 5 2 2" xfId="1872" xr:uid="{00000000-0005-0000-0000-0000630C0000}"/>
    <cellStyle name="Input 9 5 2 2 2" xfId="6089" xr:uid="{00000000-0005-0000-0000-0000640C0000}"/>
    <cellStyle name="Input 9 5 2 3" xfId="2914" xr:uid="{00000000-0005-0000-0000-0000650C0000}"/>
    <cellStyle name="Input 9 5 2 3 2" xfId="7131" xr:uid="{00000000-0005-0000-0000-0000660C0000}"/>
    <cellStyle name="Input 9 5 2 4" xfId="3956" xr:uid="{00000000-0005-0000-0000-0000670C0000}"/>
    <cellStyle name="Input 9 5 2 4 2" xfId="8173" xr:uid="{00000000-0005-0000-0000-0000680C0000}"/>
    <cellStyle name="Input 9 5 2 5" xfId="4998" xr:uid="{00000000-0005-0000-0000-0000690C0000}"/>
    <cellStyle name="Input 9 5 3" xfId="1351" xr:uid="{00000000-0005-0000-0000-00006A0C0000}"/>
    <cellStyle name="Input 9 5 3 2" xfId="5568" xr:uid="{00000000-0005-0000-0000-00006B0C0000}"/>
    <cellStyle name="Input 9 5 4" xfId="2393" xr:uid="{00000000-0005-0000-0000-00006C0C0000}"/>
    <cellStyle name="Input 9 5 4 2" xfId="6610" xr:uid="{00000000-0005-0000-0000-00006D0C0000}"/>
    <cellStyle name="Input 9 5 5" xfId="3435" xr:uid="{00000000-0005-0000-0000-00006E0C0000}"/>
    <cellStyle name="Input 9 5 5 2" xfId="7652" xr:uid="{00000000-0005-0000-0000-00006F0C0000}"/>
    <cellStyle name="Input 9 5 6" xfId="4477" xr:uid="{00000000-0005-0000-0000-0000700C0000}"/>
    <cellStyle name="Input 9 6" xfId="417" xr:uid="{00000000-0005-0000-0000-0000710C0000}"/>
    <cellStyle name="Input 9 6 2" xfId="923" xr:uid="{00000000-0005-0000-0000-0000720C0000}"/>
    <cellStyle name="Input 9 6 2 2" xfId="1967" xr:uid="{00000000-0005-0000-0000-0000730C0000}"/>
    <cellStyle name="Input 9 6 2 2 2" xfId="6184" xr:uid="{00000000-0005-0000-0000-0000740C0000}"/>
    <cellStyle name="Input 9 6 2 3" xfId="3009" xr:uid="{00000000-0005-0000-0000-0000750C0000}"/>
    <cellStyle name="Input 9 6 2 3 2" xfId="7226" xr:uid="{00000000-0005-0000-0000-0000760C0000}"/>
    <cellStyle name="Input 9 6 2 4" xfId="4051" xr:uid="{00000000-0005-0000-0000-0000770C0000}"/>
    <cellStyle name="Input 9 6 2 4 2" xfId="8268" xr:uid="{00000000-0005-0000-0000-0000780C0000}"/>
    <cellStyle name="Input 9 6 2 5" xfId="5093" xr:uid="{00000000-0005-0000-0000-0000790C0000}"/>
    <cellStyle name="Input 9 6 3" xfId="1462" xr:uid="{00000000-0005-0000-0000-00007A0C0000}"/>
    <cellStyle name="Input 9 6 3 2" xfId="5679" xr:uid="{00000000-0005-0000-0000-00007B0C0000}"/>
    <cellStyle name="Input 9 6 4" xfId="2504" xr:uid="{00000000-0005-0000-0000-00007C0C0000}"/>
    <cellStyle name="Input 9 6 4 2" xfId="6721" xr:uid="{00000000-0005-0000-0000-00007D0C0000}"/>
    <cellStyle name="Input 9 6 5" xfId="3546" xr:uid="{00000000-0005-0000-0000-00007E0C0000}"/>
    <cellStyle name="Input 9 6 5 2" xfId="7763" xr:uid="{00000000-0005-0000-0000-00007F0C0000}"/>
    <cellStyle name="Input 9 6 6" xfId="4588" xr:uid="{00000000-0005-0000-0000-0000800C0000}"/>
    <cellStyle name="Input 9 7" xfId="352" xr:uid="{00000000-0005-0000-0000-0000810C0000}"/>
    <cellStyle name="Input 9 7 2" xfId="870" xr:uid="{00000000-0005-0000-0000-0000820C0000}"/>
    <cellStyle name="Input 9 7 2 2" xfId="1914" xr:uid="{00000000-0005-0000-0000-0000830C0000}"/>
    <cellStyle name="Input 9 7 2 2 2" xfId="6131" xr:uid="{00000000-0005-0000-0000-0000840C0000}"/>
    <cellStyle name="Input 9 7 2 3" xfId="2956" xr:uid="{00000000-0005-0000-0000-0000850C0000}"/>
    <cellStyle name="Input 9 7 2 3 2" xfId="7173" xr:uid="{00000000-0005-0000-0000-0000860C0000}"/>
    <cellStyle name="Input 9 7 2 4" xfId="3998" xr:uid="{00000000-0005-0000-0000-0000870C0000}"/>
    <cellStyle name="Input 9 7 2 4 2" xfId="8215" xr:uid="{00000000-0005-0000-0000-0000880C0000}"/>
    <cellStyle name="Input 9 7 2 5" xfId="5040" xr:uid="{00000000-0005-0000-0000-0000890C0000}"/>
    <cellStyle name="Input 9 7 3" xfId="1397" xr:uid="{00000000-0005-0000-0000-00008A0C0000}"/>
    <cellStyle name="Input 9 7 3 2" xfId="5614" xr:uid="{00000000-0005-0000-0000-00008B0C0000}"/>
    <cellStyle name="Input 9 7 4" xfId="2439" xr:uid="{00000000-0005-0000-0000-00008C0C0000}"/>
    <cellStyle name="Input 9 7 4 2" xfId="6656" xr:uid="{00000000-0005-0000-0000-00008D0C0000}"/>
    <cellStyle name="Input 9 7 5" xfId="3481" xr:uid="{00000000-0005-0000-0000-00008E0C0000}"/>
    <cellStyle name="Input 9 7 5 2" xfId="7698" xr:uid="{00000000-0005-0000-0000-00008F0C0000}"/>
    <cellStyle name="Input 9 7 6" xfId="4523" xr:uid="{00000000-0005-0000-0000-0000900C0000}"/>
    <cellStyle name="Input 9 8" xfId="517" xr:uid="{00000000-0005-0000-0000-0000910C0000}"/>
    <cellStyle name="Input 9 8 2" xfId="1007" xr:uid="{00000000-0005-0000-0000-0000920C0000}"/>
    <cellStyle name="Input 9 8 2 2" xfId="2051" xr:uid="{00000000-0005-0000-0000-0000930C0000}"/>
    <cellStyle name="Input 9 8 2 2 2" xfId="6268" xr:uid="{00000000-0005-0000-0000-0000940C0000}"/>
    <cellStyle name="Input 9 8 2 3" xfId="3093" xr:uid="{00000000-0005-0000-0000-0000950C0000}"/>
    <cellStyle name="Input 9 8 2 3 2" xfId="7310" xr:uid="{00000000-0005-0000-0000-0000960C0000}"/>
    <cellStyle name="Input 9 8 2 4" xfId="4135" xr:uid="{00000000-0005-0000-0000-0000970C0000}"/>
    <cellStyle name="Input 9 8 2 4 2" xfId="8352" xr:uid="{00000000-0005-0000-0000-0000980C0000}"/>
    <cellStyle name="Input 9 8 2 5" xfId="5177" xr:uid="{00000000-0005-0000-0000-0000990C0000}"/>
    <cellStyle name="Input 9 8 3" xfId="1561" xr:uid="{00000000-0005-0000-0000-00009A0C0000}"/>
    <cellStyle name="Input 9 8 3 2" xfId="5778" xr:uid="{00000000-0005-0000-0000-00009B0C0000}"/>
    <cellStyle name="Input 9 8 4" xfId="2603" xr:uid="{00000000-0005-0000-0000-00009C0C0000}"/>
    <cellStyle name="Input 9 8 4 2" xfId="6820" xr:uid="{00000000-0005-0000-0000-00009D0C0000}"/>
    <cellStyle name="Input 9 8 5" xfId="3645" xr:uid="{00000000-0005-0000-0000-00009E0C0000}"/>
    <cellStyle name="Input 9 8 5 2" xfId="7862" xr:uid="{00000000-0005-0000-0000-00009F0C0000}"/>
    <cellStyle name="Input 9 8 6" xfId="4687" xr:uid="{00000000-0005-0000-0000-0000A00C0000}"/>
    <cellStyle name="Input 9 9" xfId="544" xr:uid="{00000000-0005-0000-0000-0000A10C0000}"/>
    <cellStyle name="Input 9 9 2" xfId="1026" xr:uid="{00000000-0005-0000-0000-0000A20C0000}"/>
    <cellStyle name="Input 9 9 2 2" xfId="2070" xr:uid="{00000000-0005-0000-0000-0000A30C0000}"/>
    <cellStyle name="Input 9 9 2 2 2" xfId="6287" xr:uid="{00000000-0005-0000-0000-0000A40C0000}"/>
    <cellStyle name="Input 9 9 2 3" xfId="3112" xr:uid="{00000000-0005-0000-0000-0000A50C0000}"/>
    <cellStyle name="Input 9 9 2 3 2" xfId="7329" xr:uid="{00000000-0005-0000-0000-0000A60C0000}"/>
    <cellStyle name="Input 9 9 2 4" xfId="4154" xr:uid="{00000000-0005-0000-0000-0000A70C0000}"/>
    <cellStyle name="Input 9 9 2 4 2" xfId="8371" xr:uid="{00000000-0005-0000-0000-0000A80C0000}"/>
    <cellStyle name="Input 9 9 2 5" xfId="5196" xr:uid="{00000000-0005-0000-0000-0000A90C0000}"/>
    <cellStyle name="Input 9 9 3" xfId="1588" xr:uid="{00000000-0005-0000-0000-0000AA0C0000}"/>
    <cellStyle name="Input 9 9 3 2" xfId="5805" xr:uid="{00000000-0005-0000-0000-0000AB0C0000}"/>
    <cellStyle name="Input 9 9 4" xfId="2630" xr:uid="{00000000-0005-0000-0000-0000AC0C0000}"/>
    <cellStyle name="Input 9 9 4 2" xfId="6847" xr:uid="{00000000-0005-0000-0000-0000AD0C0000}"/>
    <cellStyle name="Input 9 9 5" xfId="3672" xr:uid="{00000000-0005-0000-0000-0000AE0C0000}"/>
    <cellStyle name="Input 9 9 5 2" xfId="7889" xr:uid="{00000000-0005-0000-0000-0000AF0C0000}"/>
    <cellStyle name="Input 9 9 6" xfId="4714" xr:uid="{00000000-0005-0000-0000-0000B00C0000}"/>
    <cellStyle name="Linked Cell" xfId="36" builtinId="24" customBuiltin="1"/>
    <cellStyle name="Neutral" xfId="37" builtinId="28" customBuiltin="1"/>
    <cellStyle name="Normal" xfId="0" builtinId="0"/>
    <cellStyle name="Normal 2" xfId="48" xr:uid="{00000000-0005-0000-0000-0000B40C0000}"/>
    <cellStyle name="Normal 2 2" xfId="49" xr:uid="{00000000-0005-0000-0000-0000B50C0000}"/>
    <cellStyle name="Normal 2 2 2" xfId="73" xr:uid="{00000000-0005-0000-0000-0000B60C0000}"/>
    <cellStyle name="Normal 2 3" xfId="52" xr:uid="{00000000-0005-0000-0000-0000B70C0000}"/>
    <cellStyle name="Normal 3" xfId="50" xr:uid="{00000000-0005-0000-0000-0000B80C0000}"/>
    <cellStyle name="Normal 3 2" xfId="53" xr:uid="{00000000-0005-0000-0000-0000B90C0000}"/>
    <cellStyle name="Normal 4" xfId="54" xr:uid="{00000000-0005-0000-0000-0000BA0C0000}"/>
    <cellStyle name="Normal 4 10" xfId="3186" xr:uid="{00000000-0005-0000-0000-0000BB0C0000}"/>
    <cellStyle name="Normal 4 10 2" xfId="7403" xr:uid="{00000000-0005-0000-0000-0000BC0C0000}"/>
    <cellStyle name="Normal 4 10 3" xfId="8628" xr:uid="{00000000-0005-0000-0000-0000BD0C0000}"/>
    <cellStyle name="Normal 4 11" xfId="4228" xr:uid="{00000000-0005-0000-0000-0000BE0C0000}"/>
    <cellStyle name="Normal 4 11 2" xfId="8445" xr:uid="{00000000-0005-0000-0000-0000BF0C0000}"/>
    <cellStyle name="Normal 4 11 3" xfId="8670" xr:uid="{00000000-0005-0000-0000-0000C00C0000}"/>
    <cellStyle name="Normal 4 12" xfId="8491" xr:uid="{00000000-0005-0000-0000-0000C10C0000}"/>
    <cellStyle name="Normal 4 12 2" xfId="8716" xr:uid="{00000000-0005-0000-0000-0000C20C0000}"/>
    <cellStyle name="Normal 4 13" xfId="8492" xr:uid="{00000000-0005-0000-0000-0000C30C0000}"/>
    <cellStyle name="Normal 4 13 2" xfId="8717" xr:uid="{00000000-0005-0000-0000-0000C40C0000}"/>
    <cellStyle name="Normal 4 14" xfId="5275" xr:uid="{00000000-0005-0000-0000-0000C50C0000}"/>
    <cellStyle name="Normal 4 15" xfId="8500" xr:uid="{00000000-0005-0000-0000-0000C60C0000}"/>
    <cellStyle name="Normal 4 2" xfId="72" xr:uid="{00000000-0005-0000-0000-0000C70C0000}"/>
    <cellStyle name="Normal 4 2 10" xfId="5276" xr:uid="{00000000-0005-0000-0000-0000C80C0000}"/>
    <cellStyle name="Normal 4 2 11" xfId="8501" xr:uid="{00000000-0005-0000-0000-0000C90C0000}"/>
    <cellStyle name="Normal 4 2 2" xfId="170" xr:uid="{00000000-0005-0000-0000-0000CA0C0000}"/>
    <cellStyle name="Normal 4 2 2 2" xfId="692" xr:uid="{00000000-0005-0000-0000-0000CB0C0000}"/>
    <cellStyle name="Normal 4 2 2 2 2" xfId="1736" xr:uid="{00000000-0005-0000-0000-0000CC0C0000}"/>
    <cellStyle name="Normal 4 2 2 2 2 2" xfId="5953" xr:uid="{00000000-0005-0000-0000-0000CD0C0000}"/>
    <cellStyle name="Normal 4 2 2 2 2 3" xfId="8573" xr:uid="{00000000-0005-0000-0000-0000CE0C0000}"/>
    <cellStyle name="Normal 4 2 2 2 3" xfId="2778" xr:uid="{00000000-0005-0000-0000-0000CF0C0000}"/>
    <cellStyle name="Normal 4 2 2 2 3 2" xfId="6995" xr:uid="{00000000-0005-0000-0000-0000D00C0000}"/>
    <cellStyle name="Normal 4 2 2 2 3 3" xfId="8615" xr:uid="{00000000-0005-0000-0000-0000D10C0000}"/>
    <cellStyle name="Normal 4 2 2 2 4" xfId="3820" xr:uid="{00000000-0005-0000-0000-0000D20C0000}"/>
    <cellStyle name="Normal 4 2 2 2 4 2" xfId="8037" xr:uid="{00000000-0005-0000-0000-0000D30C0000}"/>
    <cellStyle name="Normal 4 2 2 2 4 3" xfId="8657" xr:uid="{00000000-0005-0000-0000-0000D40C0000}"/>
    <cellStyle name="Normal 4 2 2 2 5" xfId="4862" xr:uid="{00000000-0005-0000-0000-0000D50C0000}"/>
    <cellStyle name="Normal 4 2 2 2 5 2" xfId="8474" xr:uid="{00000000-0005-0000-0000-0000D60C0000}"/>
    <cellStyle name="Normal 4 2 2 2 5 3" xfId="8699" xr:uid="{00000000-0005-0000-0000-0000D70C0000}"/>
    <cellStyle name="Normal 4 2 2 2 6" xfId="5304" xr:uid="{00000000-0005-0000-0000-0000D80C0000}"/>
    <cellStyle name="Normal 4 2 2 2 7" xfId="8529" xr:uid="{00000000-0005-0000-0000-0000D90C0000}"/>
    <cellStyle name="Normal 4 2 2 3" xfId="1215" xr:uid="{00000000-0005-0000-0000-0000DA0C0000}"/>
    <cellStyle name="Normal 4 2 2 3 2" xfId="5432" xr:uid="{00000000-0005-0000-0000-0000DB0C0000}"/>
    <cellStyle name="Normal 4 2 2 3 3" xfId="8552" xr:uid="{00000000-0005-0000-0000-0000DC0C0000}"/>
    <cellStyle name="Normal 4 2 2 4" xfId="2257" xr:uid="{00000000-0005-0000-0000-0000DD0C0000}"/>
    <cellStyle name="Normal 4 2 2 4 2" xfId="6474" xr:uid="{00000000-0005-0000-0000-0000DE0C0000}"/>
    <cellStyle name="Normal 4 2 2 4 3" xfId="8594" xr:uid="{00000000-0005-0000-0000-0000DF0C0000}"/>
    <cellStyle name="Normal 4 2 2 5" xfId="3299" xr:uid="{00000000-0005-0000-0000-0000E00C0000}"/>
    <cellStyle name="Normal 4 2 2 5 2" xfId="7516" xr:uid="{00000000-0005-0000-0000-0000E10C0000}"/>
    <cellStyle name="Normal 4 2 2 5 3" xfId="8636" xr:uid="{00000000-0005-0000-0000-0000E20C0000}"/>
    <cellStyle name="Normal 4 2 2 6" xfId="4341" xr:uid="{00000000-0005-0000-0000-0000E30C0000}"/>
    <cellStyle name="Normal 4 2 2 6 2" xfId="8453" xr:uid="{00000000-0005-0000-0000-0000E40C0000}"/>
    <cellStyle name="Normal 4 2 2 6 3" xfId="8678" xr:uid="{00000000-0005-0000-0000-0000E50C0000}"/>
    <cellStyle name="Normal 4 2 2 7" xfId="5283" xr:uid="{00000000-0005-0000-0000-0000E60C0000}"/>
    <cellStyle name="Normal 4 2 2 8" xfId="8508" xr:uid="{00000000-0005-0000-0000-0000E70C0000}"/>
    <cellStyle name="Normal 4 2 3" xfId="386" xr:uid="{00000000-0005-0000-0000-0000E80C0000}"/>
    <cellStyle name="Normal 4 2 3 2" xfId="1431" xr:uid="{00000000-0005-0000-0000-0000E90C0000}"/>
    <cellStyle name="Normal 4 2 3 2 2" xfId="5648" xr:uid="{00000000-0005-0000-0000-0000EA0C0000}"/>
    <cellStyle name="Normal 4 2 3 2 3" xfId="8559" xr:uid="{00000000-0005-0000-0000-0000EB0C0000}"/>
    <cellStyle name="Normal 4 2 3 3" xfId="2473" xr:uid="{00000000-0005-0000-0000-0000EC0C0000}"/>
    <cellStyle name="Normal 4 2 3 3 2" xfId="6690" xr:uid="{00000000-0005-0000-0000-0000ED0C0000}"/>
    <cellStyle name="Normal 4 2 3 3 3" xfId="8601" xr:uid="{00000000-0005-0000-0000-0000EE0C0000}"/>
    <cellStyle name="Normal 4 2 3 4" xfId="3515" xr:uid="{00000000-0005-0000-0000-0000EF0C0000}"/>
    <cellStyle name="Normal 4 2 3 4 2" xfId="7732" xr:uid="{00000000-0005-0000-0000-0000F00C0000}"/>
    <cellStyle name="Normal 4 2 3 4 3" xfId="8643" xr:uid="{00000000-0005-0000-0000-0000F10C0000}"/>
    <cellStyle name="Normal 4 2 3 5" xfId="4557" xr:uid="{00000000-0005-0000-0000-0000F20C0000}"/>
    <cellStyle name="Normal 4 2 3 5 2" xfId="8460" xr:uid="{00000000-0005-0000-0000-0000F30C0000}"/>
    <cellStyle name="Normal 4 2 3 5 3" xfId="8685" xr:uid="{00000000-0005-0000-0000-0000F40C0000}"/>
    <cellStyle name="Normal 4 2 3 6" xfId="5290" xr:uid="{00000000-0005-0000-0000-0000F50C0000}"/>
    <cellStyle name="Normal 4 2 3 7" xfId="8515" xr:uid="{00000000-0005-0000-0000-0000F60C0000}"/>
    <cellStyle name="Normal 4 2 4" xfId="597" xr:uid="{00000000-0005-0000-0000-0000F70C0000}"/>
    <cellStyle name="Normal 4 2 4 2" xfId="1641" xr:uid="{00000000-0005-0000-0000-0000F80C0000}"/>
    <cellStyle name="Normal 4 2 4 2 2" xfId="5858" xr:uid="{00000000-0005-0000-0000-0000F90C0000}"/>
    <cellStyle name="Normal 4 2 4 2 3" xfId="8566" xr:uid="{00000000-0005-0000-0000-0000FA0C0000}"/>
    <cellStyle name="Normal 4 2 4 3" xfId="2683" xr:uid="{00000000-0005-0000-0000-0000FB0C0000}"/>
    <cellStyle name="Normal 4 2 4 3 2" xfId="6900" xr:uid="{00000000-0005-0000-0000-0000FC0C0000}"/>
    <cellStyle name="Normal 4 2 4 3 3" xfId="8608" xr:uid="{00000000-0005-0000-0000-0000FD0C0000}"/>
    <cellStyle name="Normal 4 2 4 4" xfId="3725" xr:uid="{00000000-0005-0000-0000-0000FE0C0000}"/>
    <cellStyle name="Normal 4 2 4 4 2" xfId="7942" xr:uid="{00000000-0005-0000-0000-0000FF0C0000}"/>
    <cellStyle name="Normal 4 2 4 4 3" xfId="8650" xr:uid="{00000000-0005-0000-0000-0000000D0000}"/>
    <cellStyle name="Normal 4 2 4 5" xfId="4767" xr:uid="{00000000-0005-0000-0000-0000010D0000}"/>
    <cellStyle name="Normal 4 2 4 5 2" xfId="8467" xr:uid="{00000000-0005-0000-0000-0000020D0000}"/>
    <cellStyle name="Normal 4 2 4 5 3" xfId="8692" xr:uid="{00000000-0005-0000-0000-0000030D0000}"/>
    <cellStyle name="Normal 4 2 4 6" xfId="5297" xr:uid="{00000000-0005-0000-0000-0000040D0000}"/>
    <cellStyle name="Normal 4 2 4 7" xfId="8522" xr:uid="{00000000-0005-0000-0000-0000050D0000}"/>
    <cellStyle name="Normal 4 2 5" xfId="1066" xr:uid="{00000000-0005-0000-0000-0000060D0000}"/>
    <cellStyle name="Normal 4 2 5 2" xfId="2110" xr:uid="{00000000-0005-0000-0000-0000070D0000}"/>
    <cellStyle name="Normal 4 2 5 2 2" xfId="6327" xr:uid="{00000000-0005-0000-0000-0000080D0000}"/>
    <cellStyle name="Normal 4 2 5 2 3" xfId="8580" xr:uid="{00000000-0005-0000-0000-0000090D0000}"/>
    <cellStyle name="Normal 4 2 5 3" xfId="3152" xr:uid="{00000000-0005-0000-0000-00000A0D0000}"/>
    <cellStyle name="Normal 4 2 5 3 2" xfId="7369" xr:uid="{00000000-0005-0000-0000-00000B0D0000}"/>
    <cellStyle name="Normal 4 2 5 3 3" xfId="8622" xr:uid="{00000000-0005-0000-0000-00000C0D0000}"/>
    <cellStyle name="Normal 4 2 5 4" xfId="4194" xr:uid="{00000000-0005-0000-0000-00000D0D0000}"/>
    <cellStyle name="Normal 4 2 5 4 2" xfId="8411" xr:uid="{00000000-0005-0000-0000-00000E0D0000}"/>
    <cellStyle name="Normal 4 2 5 4 3" xfId="8664" xr:uid="{00000000-0005-0000-0000-00000F0D0000}"/>
    <cellStyle name="Normal 4 2 5 5" xfId="5236" xr:uid="{00000000-0005-0000-0000-0000100D0000}"/>
    <cellStyle name="Normal 4 2 5 5 2" xfId="8481" xr:uid="{00000000-0005-0000-0000-0000110D0000}"/>
    <cellStyle name="Normal 4 2 5 5 3" xfId="8706" xr:uid="{00000000-0005-0000-0000-0000120D0000}"/>
    <cellStyle name="Normal 4 2 5 6" xfId="5311" xr:uid="{00000000-0005-0000-0000-0000130D0000}"/>
    <cellStyle name="Normal 4 2 5 7" xfId="8536" xr:uid="{00000000-0005-0000-0000-0000140D0000}"/>
    <cellStyle name="Normal 4 2 6" xfId="1120" xr:uid="{00000000-0005-0000-0000-0000150D0000}"/>
    <cellStyle name="Normal 4 2 6 2" xfId="5337" xr:uid="{00000000-0005-0000-0000-0000160D0000}"/>
    <cellStyle name="Normal 4 2 6 3" xfId="8545" xr:uid="{00000000-0005-0000-0000-0000170D0000}"/>
    <cellStyle name="Normal 4 2 7" xfId="2162" xr:uid="{00000000-0005-0000-0000-0000180D0000}"/>
    <cellStyle name="Normal 4 2 7 2" xfId="6379" xr:uid="{00000000-0005-0000-0000-0000190D0000}"/>
    <cellStyle name="Normal 4 2 7 3" xfId="8587" xr:uid="{00000000-0005-0000-0000-00001A0D0000}"/>
    <cellStyle name="Normal 4 2 8" xfId="3204" xr:uid="{00000000-0005-0000-0000-00001B0D0000}"/>
    <cellStyle name="Normal 4 2 8 2" xfId="7421" xr:uid="{00000000-0005-0000-0000-00001C0D0000}"/>
    <cellStyle name="Normal 4 2 8 3" xfId="8629" xr:uid="{00000000-0005-0000-0000-00001D0D0000}"/>
    <cellStyle name="Normal 4 2 9" xfId="4246" xr:uid="{00000000-0005-0000-0000-00001E0D0000}"/>
    <cellStyle name="Normal 4 2 9 2" xfId="8446" xr:uid="{00000000-0005-0000-0000-00001F0D0000}"/>
    <cellStyle name="Normal 4 2 9 3" xfId="8671" xr:uid="{00000000-0005-0000-0000-0000200D0000}"/>
    <cellStyle name="Normal 4 3" xfId="103" xr:uid="{00000000-0005-0000-0000-0000210D0000}"/>
    <cellStyle name="Normal 4 3 10" xfId="8504" xr:uid="{00000000-0005-0000-0000-0000220D0000}"/>
    <cellStyle name="Normal 4 3 2" xfId="409" xr:uid="{00000000-0005-0000-0000-0000230D0000}"/>
    <cellStyle name="Normal 4 3 2 2" xfId="1454" xr:uid="{00000000-0005-0000-0000-0000240D0000}"/>
    <cellStyle name="Normal 4 3 2 2 2" xfId="5671" xr:uid="{00000000-0005-0000-0000-0000250D0000}"/>
    <cellStyle name="Normal 4 3 2 2 3" xfId="8562" xr:uid="{00000000-0005-0000-0000-0000260D0000}"/>
    <cellStyle name="Normal 4 3 2 3" xfId="2496" xr:uid="{00000000-0005-0000-0000-0000270D0000}"/>
    <cellStyle name="Normal 4 3 2 3 2" xfId="6713" xr:uid="{00000000-0005-0000-0000-0000280D0000}"/>
    <cellStyle name="Normal 4 3 2 3 3" xfId="8604" xr:uid="{00000000-0005-0000-0000-0000290D0000}"/>
    <cellStyle name="Normal 4 3 2 4" xfId="3538" xr:uid="{00000000-0005-0000-0000-00002A0D0000}"/>
    <cellStyle name="Normal 4 3 2 4 2" xfId="7755" xr:uid="{00000000-0005-0000-0000-00002B0D0000}"/>
    <cellStyle name="Normal 4 3 2 4 3" xfId="8646" xr:uid="{00000000-0005-0000-0000-00002C0D0000}"/>
    <cellStyle name="Normal 4 3 2 5" xfId="4580" xr:uid="{00000000-0005-0000-0000-00002D0D0000}"/>
    <cellStyle name="Normal 4 3 2 5 2" xfId="8463" xr:uid="{00000000-0005-0000-0000-00002E0D0000}"/>
    <cellStyle name="Normal 4 3 2 5 3" xfId="8688" xr:uid="{00000000-0005-0000-0000-00002F0D0000}"/>
    <cellStyle name="Normal 4 3 2 6" xfId="5293" xr:uid="{00000000-0005-0000-0000-0000300D0000}"/>
    <cellStyle name="Normal 4 3 2 7" xfId="8518" xr:uid="{00000000-0005-0000-0000-0000310D0000}"/>
    <cellStyle name="Normal 4 3 3" xfId="626" xr:uid="{00000000-0005-0000-0000-0000320D0000}"/>
    <cellStyle name="Normal 4 3 3 2" xfId="1670" xr:uid="{00000000-0005-0000-0000-0000330D0000}"/>
    <cellStyle name="Normal 4 3 3 2 2" xfId="5887" xr:uid="{00000000-0005-0000-0000-0000340D0000}"/>
    <cellStyle name="Normal 4 3 3 2 3" xfId="8569" xr:uid="{00000000-0005-0000-0000-0000350D0000}"/>
    <cellStyle name="Normal 4 3 3 3" xfId="2712" xr:uid="{00000000-0005-0000-0000-0000360D0000}"/>
    <cellStyle name="Normal 4 3 3 3 2" xfId="6929" xr:uid="{00000000-0005-0000-0000-0000370D0000}"/>
    <cellStyle name="Normal 4 3 3 3 3" xfId="8611" xr:uid="{00000000-0005-0000-0000-0000380D0000}"/>
    <cellStyle name="Normal 4 3 3 4" xfId="3754" xr:uid="{00000000-0005-0000-0000-0000390D0000}"/>
    <cellStyle name="Normal 4 3 3 4 2" xfId="7971" xr:uid="{00000000-0005-0000-0000-00003A0D0000}"/>
    <cellStyle name="Normal 4 3 3 4 3" xfId="8653" xr:uid="{00000000-0005-0000-0000-00003B0D0000}"/>
    <cellStyle name="Normal 4 3 3 5" xfId="4796" xr:uid="{00000000-0005-0000-0000-00003C0D0000}"/>
    <cellStyle name="Normal 4 3 3 5 2" xfId="8470" xr:uid="{00000000-0005-0000-0000-00003D0D0000}"/>
    <cellStyle name="Normal 4 3 3 5 3" xfId="8695" xr:uid="{00000000-0005-0000-0000-00003E0D0000}"/>
    <cellStyle name="Normal 4 3 3 6" xfId="5300" xr:uid="{00000000-0005-0000-0000-00003F0D0000}"/>
    <cellStyle name="Normal 4 3 3 7" xfId="8525" xr:uid="{00000000-0005-0000-0000-0000400D0000}"/>
    <cellStyle name="Normal 4 3 4" xfId="1089" xr:uid="{00000000-0005-0000-0000-0000410D0000}"/>
    <cellStyle name="Normal 4 3 4 2" xfId="2133" xr:uid="{00000000-0005-0000-0000-0000420D0000}"/>
    <cellStyle name="Normal 4 3 4 2 2" xfId="6350" xr:uid="{00000000-0005-0000-0000-0000430D0000}"/>
    <cellStyle name="Normal 4 3 4 2 3" xfId="8583" xr:uid="{00000000-0005-0000-0000-0000440D0000}"/>
    <cellStyle name="Normal 4 3 4 3" xfId="3175" xr:uid="{00000000-0005-0000-0000-0000450D0000}"/>
    <cellStyle name="Normal 4 3 4 3 2" xfId="7392" xr:uid="{00000000-0005-0000-0000-0000460D0000}"/>
    <cellStyle name="Normal 4 3 4 3 3" xfId="8625" xr:uid="{00000000-0005-0000-0000-0000470D0000}"/>
    <cellStyle name="Normal 4 3 4 4" xfId="4217" xr:uid="{00000000-0005-0000-0000-0000480D0000}"/>
    <cellStyle name="Normal 4 3 4 4 2" xfId="8434" xr:uid="{00000000-0005-0000-0000-0000490D0000}"/>
    <cellStyle name="Normal 4 3 4 4 3" xfId="8667" xr:uid="{00000000-0005-0000-0000-00004A0D0000}"/>
    <cellStyle name="Normal 4 3 4 5" xfId="5259" xr:uid="{00000000-0005-0000-0000-00004B0D0000}"/>
    <cellStyle name="Normal 4 3 4 5 2" xfId="8484" xr:uid="{00000000-0005-0000-0000-00004C0D0000}"/>
    <cellStyle name="Normal 4 3 4 5 3" xfId="8709" xr:uid="{00000000-0005-0000-0000-00004D0D0000}"/>
    <cellStyle name="Normal 4 3 4 6" xfId="5314" xr:uid="{00000000-0005-0000-0000-00004E0D0000}"/>
    <cellStyle name="Normal 4 3 4 7" xfId="8539" xr:uid="{00000000-0005-0000-0000-00004F0D0000}"/>
    <cellStyle name="Normal 4 3 5" xfId="1149" xr:uid="{00000000-0005-0000-0000-0000500D0000}"/>
    <cellStyle name="Normal 4 3 5 2" xfId="5366" xr:uid="{00000000-0005-0000-0000-0000510D0000}"/>
    <cellStyle name="Normal 4 3 5 3" xfId="8548" xr:uid="{00000000-0005-0000-0000-0000520D0000}"/>
    <cellStyle name="Normal 4 3 6" xfId="2191" xr:uid="{00000000-0005-0000-0000-0000530D0000}"/>
    <cellStyle name="Normal 4 3 6 2" xfId="6408" xr:uid="{00000000-0005-0000-0000-0000540D0000}"/>
    <cellStyle name="Normal 4 3 6 3" xfId="8590" xr:uid="{00000000-0005-0000-0000-0000550D0000}"/>
    <cellStyle name="Normal 4 3 7" xfId="3233" xr:uid="{00000000-0005-0000-0000-0000560D0000}"/>
    <cellStyle name="Normal 4 3 7 2" xfId="7450" xr:uid="{00000000-0005-0000-0000-0000570D0000}"/>
    <cellStyle name="Normal 4 3 7 3" xfId="8632" xr:uid="{00000000-0005-0000-0000-0000580D0000}"/>
    <cellStyle name="Normal 4 3 8" xfId="4275" xr:uid="{00000000-0005-0000-0000-0000590D0000}"/>
    <cellStyle name="Normal 4 3 8 2" xfId="8449" xr:uid="{00000000-0005-0000-0000-00005A0D0000}"/>
    <cellStyle name="Normal 4 3 8 3" xfId="8674" xr:uid="{00000000-0005-0000-0000-00005B0D0000}"/>
    <cellStyle name="Normal 4 3 9" xfId="5279" xr:uid="{00000000-0005-0000-0000-00005C0D0000}"/>
    <cellStyle name="Normal 4 4" xfId="152" xr:uid="{00000000-0005-0000-0000-00005D0D0000}"/>
    <cellStyle name="Normal 4 4 10" xfId="8507" xr:uid="{00000000-0005-0000-0000-00005E0D0000}"/>
    <cellStyle name="Normal 4 4 2" xfId="368" xr:uid="{00000000-0005-0000-0000-00005F0D0000}"/>
    <cellStyle name="Normal 4 4 2 2" xfId="1413" xr:uid="{00000000-0005-0000-0000-0000600D0000}"/>
    <cellStyle name="Normal 4 4 2 2 2" xfId="5630" xr:uid="{00000000-0005-0000-0000-0000610D0000}"/>
    <cellStyle name="Normal 4 4 2 2 3" xfId="8558" xr:uid="{00000000-0005-0000-0000-0000620D0000}"/>
    <cellStyle name="Normal 4 4 2 3" xfId="2455" xr:uid="{00000000-0005-0000-0000-0000630D0000}"/>
    <cellStyle name="Normal 4 4 2 3 2" xfId="6672" xr:uid="{00000000-0005-0000-0000-0000640D0000}"/>
    <cellStyle name="Normal 4 4 2 3 3" xfId="8600" xr:uid="{00000000-0005-0000-0000-0000650D0000}"/>
    <cellStyle name="Normal 4 4 2 4" xfId="3497" xr:uid="{00000000-0005-0000-0000-0000660D0000}"/>
    <cellStyle name="Normal 4 4 2 4 2" xfId="7714" xr:uid="{00000000-0005-0000-0000-0000670D0000}"/>
    <cellStyle name="Normal 4 4 2 4 3" xfId="8642" xr:uid="{00000000-0005-0000-0000-0000680D0000}"/>
    <cellStyle name="Normal 4 4 2 5" xfId="4539" xr:uid="{00000000-0005-0000-0000-0000690D0000}"/>
    <cellStyle name="Normal 4 4 2 5 2" xfId="8459" xr:uid="{00000000-0005-0000-0000-00006A0D0000}"/>
    <cellStyle name="Normal 4 4 2 5 3" xfId="8684" xr:uid="{00000000-0005-0000-0000-00006B0D0000}"/>
    <cellStyle name="Normal 4 4 2 6" xfId="5289" xr:uid="{00000000-0005-0000-0000-00006C0D0000}"/>
    <cellStyle name="Normal 4 4 2 7" xfId="8514" xr:uid="{00000000-0005-0000-0000-00006D0D0000}"/>
    <cellStyle name="Normal 4 4 3" xfId="674" xr:uid="{00000000-0005-0000-0000-00006E0D0000}"/>
    <cellStyle name="Normal 4 4 3 2" xfId="1718" xr:uid="{00000000-0005-0000-0000-00006F0D0000}"/>
    <cellStyle name="Normal 4 4 3 2 2" xfId="5935" xr:uid="{00000000-0005-0000-0000-0000700D0000}"/>
    <cellStyle name="Normal 4 4 3 2 3" xfId="8572" xr:uid="{00000000-0005-0000-0000-0000710D0000}"/>
    <cellStyle name="Normal 4 4 3 3" xfId="2760" xr:uid="{00000000-0005-0000-0000-0000720D0000}"/>
    <cellStyle name="Normal 4 4 3 3 2" xfId="6977" xr:uid="{00000000-0005-0000-0000-0000730D0000}"/>
    <cellStyle name="Normal 4 4 3 3 3" xfId="8614" xr:uid="{00000000-0005-0000-0000-0000740D0000}"/>
    <cellStyle name="Normal 4 4 3 4" xfId="3802" xr:uid="{00000000-0005-0000-0000-0000750D0000}"/>
    <cellStyle name="Normal 4 4 3 4 2" xfId="8019" xr:uid="{00000000-0005-0000-0000-0000760D0000}"/>
    <cellStyle name="Normal 4 4 3 4 3" xfId="8656" xr:uid="{00000000-0005-0000-0000-0000770D0000}"/>
    <cellStyle name="Normal 4 4 3 5" xfId="4844" xr:uid="{00000000-0005-0000-0000-0000780D0000}"/>
    <cellStyle name="Normal 4 4 3 5 2" xfId="8473" xr:uid="{00000000-0005-0000-0000-0000790D0000}"/>
    <cellStyle name="Normal 4 4 3 5 3" xfId="8698" xr:uid="{00000000-0005-0000-0000-00007A0D0000}"/>
    <cellStyle name="Normal 4 4 3 6" xfId="5303" xr:uid="{00000000-0005-0000-0000-00007B0D0000}"/>
    <cellStyle name="Normal 4 4 3 7" xfId="8528" xr:uid="{00000000-0005-0000-0000-00007C0D0000}"/>
    <cellStyle name="Normal 4 4 4" xfId="1048" xr:uid="{00000000-0005-0000-0000-00007D0D0000}"/>
    <cellStyle name="Normal 4 4 4 2" xfId="2092" xr:uid="{00000000-0005-0000-0000-00007E0D0000}"/>
    <cellStyle name="Normal 4 4 4 2 2" xfId="6309" xr:uid="{00000000-0005-0000-0000-00007F0D0000}"/>
    <cellStyle name="Normal 4 4 4 2 3" xfId="8579" xr:uid="{00000000-0005-0000-0000-0000800D0000}"/>
    <cellStyle name="Normal 4 4 4 3" xfId="3134" xr:uid="{00000000-0005-0000-0000-0000810D0000}"/>
    <cellStyle name="Normal 4 4 4 3 2" xfId="7351" xr:uid="{00000000-0005-0000-0000-0000820D0000}"/>
    <cellStyle name="Normal 4 4 4 3 3" xfId="8621" xr:uid="{00000000-0005-0000-0000-0000830D0000}"/>
    <cellStyle name="Normal 4 4 4 4" xfId="4176" xr:uid="{00000000-0005-0000-0000-0000840D0000}"/>
    <cellStyle name="Normal 4 4 4 4 2" xfId="8393" xr:uid="{00000000-0005-0000-0000-0000850D0000}"/>
    <cellStyle name="Normal 4 4 4 4 3" xfId="8663" xr:uid="{00000000-0005-0000-0000-0000860D0000}"/>
    <cellStyle name="Normal 4 4 4 5" xfId="5218" xr:uid="{00000000-0005-0000-0000-0000870D0000}"/>
    <cellStyle name="Normal 4 4 4 5 2" xfId="8480" xr:uid="{00000000-0005-0000-0000-0000880D0000}"/>
    <cellStyle name="Normal 4 4 4 5 3" xfId="8705" xr:uid="{00000000-0005-0000-0000-0000890D0000}"/>
    <cellStyle name="Normal 4 4 4 6" xfId="5310" xr:uid="{00000000-0005-0000-0000-00008A0D0000}"/>
    <cellStyle name="Normal 4 4 4 7" xfId="8535" xr:uid="{00000000-0005-0000-0000-00008B0D0000}"/>
    <cellStyle name="Normal 4 4 5" xfId="1197" xr:uid="{00000000-0005-0000-0000-00008C0D0000}"/>
    <cellStyle name="Normal 4 4 5 2" xfId="5414" xr:uid="{00000000-0005-0000-0000-00008D0D0000}"/>
    <cellStyle name="Normal 4 4 5 3" xfId="8551" xr:uid="{00000000-0005-0000-0000-00008E0D0000}"/>
    <cellStyle name="Normal 4 4 6" xfId="2239" xr:uid="{00000000-0005-0000-0000-00008F0D0000}"/>
    <cellStyle name="Normal 4 4 6 2" xfId="6456" xr:uid="{00000000-0005-0000-0000-0000900D0000}"/>
    <cellStyle name="Normal 4 4 6 3" xfId="8593" xr:uid="{00000000-0005-0000-0000-0000910D0000}"/>
    <cellStyle name="Normal 4 4 7" xfId="3281" xr:uid="{00000000-0005-0000-0000-0000920D0000}"/>
    <cellStyle name="Normal 4 4 7 2" xfId="7498" xr:uid="{00000000-0005-0000-0000-0000930D0000}"/>
    <cellStyle name="Normal 4 4 7 3" xfId="8635" xr:uid="{00000000-0005-0000-0000-0000940D0000}"/>
    <cellStyle name="Normal 4 4 8" xfId="4323" xr:uid="{00000000-0005-0000-0000-0000950D0000}"/>
    <cellStyle name="Normal 4 4 8 2" xfId="8452" xr:uid="{00000000-0005-0000-0000-0000960D0000}"/>
    <cellStyle name="Normal 4 4 8 3" xfId="8677" xr:uid="{00000000-0005-0000-0000-0000970D0000}"/>
    <cellStyle name="Normal 4 4 9" xfId="5282" xr:uid="{00000000-0005-0000-0000-0000980D0000}"/>
    <cellStyle name="Normal 4 5" xfId="359" xr:uid="{00000000-0005-0000-0000-0000990D0000}"/>
    <cellStyle name="Normal 4 5 2" xfId="1404" xr:uid="{00000000-0005-0000-0000-00009A0D0000}"/>
    <cellStyle name="Normal 4 5 2 2" xfId="5621" xr:uid="{00000000-0005-0000-0000-00009B0D0000}"/>
    <cellStyle name="Normal 4 5 2 3" xfId="8555" xr:uid="{00000000-0005-0000-0000-00009C0D0000}"/>
    <cellStyle name="Normal 4 5 3" xfId="2446" xr:uid="{00000000-0005-0000-0000-00009D0D0000}"/>
    <cellStyle name="Normal 4 5 3 2" xfId="6663" xr:uid="{00000000-0005-0000-0000-00009E0D0000}"/>
    <cellStyle name="Normal 4 5 3 3" xfId="8597" xr:uid="{00000000-0005-0000-0000-00009F0D0000}"/>
    <cellStyle name="Normal 4 5 4" xfId="3488" xr:uid="{00000000-0005-0000-0000-0000A00D0000}"/>
    <cellStyle name="Normal 4 5 4 2" xfId="7705" xr:uid="{00000000-0005-0000-0000-0000A10D0000}"/>
    <cellStyle name="Normal 4 5 4 3" xfId="8639" xr:uid="{00000000-0005-0000-0000-0000A20D0000}"/>
    <cellStyle name="Normal 4 5 5" xfId="4530" xr:uid="{00000000-0005-0000-0000-0000A30D0000}"/>
    <cellStyle name="Normal 4 5 5 2" xfId="8456" xr:uid="{00000000-0005-0000-0000-0000A40D0000}"/>
    <cellStyle name="Normal 4 5 5 3" xfId="8681" xr:uid="{00000000-0005-0000-0000-0000A50D0000}"/>
    <cellStyle name="Normal 4 5 6" xfId="5286" xr:uid="{00000000-0005-0000-0000-0000A60D0000}"/>
    <cellStyle name="Normal 4 5 7" xfId="8511" xr:uid="{00000000-0005-0000-0000-0000A70D0000}"/>
    <cellStyle name="Normal 4 6" xfId="579" xr:uid="{00000000-0005-0000-0000-0000A80D0000}"/>
    <cellStyle name="Normal 4 6 2" xfId="1623" xr:uid="{00000000-0005-0000-0000-0000A90D0000}"/>
    <cellStyle name="Normal 4 6 2 2" xfId="5840" xr:uid="{00000000-0005-0000-0000-0000AA0D0000}"/>
    <cellStyle name="Normal 4 6 2 3" xfId="8565" xr:uid="{00000000-0005-0000-0000-0000AB0D0000}"/>
    <cellStyle name="Normal 4 6 3" xfId="2665" xr:uid="{00000000-0005-0000-0000-0000AC0D0000}"/>
    <cellStyle name="Normal 4 6 3 2" xfId="6882" xr:uid="{00000000-0005-0000-0000-0000AD0D0000}"/>
    <cellStyle name="Normal 4 6 3 3" xfId="8607" xr:uid="{00000000-0005-0000-0000-0000AE0D0000}"/>
    <cellStyle name="Normal 4 6 4" xfId="3707" xr:uid="{00000000-0005-0000-0000-0000AF0D0000}"/>
    <cellStyle name="Normal 4 6 4 2" xfId="7924" xr:uid="{00000000-0005-0000-0000-0000B00D0000}"/>
    <cellStyle name="Normal 4 6 4 3" xfId="8649" xr:uid="{00000000-0005-0000-0000-0000B10D0000}"/>
    <cellStyle name="Normal 4 6 5" xfId="4749" xr:uid="{00000000-0005-0000-0000-0000B20D0000}"/>
    <cellStyle name="Normal 4 6 5 2" xfId="8466" xr:uid="{00000000-0005-0000-0000-0000B30D0000}"/>
    <cellStyle name="Normal 4 6 5 3" xfId="8691" xr:uid="{00000000-0005-0000-0000-0000B40D0000}"/>
    <cellStyle name="Normal 4 6 6" xfId="5296" xr:uid="{00000000-0005-0000-0000-0000B50D0000}"/>
    <cellStyle name="Normal 4 6 7" xfId="8521" xr:uid="{00000000-0005-0000-0000-0000B60D0000}"/>
    <cellStyle name="Normal 4 7" xfId="1040" xr:uid="{00000000-0005-0000-0000-0000B70D0000}"/>
    <cellStyle name="Normal 4 7 2" xfId="2084" xr:uid="{00000000-0005-0000-0000-0000B80D0000}"/>
    <cellStyle name="Normal 4 7 2 2" xfId="6301" xr:uid="{00000000-0005-0000-0000-0000B90D0000}"/>
    <cellStyle name="Normal 4 7 2 3" xfId="8576" xr:uid="{00000000-0005-0000-0000-0000BA0D0000}"/>
    <cellStyle name="Normal 4 7 3" xfId="3126" xr:uid="{00000000-0005-0000-0000-0000BB0D0000}"/>
    <cellStyle name="Normal 4 7 3 2" xfId="7343" xr:uid="{00000000-0005-0000-0000-0000BC0D0000}"/>
    <cellStyle name="Normal 4 7 3 3" xfId="8618" xr:uid="{00000000-0005-0000-0000-0000BD0D0000}"/>
    <cellStyle name="Normal 4 7 4" xfId="4168" xr:uid="{00000000-0005-0000-0000-0000BE0D0000}"/>
    <cellStyle name="Normal 4 7 4 2" xfId="8385" xr:uid="{00000000-0005-0000-0000-0000BF0D0000}"/>
    <cellStyle name="Normal 4 7 4 3" xfId="8660" xr:uid="{00000000-0005-0000-0000-0000C00D0000}"/>
    <cellStyle name="Normal 4 7 5" xfId="5210" xr:uid="{00000000-0005-0000-0000-0000C10D0000}"/>
    <cellStyle name="Normal 4 7 5 2" xfId="8477" xr:uid="{00000000-0005-0000-0000-0000C20D0000}"/>
    <cellStyle name="Normal 4 7 5 3" xfId="8702" xr:uid="{00000000-0005-0000-0000-0000C30D0000}"/>
    <cellStyle name="Normal 4 7 6" xfId="5307" xr:uid="{00000000-0005-0000-0000-0000C40D0000}"/>
    <cellStyle name="Normal 4 7 7" xfId="8532" xr:uid="{00000000-0005-0000-0000-0000C50D0000}"/>
    <cellStyle name="Normal 4 8" xfId="1102" xr:uid="{00000000-0005-0000-0000-0000C60D0000}"/>
    <cellStyle name="Normal 4 8 2" xfId="5319" xr:uid="{00000000-0005-0000-0000-0000C70D0000}"/>
    <cellStyle name="Normal 4 8 3" xfId="8544" xr:uid="{00000000-0005-0000-0000-0000C80D0000}"/>
    <cellStyle name="Normal 4 9" xfId="2144" xr:uid="{00000000-0005-0000-0000-0000C90D0000}"/>
    <cellStyle name="Normal 4 9 2" xfId="6361" xr:uid="{00000000-0005-0000-0000-0000CA0D0000}"/>
    <cellStyle name="Normal 4 9 3" xfId="8586" xr:uid="{00000000-0005-0000-0000-0000CB0D0000}"/>
    <cellStyle name="Normal 5" xfId="74" xr:uid="{00000000-0005-0000-0000-0000CC0D0000}"/>
    <cellStyle name="Normal 5 10" xfId="3205" xr:uid="{00000000-0005-0000-0000-0000CD0D0000}"/>
    <cellStyle name="Normal 5 10 2" xfId="7422" xr:uid="{00000000-0005-0000-0000-0000CE0D0000}"/>
    <cellStyle name="Normal 5 10 3" xfId="8630" xr:uid="{00000000-0005-0000-0000-0000CF0D0000}"/>
    <cellStyle name="Normal 5 11" xfId="4247" xr:uid="{00000000-0005-0000-0000-0000D00D0000}"/>
    <cellStyle name="Normal 5 11 2" xfId="8447" xr:uid="{00000000-0005-0000-0000-0000D10D0000}"/>
    <cellStyle name="Normal 5 11 3" xfId="8672" xr:uid="{00000000-0005-0000-0000-0000D20D0000}"/>
    <cellStyle name="Normal 5 12" xfId="5277" xr:uid="{00000000-0005-0000-0000-0000D30D0000}"/>
    <cellStyle name="Normal 5 13" xfId="8502" xr:uid="{00000000-0005-0000-0000-0000D40D0000}"/>
    <cellStyle name="Normal 5 2" xfId="105" xr:uid="{00000000-0005-0000-0000-0000D50D0000}"/>
    <cellStyle name="Normal 5 2 10" xfId="8505" xr:uid="{00000000-0005-0000-0000-0000D60D0000}"/>
    <cellStyle name="Normal 5 2 2" xfId="410" xr:uid="{00000000-0005-0000-0000-0000D70D0000}"/>
    <cellStyle name="Normal 5 2 2 2" xfId="1455" xr:uid="{00000000-0005-0000-0000-0000D80D0000}"/>
    <cellStyle name="Normal 5 2 2 2 2" xfId="5672" xr:uid="{00000000-0005-0000-0000-0000D90D0000}"/>
    <cellStyle name="Normal 5 2 2 2 3" xfId="8563" xr:uid="{00000000-0005-0000-0000-0000DA0D0000}"/>
    <cellStyle name="Normal 5 2 2 3" xfId="2497" xr:uid="{00000000-0005-0000-0000-0000DB0D0000}"/>
    <cellStyle name="Normal 5 2 2 3 2" xfId="6714" xr:uid="{00000000-0005-0000-0000-0000DC0D0000}"/>
    <cellStyle name="Normal 5 2 2 3 3" xfId="8605" xr:uid="{00000000-0005-0000-0000-0000DD0D0000}"/>
    <cellStyle name="Normal 5 2 2 4" xfId="3539" xr:uid="{00000000-0005-0000-0000-0000DE0D0000}"/>
    <cellStyle name="Normal 5 2 2 4 2" xfId="7756" xr:uid="{00000000-0005-0000-0000-0000DF0D0000}"/>
    <cellStyle name="Normal 5 2 2 4 3" xfId="8647" xr:uid="{00000000-0005-0000-0000-0000E00D0000}"/>
    <cellStyle name="Normal 5 2 2 5" xfId="4581" xr:uid="{00000000-0005-0000-0000-0000E10D0000}"/>
    <cellStyle name="Normal 5 2 2 5 2" xfId="8464" xr:uid="{00000000-0005-0000-0000-0000E20D0000}"/>
    <cellStyle name="Normal 5 2 2 5 3" xfId="8689" xr:uid="{00000000-0005-0000-0000-0000E30D0000}"/>
    <cellStyle name="Normal 5 2 2 6" xfId="5294" xr:uid="{00000000-0005-0000-0000-0000E40D0000}"/>
    <cellStyle name="Normal 5 2 2 7" xfId="8519" xr:uid="{00000000-0005-0000-0000-0000E50D0000}"/>
    <cellStyle name="Normal 5 2 3" xfId="628" xr:uid="{00000000-0005-0000-0000-0000E60D0000}"/>
    <cellStyle name="Normal 5 2 3 2" xfId="1672" xr:uid="{00000000-0005-0000-0000-0000E70D0000}"/>
    <cellStyle name="Normal 5 2 3 2 2" xfId="5889" xr:uid="{00000000-0005-0000-0000-0000E80D0000}"/>
    <cellStyle name="Normal 5 2 3 2 3" xfId="8570" xr:uid="{00000000-0005-0000-0000-0000E90D0000}"/>
    <cellStyle name="Normal 5 2 3 3" xfId="2714" xr:uid="{00000000-0005-0000-0000-0000EA0D0000}"/>
    <cellStyle name="Normal 5 2 3 3 2" xfId="6931" xr:uid="{00000000-0005-0000-0000-0000EB0D0000}"/>
    <cellStyle name="Normal 5 2 3 3 3" xfId="8612" xr:uid="{00000000-0005-0000-0000-0000EC0D0000}"/>
    <cellStyle name="Normal 5 2 3 4" xfId="3756" xr:uid="{00000000-0005-0000-0000-0000ED0D0000}"/>
    <cellStyle name="Normal 5 2 3 4 2" xfId="7973" xr:uid="{00000000-0005-0000-0000-0000EE0D0000}"/>
    <cellStyle name="Normal 5 2 3 4 3" xfId="8654" xr:uid="{00000000-0005-0000-0000-0000EF0D0000}"/>
    <cellStyle name="Normal 5 2 3 5" xfId="4798" xr:uid="{00000000-0005-0000-0000-0000F00D0000}"/>
    <cellStyle name="Normal 5 2 3 5 2" xfId="8471" xr:uid="{00000000-0005-0000-0000-0000F10D0000}"/>
    <cellStyle name="Normal 5 2 3 5 3" xfId="8696" xr:uid="{00000000-0005-0000-0000-0000F20D0000}"/>
    <cellStyle name="Normal 5 2 3 6" xfId="5301" xr:uid="{00000000-0005-0000-0000-0000F30D0000}"/>
    <cellStyle name="Normal 5 2 3 7" xfId="8526" xr:uid="{00000000-0005-0000-0000-0000F40D0000}"/>
    <cellStyle name="Normal 5 2 4" xfId="1090" xr:uid="{00000000-0005-0000-0000-0000F50D0000}"/>
    <cellStyle name="Normal 5 2 4 2" xfId="2134" xr:uid="{00000000-0005-0000-0000-0000F60D0000}"/>
    <cellStyle name="Normal 5 2 4 2 2" xfId="6351" xr:uid="{00000000-0005-0000-0000-0000F70D0000}"/>
    <cellStyle name="Normal 5 2 4 2 3" xfId="8584" xr:uid="{00000000-0005-0000-0000-0000F80D0000}"/>
    <cellStyle name="Normal 5 2 4 3" xfId="3176" xr:uid="{00000000-0005-0000-0000-0000F90D0000}"/>
    <cellStyle name="Normal 5 2 4 3 2" xfId="7393" xr:uid="{00000000-0005-0000-0000-0000FA0D0000}"/>
    <cellStyle name="Normal 5 2 4 3 3" xfId="8626" xr:uid="{00000000-0005-0000-0000-0000FB0D0000}"/>
    <cellStyle name="Normal 5 2 4 4" xfId="4218" xr:uid="{00000000-0005-0000-0000-0000FC0D0000}"/>
    <cellStyle name="Normal 5 2 4 4 2" xfId="8435" xr:uid="{00000000-0005-0000-0000-0000FD0D0000}"/>
    <cellStyle name="Normal 5 2 4 4 3" xfId="8668" xr:uid="{00000000-0005-0000-0000-0000FE0D0000}"/>
    <cellStyle name="Normal 5 2 4 5" xfId="5260" xr:uid="{00000000-0005-0000-0000-0000FF0D0000}"/>
    <cellStyle name="Normal 5 2 4 5 2" xfId="8485" xr:uid="{00000000-0005-0000-0000-0000000E0000}"/>
    <cellStyle name="Normal 5 2 4 5 3" xfId="8710" xr:uid="{00000000-0005-0000-0000-0000010E0000}"/>
    <cellStyle name="Normal 5 2 4 6" xfId="5315" xr:uid="{00000000-0005-0000-0000-0000020E0000}"/>
    <cellStyle name="Normal 5 2 4 7" xfId="8540" xr:uid="{00000000-0005-0000-0000-0000030E0000}"/>
    <cellStyle name="Normal 5 2 5" xfId="1151" xr:uid="{00000000-0005-0000-0000-0000040E0000}"/>
    <cellStyle name="Normal 5 2 5 2" xfId="5368" xr:uid="{00000000-0005-0000-0000-0000050E0000}"/>
    <cellStyle name="Normal 5 2 5 3" xfId="8549" xr:uid="{00000000-0005-0000-0000-0000060E0000}"/>
    <cellStyle name="Normal 5 2 6" xfId="2193" xr:uid="{00000000-0005-0000-0000-0000070E0000}"/>
    <cellStyle name="Normal 5 2 6 2" xfId="6410" xr:uid="{00000000-0005-0000-0000-0000080E0000}"/>
    <cellStyle name="Normal 5 2 6 3" xfId="8591" xr:uid="{00000000-0005-0000-0000-0000090E0000}"/>
    <cellStyle name="Normal 5 2 7" xfId="3235" xr:uid="{00000000-0005-0000-0000-00000A0E0000}"/>
    <cellStyle name="Normal 5 2 7 2" xfId="7452" xr:uid="{00000000-0005-0000-0000-00000B0E0000}"/>
    <cellStyle name="Normal 5 2 7 3" xfId="8633" xr:uid="{00000000-0005-0000-0000-00000C0E0000}"/>
    <cellStyle name="Normal 5 2 8" xfId="4277" xr:uid="{00000000-0005-0000-0000-00000D0E0000}"/>
    <cellStyle name="Normal 5 2 8 2" xfId="8450" xr:uid="{00000000-0005-0000-0000-00000E0E0000}"/>
    <cellStyle name="Normal 5 2 8 3" xfId="8675" xr:uid="{00000000-0005-0000-0000-00000F0E0000}"/>
    <cellStyle name="Normal 5 2 9" xfId="5280" xr:uid="{00000000-0005-0000-0000-0000100E0000}"/>
    <cellStyle name="Normal 5 3" xfId="171" xr:uid="{00000000-0005-0000-0000-0000110E0000}"/>
    <cellStyle name="Normal 5 3 10" xfId="8509" xr:uid="{00000000-0005-0000-0000-0000120E0000}"/>
    <cellStyle name="Normal 5 3 2" xfId="387" xr:uid="{00000000-0005-0000-0000-0000130E0000}"/>
    <cellStyle name="Normal 5 3 2 2" xfId="1432" xr:uid="{00000000-0005-0000-0000-0000140E0000}"/>
    <cellStyle name="Normal 5 3 2 2 2" xfId="5649" xr:uid="{00000000-0005-0000-0000-0000150E0000}"/>
    <cellStyle name="Normal 5 3 2 2 3" xfId="8560" xr:uid="{00000000-0005-0000-0000-0000160E0000}"/>
    <cellStyle name="Normal 5 3 2 3" xfId="2474" xr:uid="{00000000-0005-0000-0000-0000170E0000}"/>
    <cellStyle name="Normal 5 3 2 3 2" xfId="6691" xr:uid="{00000000-0005-0000-0000-0000180E0000}"/>
    <cellStyle name="Normal 5 3 2 3 3" xfId="8602" xr:uid="{00000000-0005-0000-0000-0000190E0000}"/>
    <cellStyle name="Normal 5 3 2 4" xfId="3516" xr:uid="{00000000-0005-0000-0000-00001A0E0000}"/>
    <cellStyle name="Normal 5 3 2 4 2" xfId="7733" xr:uid="{00000000-0005-0000-0000-00001B0E0000}"/>
    <cellStyle name="Normal 5 3 2 4 3" xfId="8644" xr:uid="{00000000-0005-0000-0000-00001C0E0000}"/>
    <cellStyle name="Normal 5 3 2 5" xfId="4558" xr:uid="{00000000-0005-0000-0000-00001D0E0000}"/>
    <cellStyle name="Normal 5 3 2 5 2" xfId="8461" xr:uid="{00000000-0005-0000-0000-00001E0E0000}"/>
    <cellStyle name="Normal 5 3 2 5 3" xfId="8686" xr:uid="{00000000-0005-0000-0000-00001F0E0000}"/>
    <cellStyle name="Normal 5 3 2 6" xfId="5291" xr:uid="{00000000-0005-0000-0000-0000200E0000}"/>
    <cellStyle name="Normal 5 3 2 7" xfId="8516" xr:uid="{00000000-0005-0000-0000-0000210E0000}"/>
    <cellStyle name="Normal 5 3 3" xfId="693" xr:uid="{00000000-0005-0000-0000-0000220E0000}"/>
    <cellStyle name="Normal 5 3 3 2" xfId="1737" xr:uid="{00000000-0005-0000-0000-0000230E0000}"/>
    <cellStyle name="Normal 5 3 3 2 2" xfId="5954" xr:uid="{00000000-0005-0000-0000-0000240E0000}"/>
    <cellStyle name="Normal 5 3 3 2 3" xfId="8574" xr:uid="{00000000-0005-0000-0000-0000250E0000}"/>
    <cellStyle name="Normal 5 3 3 3" xfId="2779" xr:uid="{00000000-0005-0000-0000-0000260E0000}"/>
    <cellStyle name="Normal 5 3 3 3 2" xfId="6996" xr:uid="{00000000-0005-0000-0000-0000270E0000}"/>
    <cellStyle name="Normal 5 3 3 3 3" xfId="8616" xr:uid="{00000000-0005-0000-0000-0000280E0000}"/>
    <cellStyle name="Normal 5 3 3 4" xfId="3821" xr:uid="{00000000-0005-0000-0000-0000290E0000}"/>
    <cellStyle name="Normal 5 3 3 4 2" xfId="8038" xr:uid="{00000000-0005-0000-0000-00002A0E0000}"/>
    <cellStyle name="Normal 5 3 3 4 3" xfId="8658" xr:uid="{00000000-0005-0000-0000-00002B0E0000}"/>
    <cellStyle name="Normal 5 3 3 5" xfId="4863" xr:uid="{00000000-0005-0000-0000-00002C0E0000}"/>
    <cellStyle name="Normal 5 3 3 5 2" xfId="8475" xr:uid="{00000000-0005-0000-0000-00002D0E0000}"/>
    <cellStyle name="Normal 5 3 3 5 3" xfId="8700" xr:uid="{00000000-0005-0000-0000-00002E0E0000}"/>
    <cellStyle name="Normal 5 3 3 6" xfId="5305" xr:uid="{00000000-0005-0000-0000-00002F0E0000}"/>
    <cellStyle name="Normal 5 3 3 7" xfId="8530" xr:uid="{00000000-0005-0000-0000-0000300E0000}"/>
    <cellStyle name="Normal 5 3 4" xfId="1067" xr:uid="{00000000-0005-0000-0000-0000310E0000}"/>
    <cellStyle name="Normal 5 3 4 2" xfId="2111" xr:uid="{00000000-0005-0000-0000-0000320E0000}"/>
    <cellStyle name="Normal 5 3 4 2 2" xfId="6328" xr:uid="{00000000-0005-0000-0000-0000330E0000}"/>
    <cellStyle name="Normal 5 3 4 2 3" xfId="8581" xr:uid="{00000000-0005-0000-0000-0000340E0000}"/>
    <cellStyle name="Normal 5 3 4 3" xfId="3153" xr:uid="{00000000-0005-0000-0000-0000350E0000}"/>
    <cellStyle name="Normal 5 3 4 3 2" xfId="7370" xr:uid="{00000000-0005-0000-0000-0000360E0000}"/>
    <cellStyle name="Normal 5 3 4 3 3" xfId="8623" xr:uid="{00000000-0005-0000-0000-0000370E0000}"/>
    <cellStyle name="Normal 5 3 4 4" xfId="4195" xr:uid="{00000000-0005-0000-0000-0000380E0000}"/>
    <cellStyle name="Normal 5 3 4 4 2" xfId="8412" xr:uid="{00000000-0005-0000-0000-0000390E0000}"/>
    <cellStyle name="Normal 5 3 4 4 3" xfId="8665" xr:uid="{00000000-0005-0000-0000-00003A0E0000}"/>
    <cellStyle name="Normal 5 3 4 5" xfId="5237" xr:uid="{00000000-0005-0000-0000-00003B0E0000}"/>
    <cellStyle name="Normal 5 3 4 5 2" xfId="8482" xr:uid="{00000000-0005-0000-0000-00003C0E0000}"/>
    <cellStyle name="Normal 5 3 4 5 3" xfId="8707" xr:uid="{00000000-0005-0000-0000-00003D0E0000}"/>
    <cellStyle name="Normal 5 3 4 6" xfId="5312" xr:uid="{00000000-0005-0000-0000-00003E0E0000}"/>
    <cellStyle name="Normal 5 3 4 7" xfId="8537" xr:uid="{00000000-0005-0000-0000-00003F0E0000}"/>
    <cellStyle name="Normal 5 3 5" xfId="1216" xr:uid="{00000000-0005-0000-0000-0000400E0000}"/>
    <cellStyle name="Normal 5 3 5 2" xfId="5433" xr:uid="{00000000-0005-0000-0000-0000410E0000}"/>
    <cellStyle name="Normal 5 3 5 3" xfId="8553" xr:uid="{00000000-0005-0000-0000-0000420E0000}"/>
    <cellStyle name="Normal 5 3 6" xfId="2258" xr:uid="{00000000-0005-0000-0000-0000430E0000}"/>
    <cellStyle name="Normal 5 3 6 2" xfId="6475" xr:uid="{00000000-0005-0000-0000-0000440E0000}"/>
    <cellStyle name="Normal 5 3 6 3" xfId="8595" xr:uid="{00000000-0005-0000-0000-0000450E0000}"/>
    <cellStyle name="Normal 5 3 7" xfId="3300" xr:uid="{00000000-0005-0000-0000-0000460E0000}"/>
    <cellStyle name="Normal 5 3 7 2" xfId="7517" xr:uid="{00000000-0005-0000-0000-0000470E0000}"/>
    <cellStyle name="Normal 5 3 7 3" xfId="8637" xr:uid="{00000000-0005-0000-0000-0000480E0000}"/>
    <cellStyle name="Normal 5 3 8" xfId="4342" xr:uid="{00000000-0005-0000-0000-0000490E0000}"/>
    <cellStyle name="Normal 5 3 8 2" xfId="8454" xr:uid="{00000000-0005-0000-0000-00004A0E0000}"/>
    <cellStyle name="Normal 5 3 8 3" xfId="8679" xr:uid="{00000000-0005-0000-0000-00004B0E0000}"/>
    <cellStyle name="Normal 5 3 9" xfId="5284" xr:uid="{00000000-0005-0000-0000-00004C0E0000}"/>
    <cellStyle name="Normal 5 4" xfId="361" xr:uid="{00000000-0005-0000-0000-00004D0E0000}"/>
    <cellStyle name="Normal 5 4 2" xfId="1406" xr:uid="{00000000-0005-0000-0000-00004E0E0000}"/>
    <cellStyle name="Normal 5 4 2 2" xfId="5623" xr:uid="{00000000-0005-0000-0000-00004F0E0000}"/>
    <cellStyle name="Normal 5 4 2 3" xfId="8556" xr:uid="{00000000-0005-0000-0000-0000500E0000}"/>
    <cellStyle name="Normal 5 4 3" xfId="2448" xr:uid="{00000000-0005-0000-0000-0000510E0000}"/>
    <cellStyle name="Normal 5 4 3 2" xfId="6665" xr:uid="{00000000-0005-0000-0000-0000520E0000}"/>
    <cellStyle name="Normal 5 4 3 3" xfId="8598" xr:uid="{00000000-0005-0000-0000-0000530E0000}"/>
    <cellStyle name="Normal 5 4 4" xfId="3490" xr:uid="{00000000-0005-0000-0000-0000540E0000}"/>
    <cellStyle name="Normal 5 4 4 2" xfId="7707" xr:uid="{00000000-0005-0000-0000-0000550E0000}"/>
    <cellStyle name="Normal 5 4 4 3" xfId="8640" xr:uid="{00000000-0005-0000-0000-0000560E0000}"/>
    <cellStyle name="Normal 5 4 5" xfId="4532" xr:uid="{00000000-0005-0000-0000-0000570E0000}"/>
    <cellStyle name="Normal 5 4 5 2" xfId="8457" xr:uid="{00000000-0005-0000-0000-0000580E0000}"/>
    <cellStyle name="Normal 5 4 5 3" xfId="8682" xr:uid="{00000000-0005-0000-0000-0000590E0000}"/>
    <cellStyle name="Normal 5 4 6" xfId="5287" xr:uid="{00000000-0005-0000-0000-00005A0E0000}"/>
    <cellStyle name="Normal 5 4 7" xfId="8512" xr:uid="{00000000-0005-0000-0000-00005B0E0000}"/>
    <cellStyle name="Normal 5 5" xfId="598" xr:uid="{00000000-0005-0000-0000-00005C0E0000}"/>
    <cellStyle name="Normal 5 5 2" xfId="1642" xr:uid="{00000000-0005-0000-0000-00005D0E0000}"/>
    <cellStyle name="Normal 5 5 2 2" xfId="5859" xr:uid="{00000000-0005-0000-0000-00005E0E0000}"/>
    <cellStyle name="Normal 5 5 2 3" xfId="8567" xr:uid="{00000000-0005-0000-0000-00005F0E0000}"/>
    <cellStyle name="Normal 5 5 3" xfId="2684" xr:uid="{00000000-0005-0000-0000-0000600E0000}"/>
    <cellStyle name="Normal 5 5 3 2" xfId="6901" xr:uid="{00000000-0005-0000-0000-0000610E0000}"/>
    <cellStyle name="Normal 5 5 3 3" xfId="8609" xr:uid="{00000000-0005-0000-0000-0000620E0000}"/>
    <cellStyle name="Normal 5 5 4" xfId="3726" xr:uid="{00000000-0005-0000-0000-0000630E0000}"/>
    <cellStyle name="Normal 5 5 4 2" xfId="7943" xr:uid="{00000000-0005-0000-0000-0000640E0000}"/>
    <cellStyle name="Normal 5 5 4 3" xfId="8651" xr:uid="{00000000-0005-0000-0000-0000650E0000}"/>
    <cellStyle name="Normal 5 5 5" xfId="4768" xr:uid="{00000000-0005-0000-0000-0000660E0000}"/>
    <cellStyle name="Normal 5 5 5 2" xfId="8468" xr:uid="{00000000-0005-0000-0000-0000670E0000}"/>
    <cellStyle name="Normal 5 5 5 3" xfId="8693" xr:uid="{00000000-0005-0000-0000-0000680E0000}"/>
    <cellStyle name="Normal 5 5 6" xfId="5298" xr:uid="{00000000-0005-0000-0000-0000690E0000}"/>
    <cellStyle name="Normal 5 5 7" xfId="8523" xr:uid="{00000000-0005-0000-0000-00006A0E0000}"/>
    <cellStyle name="Normal 5 6" xfId="1041" xr:uid="{00000000-0005-0000-0000-00006B0E0000}"/>
    <cellStyle name="Normal 5 6 2" xfId="2085" xr:uid="{00000000-0005-0000-0000-00006C0E0000}"/>
    <cellStyle name="Normal 5 6 2 2" xfId="6302" xr:uid="{00000000-0005-0000-0000-00006D0E0000}"/>
    <cellStyle name="Normal 5 6 2 3" xfId="8577" xr:uid="{00000000-0005-0000-0000-00006E0E0000}"/>
    <cellStyle name="Normal 5 6 3" xfId="3127" xr:uid="{00000000-0005-0000-0000-00006F0E0000}"/>
    <cellStyle name="Normal 5 6 3 2" xfId="7344" xr:uid="{00000000-0005-0000-0000-0000700E0000}"/>
    <cellStyle name="Normal 5 6 3 3" xfId="8619" xr:uid="{00000000-0005-0000-0000-0000710E0000}"/>
    <cellStyle name="Normal 5 6 4" xfId="4169" xr:uid="{00000000-0005-0000-0000-0000720E0000}"/>
    <cellStyle name="Normal 5 6 4 2" xfId="8386" xr:uid="{00000000-0005-0000-0000-0000730E0000}"/>
    <cellStyle name="Normal 5 6 4 3" xfId="8661" xr:uid="{00000000-0005-0000-0000-0000740E0000}"/>
    <cellStyle name="Normal 5 6 5" xfId="5211" xr:uid="{00000000-0005-0000-0000-0000750E0000}"/>
    <cellStyle name="Normal 5 6 5 2" xfId="8478" xr:uid="{00000000-0005-0000-0000-0000760E0000}"/>
    <cellStyle name="Normal 5 6 5 3" xfId="8703" xr:uid="{00000000-0005-0000-0000-0000770E0000}"/>
    <cellStyle name="Normal 5 6 6" xfId="5308" xr:uid="{00000000-0005-0000-0000-0000780E0000}"/>
    <cellStyle name="Normal 5 6 7" xfId="8533" xr:uid="{00000000-0005-0000-0000-0000790E0000}"/>
    <cellStyle name="Normal 5 7" xfId="1100" xr:uid="{00000000-0005-0000-0000-00007A0E0000}"/>
    <cellStyle name="Normal 5 7 2" xfId="5317" xr:uid="{00000000-0005-0000-0000-00007B0E0000}"/>
    <cellStyle name="Normal 5 7 3" xfId="8542" xr:uid="{00000000-0005-0000-0000-00007C0E0000}"/>
    <cellStyle name="Normal 5 8" xfId="1121" xr:uid="{00000000-0005-0000-0000-00007D0E0000}"/>
    <cellStyle name="Normal 5 8 2" xfId="5338" xr:uid="{00000000-0005-0000-0000-00007E0E0000}"/>
    <cellStyle name="Normal 5 8 3" xfId="8546" xr:uid="{00000000-0005-0000-0000-00007F0E0000}"/>
    <cellStyle name="Normal 5 9" xfId="2163" xr:uid="{00000000-0005-0000-0000-0000800E0000}"/>
    <cellStyle name="Normal 5 9 2" xfId="6380" xr:uid="{00000000-0005-0000-0000-0000810E0000}"/>
    <cellStyle name="Normal 5 9 3" xfId="8588" xr:uid="{00000000-0005-0000-0000-0000820E0000}"/>
    <cellStyle name="Normal 6" xfId="426" xr:uid="{00000000-0005-0000-0000-0000830E0000}"/>
    <cellStyle name="Normal 7" xfId="5270" xr:uid="{00000000-0005-0000-0000-0000840E0000}"/>
    <cellStyle name="Normal 7 2" xfId="8487" xr:uid="{00000000-0005-0000-0000-0000850E0000}"/>
    <cellStyle name="Normal 7 2 2" xfId="5273" xr:uid="{00000000-0005-0000-0000-0000860E0000}"/>
    <cellStyle name="Normal 7 2 2 2" xfId="8493" xr:uid="{00000000-0005-0000-0000-0000870E0000}"/>
    <cellStyle name="Normal 7 2 2 2 2" xfId="8718" xr:uid="{00000000-0005-0000-0000-0000880E0000}"/>
    <cellStyle name="Normal 7 3" xfId="8712" xr:uid="{00000000-0005-0000-0000-0000890E0000}"/>
    <cellStyle name="Normal 8" xfId="8495" xr:uid="{00000000-0005-0000-0000-00008A0E0000}"/>
    <cellStyle name="Normal 8 2" xfId="8497" xr:uid="{00000000-0005-0000-0000-00008B0E0000}"/>
    <cellStyle name="Normal 8 2 2" xfId="8722" xr:uid="{00000000-0005-0000-0000-00008C0E0000}"/>
    <cellStyle name="Normal 8 2 2 2" xfId="8724" xr:uid="{00000000-0005-0000-0000-00008D0E0000}"/>
    <cellStyle name="Normal 8 3" xfId="8720" xr:uid="{00000000-0005-0000-0000-00008E0E0000}"/>
    <cellStyle name="Normal_GCSESFR_Jan05_skeletontabsv1.2" xfId="47" xr:uid="{00000000-0005-0000-0000-00008F0E0000}"/>
    <cellStyle name="Normal_SFR04_fin_Table 4_pr" xfId="38" xr:uid="{00000000-0005-0000-0000-0000900E0000}"/>
    <cellStyle name="Normal_SfrOct00tabs2" xfId="39" xr:uid="{00000000-0005-0000-0000-0000910E0000}"/>
    <cellStyle name="Normal_Table02a_jv" xfId="40" xr:uid="{00000000-0005-0000-0000-0000920E0000}"/>
    <cellStyle name="Normal_table1_MN" xfId="46" xr:uid="{00000000-0005-0000-0000-0000930E0000}"/>
    <cellStyle name="Note" xfId="41" builtinId="10" customBuiltin="1"/>
    <cellStyle name="Note 10" xfId="108" xr:uid="{00000000-0005-0000-0000-0000950E0000}"/>
    <cellStyle name="Note 10 10" xfId="631" xr:uid="{00000000-0005-0000-0000-0000960E0000}"/>
    <cellStyle name="Note 10 10 2" xfId="1675" xr:uid="{00000000-0005-0000-0000-0000970E0000}"/>
    <cellStyle name="Note 10 10 2 2" xfId="5892" xr:uid="{00000000-0005-0000-0000-0000980E0000}"/>
    <cellStyle name="Note 10 10 3" xfId="2717" xr:uid="{00000000-0005-0000-0000-0000990E0000}"/>
    <cellStyle name="Note 10 10 3 2" xfId="6934" xr:uid="{00000000-0005-0000-0000-00009A0E0000}"/>
    <cellStyle name="Note 10 10 4" xfId="3759" xr:uid="{00000000-0005-0000-0000-00009B0E0000}"/>
    <cellStyle name="Note 10 10 4 2" xfId="7976" xr:uid="{00000000-0005-0000-0000-00009C0E0000}"/>
    <cellStyle name="Note 10 10 5" xfId="4801" xr:uid="{00000000-0005-0000-0000-00009D0E0000}"/>
    <cellStyle name="Note 10 11" xfId="323" xr:uid="{00000000-0005-0000-0000-00009E0E0000}"/>
    <cellStyle name="Note 10 11 2" xfId="1368" xr:uid="{00000000-0005-0000-0000-00009F0E0000}"/>
    <cellStyle name="Note 10 11 2 2" xfId="5585" xr:uid="{00000000-0005-0000-0000-0000A00E0000}"/>
    <cellStyle name="Note 10 11 3" xfId="2410" xr:uid="{00000000-0005-0000-0000-0000A10E0000}"/>
    <cellStyle name="Note 10 11 3 2" xfId="6627" xr:uid="{00000000-0005-0000-0000-0000A20E0000}"/>
    <cellStyle name="Note 10 11 4" xfId="3452" xr:uid="{00000000-0005-0000-0000-0000A30E0000}"/>
    <cellStyle name="Note 10 11 4 2" xfId="7669" xr:uid="{00000000-0005-0000-0000-0000A40E0000}"/>
    <cellStyle name="Note 10 11 5" xfId="4494" xr:uid="{00000000-0005-0000-0000-0000A50E0000}"/>
    <cellStyle name="Note 10 12" xfId="1092" xr:uid="{00000000-0005-0000-0000-0000A60E0000}"/>
    <cellStyle name="Note 10 12 2" xfId="2136" xr:uid="{00000000-0005-0000-0000-0000A70E0000}"/>
    <cellStyle name="Note 10 12 2 2" xfId="6353" xr:uid="{00000000-0005-0000-0000-0000A80E0000}"/>
    <cellStyle name="Note 10 12 3" xfId="3178" xr:uid="{00000000-0005-0000-0000-0000A90E0000}"/>
    <cellStyle name="Note 10 12 3 2" xfId="7395" xr:uid="{00000000-0005-0000-0000-0000AA0E0000}"/>
    <cellStyle name="Note 10 12 4" xfId="4220" xr:uid="{00000000-0005-0000-0000-0000AB0E0000}"/>
    <cellStyle name="Note 10 12 4 2" xfId="8437" xr:uid="{00000000-0005-0000-0000-0000AC0E0000}"/>
    <cellStyle name="Note 10 12 5" xfId="5262" xr:uid="{00000000-0005-0000-0000-0000AD0E0000}"/>
    <cellStyle name="Note 10 13" xfId="1154" xr:uid="{00000000-0005-0000-0000-0000AE0E0000}"/>
    <cellStyle name="Note 10 13 2" xfId="5371" xr:uid="{00000000-0005-0000-0000-0000AF0E0000}"/>
    <cellStyle name="Note 10 14" xfId="2196" xr:uid="{00000000-0005-0000-0000-0000B00E0000}"/>
    <cellStyle name="Note 10 14 2" xfId="6413" xr:uid="{00000000-0005-0000-0000-0000B10E0000}"/>
    <cellStyle name="Note 10 15" xfId="3238" xr:uid="{00000000-0005-0000-0000-0000B20E0000}"/>
    <cellStyle name="Note 10 15 2" xfId="7455" xr:uid="{00000000-0005-0000-0000-0000B30E0000}"/>
    <cellStyle name="Note 10 16" xfId="4280" xr:uid="{00000000-0005-0000-0000-0000B40E0000}"/>
    <cellStyle name="Note 10 2" xfId="193" xr:uid="{00000000-0005-0000-0000-0000B50E0000}"/>
    <cellStyle name="Note 10 2 2" xfId="715" xr:uid="{00000000-0005-0000-0000-0000B60E0000}"/>
    <cellStyle name="Note 10 2 2 2" xfId="1759" xr:uid="{00000000-0005-0000-0000-0000B70E0000}"/>
    <cellStyle name="Note 10 2 2 2 2" xfId="5976" xr:uid="{00000000-0005-0000-0000-0000B80E0000}"/>
    <cellStyle name="Note 10 2 2 3" xfId="2801" xr:uid="{00000000-0005-0000-0000-0000B90E0000}"/>
    <cellStyle name="Note 10 2 2 3 2" xfId="7018" xr:uid="{00000000-0005-0000-0000-0000BA0E0000}"/>
    <cellStyle name="Note 10 2 2 4" xfId="3843" xr:uid="{00000000-0005-0000-0000-0000BB0E0000}"/>
    <cellStyle name="Note 10 2 2 4 2" xfId="8060" xr:uid="{00000000-0005-0000-0000-0000BC0E0000}"/>
    <cellStyle name="Note 10 2 2 5" xfId="4885" xr:uid="{00000000-0005-0000-0000-0000BD0E0000}"/>
    <cellStyle name="Note 10 2 3" xfId="1238" xr:uid="{00000000-0005-0000-0000-0000BE0E0000}"/>
    <cellStyle name="Note 10 2 3 2" xfId="5455" xr:uid="{00000000-0005-0000-0000-0000BF0E0000}"/>
    <cellStyle name="Note 10 2 4" xfId="2280" xr:uid="{00000000-0005-0000-0000-0000C00E0000}"/>
    <cellStyle name="Note 10 2 4 2" xfId="6497" xr:uid="{00000000-0005-0000-0000-0000C10E0000}"/>
    <cellStyle name="Note 10 2 5" xfId="3322" xr:uid="{00000000-0005-0000-0000-0000C20E0000}"/>
    <cellStyle name="Note 10 2 5 2" xfId="7539" xr:uid="{00000000-0005-0000-0000-0000C30E0000}"/>
    <cellStyle name="Note 10 2 6" xfId="4364" xr:uid="{00000000-0005-0000-0000-0000C40E0000}"/>
    <cellStyle name="Note 10 3" xfId="217" xr:uid="{00000000-0005-0000-0000-0000C50E0000}"/>
    <cellStyle name="Note 10 3 2" xfId="739" xr:uid="{00000000-0005-0000-0000-0000C60E0000}"/>
    <cellStyle name="Note 10 3 2 2" xfId="1783" xr:uid="{00000000-0005-0000-0000-0000C70E0000}"/>
    <cellStyle name="Note 10 3 2 2 2" xfId="6000" xr:uid="{00000000-0005-0000-0000-0000C80E0000}"/>
    <cellStyle name="Note 10 3 2 3" xfId="2825" xr:uid="{00000000-0005-0000-0000-0000C90E0000}"/>
    <cellStyle name="Note 10 3 2 3 2" xfId="7042" xr:uid="{00000000-0005-0000-0000-0000CA0E0000}"/>
    <cellStyle name="Note 10 3 2 4" xfId="3867" xr:uid="{00000000-0005-0000-0000-0000CB0E0000}"/>
    <cellStyle name="Note 10 3 2 4 2" xfId="8084" xr:uid="{00000000-0005-0000-0000-0000CC0E0000}"/>
    <cellStyle name="Note 10 3 2 5" xfId="4909" xr:uid="{00000000-0005-0000-0000-0000CD0E0000}"/>
    <cellStyle name="Note 10 3 3" xfId="1262" xr:uid="{00000000-0005-0000-0000-0000CE0E0000}"/>
    <cellStyle name="Note 10 3 3 2" xfId="5479" xr:uid="{00000000-0005-0000-0000-0000CF0E0000}"/>
    <cellStyle name="Note 10 3 4" xfId="2304" xr:uid="{00000000-0005-0000-0000-0000D00E0000}"/>
    <cellStyle name="Note 10 3 4 2" xfId="6521" xr:uid="{00000000-0005-0000-0000-0000D10E0000}"/>
    <cellStyle name="Note 10 3 5" xfId="3346" xr:uid="{00000000-0005-0000-0000-0000D20E0000}"/>
    <cellStyle name="Note 10 3 5 2" xfId="7563" xr:uid="{00000000-0005-0000-0000-0000D30E0000}"/>
    <cellStyle name="Note 10 3 6" xfId="4388" xr:uid="{00000000-0005-0000-0000-0000D40E0000}"/>
    <cellStyle name="Note 10 4" xfId="280" xr:uid="{00000000-0005-0000-0000-0000D50E0000}"/>
    <cellStyle name="Note 10 4 2" xfId="802" xr:uid="{00000000-0005-0000-0000-0000D60E0000}"/>
    <cellStyle name="Note 10 4 2 2" xfId="1846" xr:uid="{00000000-0005-0000-0000-0000D70E0000}"/>
    <cellStyle name="Note 10 4 2 2 2" xfId="6063" xr:uid="{00000000-0005-0000-0000-0000D80E0000}"/>
    <cellStyle name="Note 10 4 2 3" xfId="2888" xr:uid="{00000000-0005-0000-0000-0000D90E0000}"/>
    <cellStyle name="Note 10 4 2 3 2" xfId="7105" xr:uid="{00000000-0005-0000-0000-0000DA0E0000}"/>
    <cellStyle name="Note 10 4 2 4" xfId="3930" xr:uid="{00000000-0005-0000-0000-0000DB0E0000}"/>
    <cellStyle name="Note 10 4 2 4 2" xfId="8147" xr:uid="{00000000-0005-0000-0000-0000DC0E0000}"/>
    <cellStyle name="Note 10 4 2 5" xfId="4972" xr:uid="{00000000-0005-0000-0000-0000DD0E0000}"/>
    <cellStyle name="Note 10 4 3" xfId="1325" xr:uid="{00000000-0005-0000-0000-0000DE0E0000}"/>
    <cellStyle name="Note 10 4 3 2" xfId="5542" xr:uid="{00000000-0005-0000-0000-0000DF0E0000}"/>
    <cellStyle name="Note 10 4 4" xfId="2367" xr:uid="{00000000-0005-0000-0000-0000E00E0000}"/>
    <cellStyle name="Note 10 4 4 2" xfId="6584" xr:uid="{00000000-0005-0000-0000-0000E10E0000}"/>
    <cellStyle name="Note 10 4 5" xfId="3409" xr:uid="{00000000-0005-0000-0000-0000E20E0000}"/>
    <cellStyle name="Note 10 4 5 2" xfId="7626" xr:uid="{00000000-0005-0000-0000-0000E30E0000}"/>
    <cellStyle name="Note 10 4 6" xfId="4451" xr:uid="{00000000-0005-0000-0000-0000E40E0000}"/>
    <cellStyle name="Note 10 5" xfId="296" xr:uid="{00000000-0005-0000-0000-0000E50E0000}"/>
    <cellStyle name="Note 10 5 2" xfId="818" xr:uid="{00000000-0005-0000-0000-0000E60E0000}"/>
    <cellStyle name="Note 10 5 2 2" xfId="1862" xr:uid="{00000000-0005-0000-0000-0000E70E0000}"/>
    <cellStyle name="Note 10 5 2 2 2" xfId="6079" xr:uid="{00000000-0005-0000-0000-0000E80E0000}"/>
    <cellStyle name="Note 10 5 2 3" xfId="2904" xr:uid="{00000000-0005-0000-0000-0000E90E0000}"/>
    <cellStyle name="Note 10 5 2 3 2" xfId="7121" xr:uid="{00000000-0005-0000-0000-0000EA0E0000}"/>
    <cellStyle name="Note 10 5 2 4" xfId="3946" xr:uid="{00000000-0005-0000-0000-0000EB0E0000}"/>
    <cellStyle name="Note 10 5 2 4 2" xfId="8163" xr:uid="{00000000-0005-0000-0000-0000EC0E0000}"/>
    <cellStyle name="Note 10 5 2 5" xfId="4988" xr:uid="{00000000-0005-0000-0000-0000ED0E0000}"/>
    <cellStyle name="Note 10 5 3" xfId="1341" xr:uid="{00000000-0005-0000-0000-0000EE0E0000}"/>
    <cellStyle name="Note 10 5 3 2" xfId="5558" xr:uid="{00000000-0005-0000-0000-0000EF0E0000}"/>
    <cellStyle name="Note 10 5 4" xfId="2383" xr:uid="{00000000-0005-0000-0000-0000F00E0000}"/>
    <cellStyle name="Note 10 5 4 2" xfId="6600" xr:uid="{00000000-0005-0000-0000-0000F10E0000}"/>
    <cellStyle name="Note 10 5 5" xfId="3425" xr:uid="{00000000-0005-0000-0000-0000F20E0000}"/>
    <cellStyle name="Note 10 5 5 2" xfId="7642" xr:uid="{00000000-0005-0000-0000-0000F30E0000}"/>
    <cellStyle name="Note 10 5 6" xfId="4467" xr:uid="{00000000-0005-0000-0000-0000F40E0000}"/>
    <cellStyle name="Note 10 6" xfId="412" xr:uid="{00000000-0005-0000-0000-0000F50E0000}"/>
    <cellStyle name="Note 10 6 2" xfId="918" xr:uid="{00000000-0005-0000-0000-0000F60E0000}"/>
    <cellStyle name="Note 10 6 2 2" xfId="1962" xr:uid="{00000000-0005-0000-0000-0000F70E0000}"/>
    <cellStyle name="Note 10 6 2 2 2" xfId="6179" xr:uid="{00000000-0005-0000-0000-0000F80E0000}"/>
    <cellStyle name="Note 10 6 2 3" xfId="3004" xr:uid="{00000000-0005-0000-0000-0000F90E0000}"/>
    <cellStyle name="Note 10 6 2 3 2" xfId="7221" xr:uid="{00000000-0005-0000-0000-0000FA0E0000}"/>
    <cellStyle name="Note 10 6 2 4" xfId="4046" xr:uid="{00000000-0005-0000-0000-0000FB0E0000}"/>
    <cellStyle name="Note 10 6 2 4 2" xfId="8263" xr:uid="{00000000-0005-0000-0000-0000FC0E0000}"/>
    <cellStyle name="Note 10 6 2 5" xfId="5088" xr:uid="{00000000-0005-0000-0000-0000FD0E0000}"/>
    <cellStyle name="Note 10 6 3" xfId="1457" xr:uid="{00000000-0005-0000-0000-0000FE0E0000}"/>
    <cellStyle name="Note 10 6 3 2" xfId="5674" xr:uid="{00000000-0005-0000-0000-0000FF0E0000}"/>
    <cellStyle name="Note 10 6 4" xfId="2499" xr:uid="{00000000-0005-0000-0000-0000000F0000}"/>
    <cellStyle name="Note 10 6 4 2" xfId="6716" xr:uid="{00000000-0005-0000-0000-0000010F0000}"/>
    <cellStyle name="Note 10 6 5" xfId="3541" xr:uid="{00000000-0005-0000-0000-0000020F0000}"/>
    <cellStyle name="Note 10 6 5 2" xfId="7758" xr:uid="{00000000-0005-0000-0000-0000030F0000}"/>
    <cellStyle name="Note 10 6 6" xfId="4583" xr:uid="{00000000-0005-0000-0000-0000040F0000}"/>
    <cellStyle name="Note 10 7" xfId="357" xr:uid="{00000000-0005-0000-0000-0000050F0000}"/>
    <cellStyle name="Note 10 7 2" xfId="874" xr:uid="{00000000-0005-0000-0000-0000060F0000}"/>
    <cellStyle name="Note 10 7 2 2" xfId="1918" xr:uid="{00000000-0005-0000-0000-0000070F0000}"/>
    <cellStyle name="Note 10 7 2 2 2" xfId="6135" xr:uid="{00000000-0005-0000-0000-0000080F0000}"/>
    <cellStyle name="Note 10 7 2 3" xfId="2960" xr:uid="{00000000-0005-0000-0000-0000090F0000}"/>
    <cellStyle name="Note 10 7 2 3 2" xfId="7177" xr:uid="{00000000-0005-0000-0000-00000A0F0000}"/>
    <cellStyle name="Note 10 7 2 4" xfId="4002" xr:uid="{00000000-0005-0000-0000-00000B0F0000}"/>
    <cellStyle name="Note 10 7 2 4 2" xfId="8219" xr:uid="{00000000-0005-0000-0000-00000C0F0000}"/>
    <cellStyle name="Note 10 7 2 5" xfId="5044" xr:uid="{00000000-0005-0000-0000-00000D0F0000}"/>
    <cellStyle name="Note 10 7 3" xfId="1402" xr:uid="{00000000-0005-0000-0000-00000E0F0000}"/>
    <cellStyle name="Note 10 7 3 2" xfId="5619" xr:uid="{00000000-0005-0000-0000-00000F0F0000}"/>
    <cellStyle name="Note 10 7 4" xfId="2444" xr:uid="{00000000-0005-0000-0000-0000100F0000}"/>
    <cellStyle name="Note 10 7 4 2" xfId="6661" xr:uid="{00000000-0005-0000-0000-0000110F0000}"/>
    <cellStyle name="Note 10 7 5" xfId="3486" xr:uid="{00000000-0005-0000-0000-0000120F0000}"/>
    <cellStyle name="Note 10 7 5 2" xfId="7703" xr:uid="{00000000-0005-0000-0000-0000130F0000}"/>
    <cellStyle name="Note 10 7 6" xfId="4528" xr:uid="{00000000-0005-0000-0000-0000140F0000}"/>
    <cellStyle name="Note 10 8" xfId="512" xr:uid="{00000000-0005-0000-0000-0000150F0000}"/>
    <cellStyle name="Note 10 8 2" xfId="1002" xr:uid="{00000000-0005-0000-0000-0000160F0000}"/>
    <cellStyle name="Note 10 8 2 2" xfId="2046" xr:uid="{00000000-0005-0000-0000-0000170F0000}"/>
    <cellStyle name="Note 10 8 2 2 2" xfId="6263" xr:uid="{00000000-0005-0000-0000-0000180F0000}"/>
    <cellStyle name="Note 10 8 2 3" xfId="3088" xr:uid="{00000000-0005-0000-0000-0000190F0000}"/>
    <cellStyle name="Note 10 8 2 3 2" xfId="7305" xr:uid="{00000000-0005-0000-0000-00001A0F0000}"/>
    <cellStyle name="Note 10 8 2 4" xfId="4130" xr:uid="{00000000-0005-0000-0000-00001B0F0000}"/>
    <cellStyle name="Note 10 8 2 4 2" xfId="8347" xr:uid="{00000000-0005-0000-0000-00001C0F0000}"/>
    <cellStyle name="Note 10 8 2 5" xfId="5172" xr:uid="{00000000-0005-0000-0000-00001D0F0000}"/>
    <cellStyle name="Note 10 8 3" xfId="1556" xr:uid="{00000000-0005-0000-0000-00001E0F0000}"/>
    <cellStyle name="Note 10 8 3 2" xfId="5773" xr:uid="{00000000-0005-0000-0000-00001F0F0000}"/>
    <cellStyle name="Note 10 8 4" xfId="2598" xr:uid="{00000000-0005-0000-0000-0000200F0000}"/>
    <cellStyle name="Note 10 8 4 2" xfId="6815" xr:uid="{00000000-0005-0000-0000-0000210F0000}"/>
    <cellStyle name="Note 10 8 5" xfId="3640" xr:uid="{00000000-0005-0000-0000-0000220F0000}"/>
    <cellStyle name="Note 10 8 5 2" xfId="7857" xr:uid="{00000000-0005-0000-0000-0000230F0000}"/>
    <cellStyle name="Note 10 8 6" xfId="4682" xr:uid="{00000000-0005-0000-0000-0000240F0000}"/>
    <cellStyle name="Note 10 9" xfId="533" xr:uid="{00000000-0005-0000-0000-0000250F0000}"/>
    <cellStyle name="Note 10 9 2" xfId="1019" xr:uid="{00000000-0005-0000-0000-0000260F0000}"/>
    <cellStyle name="Note 10 9 2 2" xfId="2063" xr:uid="{00000000-0005-0000-0000-0000270F0000}"/>
    <cellStyle name="Note 10 9 2 2 2" xfId="6280" xr:uid="{00000000-0005-0000-0000-0000280F0000}"/>
    <cellStyle name="Note 10 9 2 3" xfId="3105" xr:uid="{00000000-0005-0000-0000-0000290F0000}"/>
    <cellStyle name="Note 10 9 2 3 2" xfId="7322" xr:uid="{00000000-0005-0000-0000-00002A0F0000}"/>
    <cellStyle name="Note 10 9 2 4" xfId="4147" xr:uid="{00000000-0005-0000-0000-00002B0F0000}"/>
    <cellStyle name="Note 10 9 2 4 2" xfId="8364" xr:uid="{00000000-0005-0000-0000-00002C0F0000}"/>
    <cellStyle name="Note 10 9 2 5" xfId="5189" xr:uid="{00000000-0005-0000-0000-00002D0F0000}"/>
    <cellStyle name="Note 10 9 3" xfId="1577" xr:uid="{00000000-0005-0000-0000-00002E0F0000}"/>
    <cellStyle name="Note 10 9 3 2" xfId="5794" xr:uid="{00000000-0005-0000-0000-00002F0F0000}"/>
    <cellStyle name="Note 10 9 4" xfId="2619" xr:uid="{00000000-0005-0000-0000-0000300F0000}"/>
    <cellStyle name="Note 10 9 4 2" xfId="6836" xr:uid="{00000000-0005-0000-0000-0000310F0000}"/>
    <cellStyle name="Note 10 9 5" xfId="3661" xr:uid="{00000000-0005-0000-0000-0000320F0000}"/>
    <cellStyle name="Note 10 9 5 2" xfId="7878" xr:uid="{00000000-0005-0000-0000-0000330F0000}"/>
    <cellStyle name="Note 10 9 6" xfId="4703" xr:uid="{00000000-0005-0000-0000-0000340F0000}"/>
    <cellStyle name="Note 11" xfId="148" xr:uid="{00000000-0005-0000-0000-0000350F0000}"/>
    <cellStyle name="Note 11 10" xfId="570" xr:uid="{00000000-0005-0000-0000-0000360F0000}"/>
    <cellStyle name="Note 11 10 2" xfId="1614" xr:uid="{00000000-0005-0000-0000-0000370F0000}"/>
    <cellStyle name="Note 11 10 2 2" xfId="5831" xr:uid="{00000000-0005-0000-0000-0000380F0000}"/>
    <cellStyle name="Note 11 10 3" xfId="2656" xr:uid="{00000000-0005-0000-0000-0000390F0000}"/>
    <cellStyle name="Note 11 10 3 2" xfId="6873" xr:uid="{00000000-0005-0000-0000-00003A0F0000}"/>
    <cellStyle name="Note 11 10 4" xfId="3698" xr:uid="{00000000-0005-0000-0000-00003B0F0000}"/>
    <cellStyle name="Note 11 10 4 2" xfId="7915" xr:uid="{00000000-0005-0000-0000-00003C0F0000}"/>
    <cellStyle name="Note 11 10 5" xfId="4740" xr:uid="{00000000-0005-0000-0000-00003D0F0000}"/>
    <cellStyle name="Note 11 11" xfId="1045" xr:uid="{00000000-0005-0000-0000-00003E0F0000}"/>
    <cellStyle name="Note 11 11 2" xfId="2089" xr:uid="{00000000-0005-0000-0000-00003F0F0000}"/>
    <cellStyle name="Note 11 11 2 2" xfId="6306" xr:uid="{00000000-0005-0000-0000-0000400F0000}"/>
    <cellStyle name="Note 11 11 3" xfId="3131" xr:uid="{00000000-0005-0000-0000-0000410F0000}"/>
    <cellStyle name="Note 11 11 3 2" xfId="7348" xr:uid="{00000000-0005-0000-0000-0000420F0000}"/>
    <cellStyle name="Note 11 11 4" xfId="4173" xr:uid="{00000000-0005-0000-0000-0000430F0000}"/>
    <cellStyle name="Note 11 11 4 2" xfId="8390" xr:uid="{00000000-0005-0000-0000-0000440F0000}"/>
    <cellStyle name="Note 11 11 5" xfId="5215" xr:uid="{00000000-0005-0000-0000-0000450F0000}"/>
    <cellStyle name="Note 11 12" xfId="1194" xr:uid="{00000000-0005-0000-0000-0000460F0000}"/>
    <cellStyle name="Note 11 12 2" xfId="5411" xr:uid="{00000000-0005-0000-0000-0000470F0000}"/>
    <cellStyle name="Note 11 13" xfId="2236" xr:uid="{00000000-0005-0000-0000-0000480F0000}"/>
    <cellStyle name="Note 11 13 2" xfId="6453" xr:uid="{00000000-0005-0000-0000-0000490F0000}"/>
    <cellStyle name="Note 11 14" xfId="3278" xr:uid="{00000000-0005-0000-0000-00004A0F0000}"/>
    <cellStyle name="Note 11 14 2" xfId="7495" xr:uid="{00000000-0005-0000-0000-00004B0F0000}"/>
    <cellStyle name="Note 11 15" xfId="4320" xr:uid="{00000000-0005-0000-0000-00004C0F0000}"/>
    <cellStyle name="Note 11 2" xfId="142" xr:uid="{00000000-0005-0000-0000-00004D0F0000}"/>
    <cellStyle name="Note 11 2 2" xfId="665" xr:uid="{00000000-0005-0000-0000-00004E0F0000}"/>
    <cellStyle name="Note 11 2 2 2" xfId="1709" xr:uid="{00000000-0005-0000-0000-00004F0F0000}"/>
    <cellStyle name="Note 11 2 2 2 2" xfId="5926" xr:uid="{00000000-0005-0000-0000-0000500F0000}"/>
    <cellStyle name="Note 11 2 2 3" xfId="2751" xr:uid="{00000000-0005-0000-0000-0000510F0000}"/>
    <cellStyle name="Note 11 2 2 3 2" xfId="6968" xr:uid="{00000000-0005-0000-0000-0000520F0000}"/>
    <cellStyle name="Note 11 2 2 4" xfId="3793" xr:uid="{00000000-0005-0000-0000-0000530F0000}"/>
    <cellStyle name="Note 11 2 2 4 2" xfId="8010" xr:uid="{00000000-0005-0000-0000-0000540F0000}"/>
    <cellStyle name="Note 11 2 2 5" xfId="4835" xr:uid="{00000000-0005-0000-0000-0000550F0000}"/>
    <cellStyle name="Note 11 2 3" xfId="1188" xr:uid="{00000000-0005-0000-0000-0000560F0000}"/>
    <cellStyle name="Note 11 2 3 2" xfId="5405" xr:uid="{00000000-0005-0000-0000-0000570F0000}"/>
    <cellStyle name="Note 11 2 4" xfId="2230" xr:uid="{00000000-0005-0000-0000-0000580F0000}"/>
    <cellStyle name="Note 11 2 4 2" xfId="6447" xr:uid="{00000000-0005-0000-0000-0000590F0000}"/>
    <cellStyle name="Note 11 2 5" xfId="3272" xr:uid="{00000000-0005-0000-0000-00005A0F0000}"/>
    <cellStyle name="Note 11 2 5 2" xfId="7489" xr:uid="{00000000-0005-0000-0000-00005B0F0000}"/>
    <cellStyle name="Note 11 2 6" xfId="4314" xr:uid="{00000000-0005-0000-0000-00005C0F0000}"/>
    <cellStyle name="Note 11 3" xfId="201" xr:uid="{00000000-0005-0000-0000-00005D0F0000}"/>
    <cellStyle name="Note 11 3 2" xfId="723" xr:uid="{00000000-0005-0000-0000-00005E0F0000}"/>
    <cellStyle name="Note 11 3 2 2" xfId="1767" xr:uid="{00000000-0005-0000-0000-00005F0F0000}"/>
    <cellStyle name="Note 11 3 2 2 2" xfId="5984" xr:uid="{00000000-0005-0000-0000-0000600F0000}"/>
    <cellStyle name="Note 11 3 2 3" xfId="2809" xr:uid="{00000000-0005-0000-0000-0000610F0000}"/>
    <cellStyle name="Note 11 3 2 3 2" xfId="7026" xr:uid="{00000000-0005-0000-0000-0000620F0000}"/>
    <cellStyle name="Note 11 3 2 4" xfId="3851" xr:uid="{00000000-0005-0000-0000-0000630F0000}"/>
    <cellStyle name="Note 11 3 2 4 2" xfId="8068" xr:uid="{00000000-0005-0000-0000-0000640F0000}"/>
    <cellStyle name="Note 11 3 2 5" xfId="4893" xr:uid="{00000000-0005-0000-0000-0000650F0000}"/>
    <cellStyle name="Note 11 3 3" xfId="1246" xr:uid="{00000000-0005-0000-0000-0000660F0000}"/>
    <cellStyle name="Note 11 3 3 2" xfId="5463" xr:uid="{00000000-0005-0000-0000-0000670F0000}"/>
    <cellStyle name="Note 11 3 4" xfId="2288" xr:uid="{00000000-0005-0000-0000-0000680F0000}"/>
    <cellStyle name="Note 11 3 4 2" xfId="6505" xr:uid="{00000000-0005-0000-0000-0000690F0000}"/>
    <cellStyle name="Note 11 3 5" xfId="3330" xr:uid="{00000000-0005-0000-0000-00006A0F0000}"/>
    <cellStyle name="Note 11 3 5 2" xfId="7547" xr:uid="{00000000-0005-0000-0000-00006B0F0000}"/>
    <cellStyle name="Note 11 3 6" xfId="4372" xr:uid="{00000000-0005-0000-0000-00006C0F0000}"/>
    <cellStyle name="Note 11 4" xfId="117" xr:uid="{00000000-0005-0000-0000-00006D0F0000}"/>
    <cellStyle name="Note 11 4 2" xfId="640" xr:uid="{00000000-0005-0000-0000-00006E0F0000}"/>
    <cellStyle name="Note 11 4 2 2" xfId="1684" xr:uid="{00000000-0005-0000-0000-00006F0F0000}"/>
    <cellStyle name="Note 11 4 2 2 2" xfId="5901" xr:uid="{00000000-0005-0000-0000-0000700F0000}"/>
    <cellStyle name="Note 11 4 2 3" xfId="2726" xr:uid="{00000000-0005-0000-0000-0000710F0000}"/>
    <cellStyle name="Note 11 4 2 3 2" xfId="6943" xr:uid="{00000000-0005-0000-0000-0000720F0000}"/>
    <cellStyle name="Note 11 4 2 4" xfId="3768" xr:uid="{00000000-0005-0000-0000-0000730F0000}"/>
    <cellStyle name="Note 11 4 2 4 2" xfId="7985" xr:uid="{00000000-0005-0000-0000-0000740F0000}"/>
    <cellStyle name="Note 11 4 2 5" xfId="4810" xr:uid="{00000000-0005-0000-0000-0000750F0000}"/>
    <cellStyle name="Note 11 4 3" xfId="1163" xr:uid="{00000000-0005-0000-0000-0000760F0000}"/>
    <cellStyle name="Note 11 4 3 2" xfId="5380" xr:uid="{00000000-0005-0000-0000-0000770F0000}"/>
    <cellStyle name="Note 11 4 4" xfId="2205" xr:uid="{00000000-0005-0000-0000-0000780F0000}"/>
    <cellStyle name="Note 11 4 4 2" xfId="6422" xr:uid="{00000000-0005-0000-0000-0000790F0000}"/>
    <cellStyle name="Note 11 4 5" xfId="3247" xr:uid="{00000000-0005-0000-0000-00007A0F0000}"/>
    <cellStyle name="Note 11 4 5 2" xfId="7464" xr:uid="{00000000-0005-0000-0000-00007B0F0000}"/>
    <cellStyle name="Note 11 4 6" xfId="4289" xr:uid="{00000000-0005-0000-0000-00007C0F0000}"/>
    <cellStyle name="Note 11 5" xfId="365" xr:uid="{00000000-0005-0000-0000-00007D0F0000}"/>
    <cellStyle name="Note 11 5 2" xfId="878" xr:uid="{00000000-0005-0000-0000-00007E0F0000}"/>
    <cellStyle name="Note 11 5 2 2" xfId="1922" xr:uid="{00000000-0005-0000-0000-00007F0F0000}"/>
    <cellStyle name="Note 11 5 2 2 2" xfId="6139" xr:uid="{00000000-0005-0000-0000-0000800F0000}"/>
    <cellStyle name="Note 11 5 2 3" xfId="2964" xr:uid="{00000000-0005-0000-0000-0000810F0000}"/>
    <cellStyle name="Note 11 5 2 3 2" xfId="7181" xr:uid="{00000000-0005-0000-0000-0000820F0000}"/>
    <cellStyle name="Note 11 5 2 4" xfId="4006" xr:uid="{00000000-0005-0000-0000-0000830F0000}"/>
    <cellStyle name="Note 11 5 2 4 2" xfId="8223" xr:uid="{00000000-0005-0000-0000-0000840F0000}"/>
    <cellStyle name="Note 11 5 2 5" xfId="5048" xr:uid="{00000000-0005-0000-0000-0000850F0000}"/>
    <cellStyle name="Note 11 5 3" xfId="1410" xr:uid="{00000000-0005-0000-0000-0000860F0000}"/>
    <cellStyle name="Note 11 5 3 2" xfId="5627" xr:uid="{00000000-0005-0000-0000-0000870F0000}"/>
    <cellStyle name="Note 11 5 4" xfId="2452" xr:uid="{00000000-0005-0000-0000-0000880F0000}"/>
    <cellStyle name="Note 11 5 4 2" xfId="6669" xr:uid="{00000000-0005-0000-0000-0000890F0000}"/>
    <cellStyle name="Note 11 5 5" xfId="3494" xr:uid="{00000000-0005-0000-0000-00008A0F0000}"/>
    <cellStyle name="Note 11 5 5 2" xfId="7711" xr:uid="{00000000-0005-0000-0000-00008B0F0000}"/>
    <cellStyle name="Note 11 5 6" xfId="4536" xr:uid="{00000000-0005-0000-0000-00008C0F0000}"/>
    <cellStyle name="Note 11 6" xfId="447" xr:uid="{00000000-0005-0000-0000-00008D0F0000}"/>
    <cellStyle name="Note 11 6 2" xfId="941" xr:uid="{00000000-0005-0000-0000-00008E0F0000}"/>
    <cellStyle name="Note 11 6 2 2" xfId="1985" xr:uid="{00000000-0005-0000-0000-00008F0F0000}"/>
    <cellStyle name="Note 11 6 2 2 2" xfId="6202" xr:uid="{00000000-0005-0000-0000-0000900F0000}"/>
    <cellStyle name="Note 11 6 2 3" xfId="3027" xr:uid="{00000000-0005-0000-0000-0000910F0000}"/>
    <cellStyle name="Note 11 6 2 3 2" xfId="7244" xr:uid="{00000000-0005-0000-0000-0000920F0000}"/>
    <cellStyle name="Note 11 6 2 4" xfId="4069" xr:uid="{00000000-0005-0000-0000-0000930F0000}"/>
    <cellStyle name="Note 11 6 2 4 2" xfId="8286" xr:uid="{00000000-0005-0000-0000-0000940F0000}"/>
    <cellStyle name="Note 11 6 2 5" xfId="5111" xr:uid="{00000000-0005-0000-0000-0000950F0000}"/>
    <cellStyle name="Note 11 6 3" xfId="1491" xr:uid="{00000000-0005-0000-0000-0000960F0000}"/>
    <cellStyle name="Note 11 6 3 2" xfId="5708" xr:uid="{00000000-0005-0000-0000-0000970F0000}"/>
    <cellStyle name="Note 11 6 4" xfId="2533" xr:uid="{00000000-0005-0000-0000-0000980F0000}"/>
    <cellStyle name="Note 11 6 4 2" xfId="6750" xr:uid="{00000000-0005-0000-0000-0000990F0000}"/>
    <cellStyle name="Note 11 6 5" xfId="3575" xr:uid="{00000000-0005-0000-0000-00009A0F0000}"/>
    <cellStyle name="Note 11 6 5 2" xfId="7792" xr:uid="{00000000-0005-0000-0000-00009B0F0000}"/>
    <cellStyle name="Note 11 6 6" xfId="4617" xr:uid="{00000000-0005-0000-0000-00009C0F0000}"/>
    <cellStyle name="Note 11 7" xfId="436" xr:uid="{00000000-0005-0000-0000-00009D0F0000}"/>
    <cellStyle name="Note 11 7 2" xfId="935" xr:uid="{00000000-0005-0000-0000-00009E0F0000}"/>
    <cellStyle name="Note 11 7 2 2" xfId="1979" xr:uid="{00000000-0005-0000-0000-00009F0F0000}"/>
    <cellStyle name="Note 11 7 2 2 2" xfId="6196" xr:uid="{00000000-0005-0000-0000-0000A00F0000}"/>
    <cellStyle name="Note 11 7 2 3" xfId="3021" xr:uid="{00000000-0005-0000-0000-0000A10F0000}"/>
    <cellStyle name="Note 11 7 2 3 2" xfId="7238" xr:uid="{00000000-0005-0000-0000-0000A20F0000}"/>
    <cellStyle name="Note 11 7 2 4" xfId="4063" xr:uid="{00000000-0005-0000-0000-0000A30F0000}"/>
    <cellStyle name="Note 11 7 2 4 2" xfId="8280" xr:uid="{00000000-0005-0000-0000-0000A40F0000}"/>
    <cellStyle name="Note 11 7 2 5" xfId="5105" xr:uid="{00000000-0005-0000-0000-0000A50F0000}"/>
    <cellStyle name="Note 11 7 3" xfId="1480" xr:uid="{00000000-0005-0000-0000-0000A60F0000}"/>
    <cellStyle name="Note 11 7 3 2" xfId="5697" xr:uid="{00000000-0005-0000-0000-0000A70F0000}"/>
    <cellStyle name="Note 11 7 4" xfId="2522" xr:uid="{00000000-0005-0000-0000-0000A80F0000}"/>
    <cellStyle name="Note 11 7 4 2" xfId="6739" xr:uid="{00000000-0005-0000-0000-0000A90F0000}"/>
    <cellStyle name="Note 11 7 5" xfId="3564" xr:uid="{00000000-0005-0000-0000-0000AA0F0000}"/>
    <cellStyle name="Note 11 7 5 2" xfId="7781" xr:uid="{00000000-0005-0000-0000-0000AB0F0000}"/>
    <cellStyle name="Note 11 7 6" xfId="4606" xr:uid="{00000000-0005-0000-0000-0000AC0F0000}"/>
    <cellStyle name="Note 11 8" xfId="488" xr:uid="{00000000-0005-0000-0000-0000AD0F0000}"/>
    <cellStyle name="Note 11 8 2" xfId="978" xr:uid="{00000000-0005-0000-0000-0000AE0F0000}"/>
    <cellStyle name="Note 11 8 2 2" xfId="2022" xr:uid="{00000000-0005-0000-0000-0000AF0F0000}"/>
    <cellStyle name="Note 11 8 2 2 2" xfId="6239" xr:uid="{00000000-0005-0000-0000-0000B00F0000}"/>
    <cellStyle name="Note 11 8 2 3" xfId="3064" xr:uid="{00000000-0005-0000-0000-0000B10F0000}"/>
    <cellStyle name="Note 11 8 2 3 2" xfId="7281" xr:uid="{00000000-0005-0000-0000-0000B20F0000}"/>
    <cellStyle name="Note 11 8 2 4" xfId="4106" xr:uid="{00000000-0005-0000-0000-0000B30F0000}"/>
    <cellStyle name="Note 11 8 2 4 2" xfId="8323" xr:uid="{00000000-0005-0000-0000-0000B40F0000}"/>
    <cellStyle name="Note 11 8 2 5" xfId="5148" xr:uid="{00000000-0005-0000-0000-0000B50F0000}"/>
    <cellStyle name="Note 11 8 3" xfId="1532" xr:uid="{00000000-0005-0000-0000-0000B60F0000}"/>
    <cellStyle name="Note 11 8 3 2" xfId="5749" xr:uid="{00000000-0005-0000-0000-0000B70F0000}"/>
    <cellStyle name="Note 11 8 4" xfId="2574" xr:uid="{00000000-0005-0000-0000-0000B80F0000}"/>
    <cellStyle name="Note 11 8 4 2" xfId="6791" xr:uid="{00000000-0005-0000-0000-0000B90F0000}"/>
    <cellStyle name="Note 11 8 5" xfId="3616" xr:uid="{00000000-0005-0000-0000-0000BA0F0000}"/>
    <cellStyle name="Note 11 8 5 2" xfId="7833" xr:uid="{00000000-0005-0000-0000-0000BB0F0000}"/>
    <cellStyle name="Note 11 8 6" xfId="4658" xr:uid="{00000000-0005-0000-0000-0000BC0F0000}"/>
    <cellStyle name="Note 11 9" xfId="671" xr:uid="{00000000-0005-0000-0000-0000BD0F0000}"/>
    <cellStyle name="Note 11 9 2" xfId="1715" xr:uid="{00000000-0005-0000-0000-0000BE0F0000}"/>
    <cellStyle name="Note 11 9 2 2" xfId="5932" xr:uid="{00000000-0005-0000-0000-0000BF0F0000}"/>
    <cellStyle name="Note 11 9 3" xfId="2757" xr:uid="{00000000-0005-0000-0000-0000C00F0000}"/>
    <cellStyle name="Note 11 9 3 2" xfId="6974" xr:uid="{00000000-0005-0000-0000-0000C10F0000}"/>
    <cellStyle name="Note 11 9 4" xfId="3799" xr:uid="{00000000-0005-0000-0000-0000C20F0000}"/>
    <cellStyle name="Note 11 9 4 2" xfId="8016" xr:uid="{00000000-0005-0000-0000-0000C30F0000}"/>
    <cellStyle name="Note 11 9 5" xfId="4841" xr:uid="{00000000-0005-0000-0000-0000C40F0000}"/>
    <cellStyle name="Note 12" xfId="130" xr:uid="{00000000-0005-0000-0000-0000C50F0000}"/>
    <cellStyle name="Note 12 2" xfId="653" xr:uid="{00000000-0005-0000-0000-0000C60F0000}"/>
    <cellStyle name="Note 12 2 2" xfId="1697" xr:uid="{00000000-0005-0000-0000-0000C70F0000}"/>
    <cellStyle name="Note 12 2 2 2" xfId="5914" xr:uid="{00000000-0005-0000-0000-0000C80F0000}"/>
    <cellStyle name="Note 12 2 3" xfId="2739" xr:uid="{00000000-0005-0000-0000-0000C90F0000}"/>
    <cellStyle name="Note 12 2 3 2" xfId="6956" xr:uid="{00000000-0005-0000-0000-0000CA0F0000}"/>
    <cellStyle name="Note 12 2 4" xfId="3781" xr:uid="{00000000-0005-0000-0000-0000CB0F0000}"/>
    <cellStyle name="Note 12 2 4 2" xfId="7998" xr:uid="{00000000-0005-0000-0000-0000CC0F0000}"/>
    <cellStyle name="Note 12 2 5" xfId="4823" xr:uid="{00000000-0005-0000-0000-0000CD0F0000}"/>
    <cellStyle name="Note 12 3" xfId="1176" xr:uid="{00000000-0005-0000-0000-0000CE0F0000}"/>
    <cellStyle name="Note 12 3 2" xfId="5393" xr:uid="{00000000-0005-0000-0000-0000CF0F0000}"/>
    <cellStyle name="Note 12 4" xfId="2218" xr:uid="{00000000-0005-0000-0000-0000D00F0000}"/>
    <cellStyle name="Note 12 4 2" xfId="6435" xr:uid="{00000000-0005-0000-0000-0000D10F0000}"/>
    <cellStyle name="Note 12 5" xfId="3260" xr:uid="{00000000-0005-0000-0000-0000D20F0000}"/>
    <cellStyle name="Note 12 5 2" xfId="7477" xr:uid="{00000000-0005-0000-0000-0000D30F0000}"/>
    <cellStyle name="Note 12 6" xfId="4302" xr:uid="{00000000-0005-0000-0000-0000D40F0000}"/>
    <cellStyle name="Note 2" xfId="67" xr:uid="{00000000-0005-0000-0000-0000D50F0000}"/>
    <cellStyle name="Note 2 10" xfId="592" xr:uid="{00000000-0005-0000-0000-0000D60F0000}"/>
    <cellStyle name="Note 2 10 2" xfId="1636" xr:uid="{00000000-0005-0000-0000-0000D70F0000}"/>
    <cellStyle name="Note 2 10 2 2" xfId="5853" xr:uid="{00000000-0005-0000-0000-0000D80F0000}"/>
    <cellStyle name="Note 2 10 3" xfId="2678" xr:uid="{00000000-0005-0000-0000-0000D90F0000}"/>
    <cellStyle name="Note 2 10 3 2" xfId="6895" xr:uid="{00000000-0005-0000-0000-0000DA0F0000}"/>
    <cellStyle name="Note 2 10 4" xfId="3720" xr:uid="{00000000-0005-0000-0000-0000DB0F0000}"/>
    <cellStyle name="Note 2 10 4 2" xfId="7937" xr:uid="{00000000-0005-0000-0000-0000DC0F0000}"/>
    <cellStyle name="Note 2 10 5" xfId="4762" xr:uid="{00000000-0005-0000-0000-0000DD0F0000}"/>
    <cellStyle name="Note 2 11" xfId="470" xr:uid="{00000000-0005-0000-0000-0000DE0F0000}"/>
    <cellStyle name="Note 2 11 2" xfId="1514" xr:uid="{00000000-0005-0000-0000-0000DF0F0000}"/>
    <cellStyle name="Note 2 11 2 2" xfId="5731" xr:uid="{00000000-0005-0000-0000-0000E00F0000}"/>
    <cellStyle name="Note 2 11 3" xfId="2556" xr:uid="{00000000-0005-0000-0000-0000E10F0000}"/>
    <cellStyle name="Note 2 11 3 2" xfId="6773" xr:uid="{00000000-0005-0000-0000-0000E20F0000}"/>
    <cellStyle name="Note 2 11 4" xfId="3598" xr:uid="{00000000-0005-0000-0000-0000E30F0000}"/>
    <cellStyle name="Note 2 11 4 2" xfId="7815" xr:uid="{00000000-0005-0000-0000-0000E40F0000}"/>
    <cellStyle name="Note 2 11 5" xfId="4640" xr:uid="{00000000-0005-0000-0000-0000E50F0000}"/>
    <cellStyle name="Note 2 12" xfId="1061" xr:uid="{00000000-0005-0000-0000-0000E60F0000}"/>
    <cellStyle name="Note 2 12 2" xfId="2105" xr:uid="{00000000-0005-0000-0000-0000E70F0000}"/>
    <cellStyle name="Note 2 12 2 2" xfId="6322" xr:uid="{00000000-0005-0000-0000-0000E80F0000}"/>
    <cellStyle name="Note 2 12 3" xfId="3147" xr:uid="{00000000-0005-0000-0000-0000E90F0000}"/>
    <cellStyle name="Note 2 12 3 2" xfId="7364" xr:uid="{00000000-0005-0000-0000-0000EA0F0000}"/>
    <cellStyle name="Note 2 12 4" xfId="4189" xr:uid="{00000000-0005-0000-0000-0000EB0F0000}"/>
    <cellStyle name="Note 2 12 4 2" xfId="8406" xr:uid="{00000000-0005-0000-0000-0000EC0F0000}"/>
    <cellStyle name="Note 2 12 5" xfId="5231" xr:uid="{00000000-0005-0000-0000-0000ED0F0000}"/>
    <cellStyle name="Note 2 13" xfId="1115" xr:uid="{00000000-0005-0000-0000-0000EE0F0000}"/>
    <cellStyle name="Note 2 13 2" xfId="5332" xr:uid="{00000000-0005-0000-0000-0000EF0F0000}"/>
    <cellStyle name="Note 2 14" xfId="2157" xr:uid="{00000000-0005-0000-0000-0000F00F0000}"/>
    <cellStyle name="Note 2 14 2" xfId="6374" xr:uid="{00000000-0005-0000-0000-0000F10F0000}"/>
    <cellStyle name="Note 2 15" xfId="3199" xr:uid="{00000000-0005-0000-0000-0000F20F0000}"/>
    <cellStyle name="Note 2 15 2" xfId="7416" xr:uid="{00000000-0005-0000-0000-0000F30F0000}"/>
    <cellStyle name="Note 2 16" xfId="4241" xr:uid="{00000000-0005-0000-0000-0000F40F0000}"/>
    <cellStyle name="Note 2 2" xfId="165" xr:uid="{00000000-0005-0000-0000-0000F50F0000}"/>
    <cellStyle name="Note 2 2 2" xfId="687" xr:uid="{00000000-0005-0000-0000-0000F60F0000}"/>
    <cellStyle name="Note 2 2 2 2" xfId="1731" xr:uid="{00000000-0005-0000-0000-0000F70F0000}"/>
    <cellStyle name="Note 2 2 2 2 2" xfId="5948" xr:uid="{00000000-0005-0000-0000-0000F80F0000}"/>
    <cellStyle name="Note 2 2 2 3" xfId="2773" xr:uid="{00000000-0005-0000-0000-0000F90F0000}"/>
    <cellStyle name="Note 2 2 2 3 2" xfId="6990" xr:uid="{00000000-0005-0000-0000-0000FA0F0000}"/>
    <cellStyle name="Note 2 2 2 4" xfId="3815" xr:uid="{00000000-0005-0000-0000-0000FB0F0000}"/>
    <cellStyle name="Note 2 2 2 4 2" xfId="8032" xr:uid="{00000000-0005-0000-0000-0000FC0F0000}"/>
    <cellStyle name="Note 2 2 2 5" xfId="4857" xr:uid="{00000000-0005-0000-0000-0000FD0F0000}"/>
    <cellStyle name="Note 2 2 3" xfId="1210" xr:uid="{00000000-0005-0000-0000-0000FE0F0000}"/>
    <cellStyle name="Note 2 2 3 2" xfId="5427" xr:uid="{00000000-0005-0000-0000-0000FF0F0000}"/>
    <cellStyle name="Note 2 2 4" xfId="2252" xr:uid="{00000000-0005-0000-0000-000000100000}"/>
    <cellStyle name="Note 2 2 4 2" xfId="6469" xr:uid="{00000000-0005-0000-0000-000001100000}"/>
    <cellStyle name="Note 2 2 5" xfId="3294" xr:uid="{00000000-0005-0000-0000-000002100000}"/>
    <cellStyle name="Note 2 2 5 2" xfId="7511" xr:uid="{00000000-0005-0000-0000-000003100000}"/>
    <cellStyle name="Note 2 2 6" xfId="4336" xr:uid="{00000000-0005-0000-0000-000004100000}"/>
    <cellStyle name="Note 2 3" xfId="235" xr:uid="{00000000-0005-0000-0000-000005100000}"/>
    <cellStyle name="Note 2 3 2" xfId="757" xr:uid="{00000000-0005-0000-0000-000006100000}"/>
    <cellStyle name="Note 2 3 2 2" xfId="1801" xr:uid="{00000000-0005-0000-0000-000007100000}"/>
    <cellStyle name="Note 2 3 2 2 2" xfId="6018" xr:uid="{00000000-0005-0000-0000-000008100000}"/>
    <cellStyle name="Note 2 3 2 3" xfId="2843" xr:uid="{00000000-0005-0000-0000-000009100000}"/>
    <cellStyle name="Note 2 3 2 3 2" xfId="7060" xr:uid="{00000000-0005-0000-0000-00000A100000}"/>
    <cellStyle name="Note 2 3 2 4" xfId="3885" xr:uid="{00000000-0005-0000-0000-00000B100000}"/>
    <cellStyle name="Note 2 3 2 4 2" xfId="8102" xr:uid="{00000000-0005-0000-0000-00000C100000}"/>
    <cellStyle name="Note 2 3 2 5" xfId="4927" xr:uid="{00000000-0005-0000-0000-00000D100000}"/>
    <cellStyle name="Note 2 3 3" xfId="1280" xr:uid="{00000000-0005-0000-0000-00000E100000}"/>
    <cellStyle name="Note 2 3 3 2" xfId="5497" xr:uid="{00000000-0005-0000-0000-00000F100000}"/>
    <cellStyle name="Note 2 3 4" xfId="2322" xr:uid="{00000000-0005-0000-0000-000010100000}"/>
    <cellStyle name="Note 2 3 4 2" xfId="6539" xr:uid="{00000000-0005-0000-0000-000011100000}"/>
    <cellStyle name="Note 2 3 5" xfId="3364" xr:uid="{00000000-0005-0000-0000-000012100000}"/>
    <cellStyle name="Note 2 3 5 2" xfId="7581" xr:uid="{00000000-0005-0000-0000-000013100000}"/>
    <cellStyle name="Note 2 3 6" xfId="4406" xr:uid="{00000000-0005-0000-0000-000014100000}"/>
    <cellStyle name="Note 2 4" xfId="254" xr:uid="{00000000-0005-0000-0000-000015100000}"/>
    <cellStyle name="Note 2 4 2" xfId="776" xr:uid="{00000000-0005-0000-0000-000016100000}"/>
    <cellStyle name="Note 2 4 2 2" xfId="1820" xr:uid="{00000000-0005-0000-0000-000017100000}"/>
    <cellStyle name="Note 2 4 2 2 2" xfId="6037" xr:uid="{00000000-0005-0000-0000-000018100000}"/>
    <cellStyle name="Note 2 4 2 3" xfId="2862" xr:uid="{00000000-0005-0000-0000-000019100000}"/>
    <cellStyle name="Note 2 4 2 3 2" xfId="7079" xr:uid="{00000000-0005-0000-0000-00001A100000}"/>
    <cellStyle name="Note 2 4 2 4" xfId="3904" xr:uid="{00000000-0005-0000-0000-00001B100000}"/>
    <cellStyle name="Note 2 4 2 4 2" xfId="8121" xr:uid="{00000000-0005-0000-0000-00001C100000}"/>
    <cellStyle name="Note 2 4 2 5" xfId="4946" xr:uid="{00000000-0005-0000-0000-00001D100000}"/>
    <cellStyle name="Note 2 4 3" xfId="1299" xr:uid="{00000000-0005-0000-0000-00001E100000}"/>
    <cellStyle name="Note 2 4 3 2" xfId="5516" xr:uid="{00000000-0005-0000-0000-00001F100000}"/>
    <cellStyle name="Note 2 4 4" xfId="2341" xr:uid="{00000000-0005-0000-0000-000020100000}"/>
    <cellStyle name="Note 2 4 4 2" xfId="6558" xr:uid="{00000000-0005-0000-0000-000021100000}"/>
    <cellStyle name="Note 2 4 5" xfId="3383" xr:uid="{00000000-0005-0000-0000-000022100000}"/>
    <cellStyle name="Note 2 4 5 2" xfId="7600" xr:uid="{00000000-0005-0000-0000-000023100000}"/>
    <cellStyle name="Note 2 4 6" xfId="4425" xr:uid="{00000000-0005-0000-0000-000024100000}"/>
    <cellStyle name="Note 2 5" xfId="312" xr:uid="{00000000-0005-0000-0000-000025100000}"/>
    <cellStyle name="Note 2 5 2" xfId="834" xr:uid="{00000000-0005-0000-0000-000026100000}"/>
    <cellStyle name="Note 2 5 2 2" xfId="1878" xr:uid="{00000000-0005-0000-0000-000027100000}"/>
    <cellStyle name="Note 2 5 2 2 2" xfId="6095" xr:uid="{00000000-0005-0000-0000-000028100000}"/>
    <cellStyle name="Note 2 5 2 3" xfId="2920" xr:uid="{00000000-0005-0000-0000-000029100000}"/>
    <cellStyle name="Note 2 5 2 3 2" xfId="7137" xr:uid="{00000000-0005-0000-0000-00002A100000}"/>
    <cellStyle name="Note 2 5 2 4" xfId="3962" xr:uid="{00000000-0005-0000-0000-00002B100000}"/>
    <cellStyle name="Note 2 5 2 4 2" xfId="8179" xr:uid="{00000000-0005-0000-0000-00002C100000}"/>
    <cellStyle name="Note 2 5 2 5" xfId="5004" xr:uid="{00000000-0005-0000-0000-00002D100000}"/>
    <cellStyle name="Note 2 5 3" xfId="1357" xr:uid="{00000000-0005-0000-0000-00002E100000}"/>
    <cellStyle name="Note 2 5 3 2" xfId="5574" xr:uid="{00000000-0005-0000-0000-00002F100000}"/>
    <cellStyle name="Note 2 5 4" xfId="2399" xr:uid="{00000000-0005-0000-0000-000030100000}"/>
    <cellStyle name="Note 2 5 4 2" xfId="6616" xr:uid="{00000000-0005-0000-0000-000031100000}"/>
    <cellStyle name="Note 2 5 5" xfId="3441" xr:uid="{00000000-0005-0000-0000-000032100000}"/>
    <cellStyle name="Note 2 5 5 2" xfId="7658" xr:uid="{00000000-0005-0000-0000-000033100000}"/>
    <cellStyle name="Note 2 5 6" xfId="4483" xr:uid="{00000000-0005-0000-0000-000034100000}"/>
    <cellStyle name="Note 2 6" xfId="381" xr:uid="{00000000-0005-0000-0000-000035100000}"/>
    <cellStyle name="Note 2 6 2" xfId="893" xr:uid="{00000000-0005-0000-0000-000036100000}"/>
    <cellStyle name="Note 2 6 2 2" xfId="1937" xr:uid="{00000000-0005-0000-0000-000037100000}"/>
    <cellStyle name="Note 2 6 2 2 2" xfId="6154" xr:uid="{00000000-0005-0000-0000-000038100000}"/>
    <cellStyle name="Note 2 6 2 3" xfId="2979" xr:uid="{00000000-0005-0000-0000-000039100000}"/>
    <cellStyle name="Note 2 6 2 3 2" xfId="7196" xr:uid="{00000000-0005-0000-0000-00003A100000}"/>
    <cellStyle name="Note 2 6 2 4" xfId="4021" xr:uid="{00000000-0005-0000-0000-00003B100000}"/>
    <cellStyle name="Note 2 6 2 4 2" xfId="8238" xr:uid="{00000000-0005-0000-0000-00003C100000}"/>
    <cellStyle name="Note 2 6 2 5" xfId="5063" xr:uid="{00000000-0005-0000-0000-00003D100000}"/>
    <cellStyle name="Note 2 6 3" xfId="1426" xr:uid="{00000000-0005-0000-0000-00003E100000}"/>
    <cellStyle name="Note 2 6 3 2" xfId="5643" xr:uid="{00000000-0005-0000-0000-00003F100000}"/>
    <cellStyle name="Note 2 6 4" xfId="2468" xr:uid="{00000000-0005-0000-0000-000040100000}"/>
    <cellStyle name="Note 2 6 4 2" xfId="6685" xr:uid="{00000000-0005-0000-0000-000041100000}"/>
    <cellStyle name="Note 2 6 5" xfId="3510" xr:uid="{00000000-0005-0000-0000-000042100000}"/>
    <cellStyle name="Note 2 6 5 2" xfId="7727" xr:uid="{00000000-0005-0000-0000-000043100000}"/>
    <cellStyle name="Note 2 6 6" xfId="4552" xr:uid="{00000000-0005-0000-0000-000044100000}"/>
    <cellStyle name="Note 2 7" xfId="335" xr:uid="{00000000-0005-0000-0000-000045100000}"/>
    <cellStyle name="Note 2 7 2" xfId="853" xr:uid="{00000000-0005-0000-0000-000046100000}"/>
    <cellStyle name="Note 2 7 2 2" xfId="1897" xr:uid="{00000000-0005-0000-0000-000047100000}"/>
    <cellStyle name="Note 2 7 2 2 2" xfId="6114" xr:uid="{00000000-0005-0000-0000-000048100000}"/>
    <cellStyle name="Note 2 7 2 3" xfId="2939" xr:uid="{00000000-0005-0000-0000-000049100000}"/>
    <cellStyle name="Note 2 7 2 3 2" xfId="7156" xr:uid="{00000000-0005-0000-0000-00004A100000}"/>
    <cellStyle name="Note 2 7 2 4" xfId="3981" xr:uid="{00000000-0005-0000-0000-00004B100000}"/>
    <cellStyle name="Note 2 7 2 4 2" xfId="8198" xr:uid="{00000000-0005-0000-0000-00004C100000}"/>
    <cellStyle name="Note 2 7 2 5" xfId="5023" xr:uid="{00000000-0005-0000-0000-00004D100000}"/>
    <cellStyle name="Note 2 7 3" xfId="1380" xr:uid="{00000000-0005-0000-0000-00004E100000}"/>
    <cellStyle name="Note 2 7 3 2" xfId="5597" xr:uid="{00000000-0005-0000-0000-00004F100000}"/>
    <cellStyle name="Note 2 7 4" xfId="2422" xr:uid="{00000000-0005-0000-0000-000050100000}"/>
    <cellStyle name="Note 2 7 4 2" xfId="6639" xr:uid="{00000000-0005-0000-0000-000051100000}"/>
    <cellStyle name="Note 2 7 5" xfId="3464" xr:uid="{00000000-0005-0000-0000-000052100000}"/>
    <cellStyle name="Note 2 7 5 2" xfId="7681" xr:uid="{00000000-0005-0000-0000-000053100000}"/>
    <cellStyle name="Note 2 7 6" xfId="4506" xr:uid="{00000000-0005-0000-0000-000054100000}"/>
    <cellStyle name="Note 2 8" xfId="483" xr:uid="{00000000-0005-0000-0000-000055100000}"/>
    <cellStyle name="Note 2 8 2" xfId="973" xr:uid="{00000000-0005-0000-0000-000056100000}"/>
    <cellStyle name="Note 2 8 2 2" xfId="2017" xr:uid="{00000000-0005-0000-0000-000057100000}"/>
    <cellStyle name="Note 2 8 2 2 2" xfId="6234" xr:uid="{00000000-0005-0000-0000-000058100000}"/>
    <cellStyle name="Note 2 8 2 3" xfId="3059" xr:uid="{00000000-0005-0000-0000-000059100000}"/>
    <cellStyle name="Note 2 8 2 3 2" xfId="7276" xr:uid="{00000000-0005-0000-0000-00005A100000}"/>
    <cellStyle name="Note 2 8 2 4" xfId="4101" xr:uid="{00000000-0005-0000-0000-00005B100000}"/>
    <cellStyle name="Note 2 8 2 4 2" xfId="8318" xr:uid="{00000000-0005-0000-0000-00005C100000}"/>
    <cellStyle name="Note 2 8 2 5" xfId="5143" xr:uid="{00000000-0005-0000-0000-00005D100000}"/>
    <cellStyle name="Note 2 8 3" xfId="1527" xr:uid="{00000000-0005-0000-0000-00005E100000}"/>
    <cellStyle name="Note 2 8 3 2" xfId="5744" xr:uid="{00000000-0005-0000-0000-00005F100000}"/>
    <cellStyle name="Note 2 8 4" xfId="2569" xr:uid="{00000000-0005-0000-0000-000060100000}"/>
    <cellStyle name="Note 2 8 4 2" xfId="6786" xr:uid="{00000000-0005-0000-0000-000061100000}"/>
    <cellStyle name="Note 2 8 5" xfId="3611" xr:uid="{00000000-0005-0000-0000-000062100000}"/>
    <cellStyle name="Note 2 8 5 2" xfId="7828" xr:uid="{00000000-0005-0000-0000-000063100000}"/>
    <cellStyle name="Note 2 8 6" xfId="4653" xr:uid="{00000000-0005-0000-0000-000064100000}"/>
    <cellStyle name="Note 2 9" xfId="461" xr:uid="{00000000-0005-0000-0000-000065100000}"/>
    <cellStyle name="Note 2 9 2" xfId="952" xr:uid="{00000000-0005-0000-0000-000066100000}"/>
    <cellStyle name="Note 2 9 2 2" xfId="1996" xr:uid="{00000000-0005-0000-0000-000067100000}"/>
    <cellStyle name="Note 2 9 2 2 2" xfId="6213" xr:uid="{00000000-0005-0000-0000-000068100000}"/>
    <cellStyle name="Note 2 9 2 3" xfId="3038" xr:uid="{00000000-0005-0000-0000-000069100000}"/>
    <cellStyle name="Note 2 9 2 3 2" xfId="7255" xr:uid="{00000000-0005-0000-0000-00006A100000}"/>
    <cellStyle name="Note 2 9 2 4" xfId="4080" xr:uid="{00000000-0005-0000-0000-00006B100000}"/>
    <cellStyle name="Note 2 9 2 4 2" xfId="8297" xr:uid="{00000000-0005-0000-0000-00006C100000}"/>
    <cellStyle name="Note 2 9 2 5" xfId="5122" xr:uid="{00000000-0005-0000-0000-00006D100000}"/>
    <cellStyle name="Note 2 9 3" xfId="1505" xr:uid="{00000000-0005-0000-0000-00006E100000}"/>
    <cellStyle name="Note 2 9 3 2" xfId="5722" xr:uid="{00000000-0005-0000-0000-00006F100000}"/>
    <cellStyle name="Note 2 9 4" xfId="2547" xr:uid="{00000000-0005-0000-0000-000070100000}"/>
    <cellStyle name="Note 2 9 4 2" xfId="6764" xr:uid="{00000000-0005-0000-0000-000071100000}"/>
    <cellStyle name="Note 2 9 5" xfId="3589" xr:uid="{00000000-0005-0000-0000-000072100000}"/>
    <cellStyle name="Note 2 9 5 2" xfId="7806" xr:uid="{00000000-0005-0000-0000-000073100000}"/>
    <cellStyle name="Note 2 9 6" xfId="4631" xr:uid="{00000000-0005-0000-0000-000074100000}"/>
    <cellStyle name="Note 3" xfId="66" xr:uid="{00000000-0005-0000-0000-000075100000}"/>
    <cellStyle name="Note 3 10" xfId="591" xr:uid="{00000000-0005-0000-0000-000076100000}"/>
    <cellStyle name="Note 3 10 2" xfId="1635" xr:uid="{00000000-0005-0000-0000-000077100000}"/>
    <cellStyle name="Note 3 10 2 2" xfId="5852" xr:uid="{00000000-0005-0000-0000-000078100000}"/>
    <cellStyle name="Note 3 10 3" xfId="2677" xr:uid="{00000000-0005-0000-0000-000079100000}"/>
    <cellStyle name="Note 3 10 3 2" xfId="6894" xr:uid="{00000000-0005-0000-0000-00007A100000}"/>
    <cellStyle name="Note 3 10 4" xfId="3719" xr:uid="{00000000-0005-0000-0000-00007B100000}"/>
    <cellStyle name="Note 3 10 4 2" xfId="7936" xr:uid="{00000000-0005-0000-0000-00007C100000}"/>
    <cellStyle name="Note 3 10 5" xfId="4761" xr:uid="{00000000-0005-0000-0000-00007D100000}"/>
    <cellStyle name="Note 3 11" xfId="460" xr:uid="{00000000-0005-0000-0000-00007E100000}"/>
    <cellStyle name="Note 3 11 2" xfId="1504" xr:uid="{00000000-0005-0000-0000-00007F100000}"/>
    <cellStyle name="Note 3 11 2 2" xfId="5721" xr:uid="{00000000-0005-0000-0000-000080100000}"/>
    <cellStyle name="Note 3 11 3" xfId="2546" xr:uid="{00000000-0005-0000-0000-000081100000}"/>
    <cellStyle name="Note 3 11 3 2" xfId="6763" xr:uid="{00000000-0005-0000-0000-000082100000}"/>
    <cellStyle name="Note 3 11 4" xfId="3588" xr:uid="{00000000-0005-0000-0000-000083100000}"/>
    <cellStyle name="Note 3 11 4 2" xfId="7805" xr:uid="{00000000-0005-0000-0000-000084100000}"/>
    <cellStyle name="Note 3 11 5" xfId="4630" xr:uid="{00000000-0005-0000-0000-000085100000}"/>
    <cellStyle name="Note 3 12" xfId="1060" xr:uid="{00000000-0005-0000-0000-000086100000}"/>
    <cellStyle name="Note 3 12 2" xfId="2104" xr:uid="{00000000-0005-0000-0000-000087100000}"/>
    <cellStyle name="Note 3 12 2 2" xfId="6321" xr:uid="{00000000-0005-0000-0000-000088100000}"/>
    <cellStyle name="Note 3 12 3" xfId="3146" xr:uid="{00000000-0005-0000-0000-000089100000}"/>
    <cellStyle name="Note 3 12 3 2" xfId="7363" xr:uid="{00000000-0005-0000-0000-00008A100000}"/>
    <cellStyle name="Note 3 12 4" xfId="4188" xr:uid="{00000000-0005-0000-0000-00008B100000}"/>
    <cellStyle name="Note 3 12 4 2" xfId="8405" xr:uid="{00000000-0005-0000-0000-00008C100000}"/>
    <cellStyle name="Note 3 12 5" xfId="5230" xr:uid="{00000000-0005-0000-0000-00008D100000}"/>
    <cellStyle name="Note 3 13" xfId="1114" xr:uid="{00000000-0005-0000-0000-00008E100000}"/>
    <cellStyle name="Note 3 13 2" xfId="5331" xr:uid="{00000000-0005-0000-0000-00008F100000}"/>
    <cellStyle name="Note 3 14" xfId="2156" xr:uid="{00000000-0005-0000-0000-000090100000}"/>
    <cellStyle name="Note 3 14 2" xfId="6373" xr:uid="{00000000-0005-0000-0000-000091100000}"/>
    <cellStyle name="Note 3 15" xfId="3198" xr:uid="{00000000-0005-0000-0000-000092100000}"/>
    <cellStyle name="Note 3 15 2" xfId="7415" xr:uid="{00000000-0005-0000-0000-000093100000}"/>
    <cellStyle name="Note 3 16" xfId="4240" xr:uid="{00000000-0005-0000-0000-000094100000}"/>
    <cellStyle name="Note 3 2" xfId="164" xr:uid="{00000000-0005-0000-0000-000095100000}"/>
    <cellStyle name="Note 3 2 2" xfId="686" xr:uid="{00000000-0005-0000-0000-000096100000}"/>
    <cellStyle name="Note 3 2 2 2" xfId="1730" xr:uid="{00000000-0005-0000-0000-000097100000}"/>
    <cellStyle name="Note 3 2 2 2 2" xfId="5947" xr:uid="{00000000-0005-0000-0000-000098100000}"/>
    <cellStyle name="Note 3 2 2 3" xfId="2772" xr:uid="{00000000-0005-0000-0000-000099100000}"/>
    <cellStyle name="Note 3 2 2 3 2" xfId="6989" xr:uid="{00000000-0005-0000-0000-00009A100000}"/>
    <cellStyle name="Note 3 2 2 4" xfId="3814" xr:uid="{00000000-0005-0000-0000-00009B100000}"/>
    <cellStyle name="Note 3 2 2 4 2" xfId="8031" xr:uid="{00000000-0005-0000-0000-00009C100000}"/>
    <cellStyle name="Note 3 2 2 5" xfId="4856" xr:uid="{00000000-0005-0000-0000-00009D100000}"/>
    <cellStyle name="Note 3 2 3" xfId="1209" xr:uid="{00000000-0005-0000-0000-00009E100000}"/>
    <cellStyle name="Note 3 2 3 2" xfId="5426" xr:uid="{00000000-0005-0000-0000-00009F100000}"/>
    <cellStyle name="Note 3 2 4" xfId="2251" xr:uid="{00000000-0005-0000-0000-0000A0100000}"/>
    <cellStyle name="Note 3 2 4 2" xfId="6468" xr:uid="{00000000-0005-0000-0000-0000A1100000}"/>
    <cellStyle name="Note 3 2 5" xfId="3293" xr:uid="{00000000-0005-0000-0000-0000A2100000}"/>
    <cellStyle name="Note 3 2 5 2" xfId="7510" xr:uid="{00000000-0005-0000-0000-0000A3100000}"/>
    <cellStyle name="Note 3 2 6" xfId="4335" xr:uid="{00000000-0005-0000-0000-0000A4100000}"/>
    <cellStyle name="Note 3 3" xfId="230" xr:uid="{00000000-0005-0000-0000-0000A5100000}"/>
    <cellStyle name="Note 3 3 2" xfId="752" xr:uid="{00000000-0005-0000-0000-0000A6100000}"/>
    <cellStyle name="Note 3 3 2 2" xfId="1796" xr:uid="{00000000-0005-0000-0000-0000A7100000}"/>
    <cellStyle name="Note 3 3 2 2 2" xfId="6013" xr:uid="{00000000-0005-0000-0000-0000A8100000}"/>
    <cellStyle name="Note 3 3 2 3" xfId="2838" xr:uid="{00000000-0005-0000-0000-0000A9100000}"/>
    <cellStyle name="Note 3 3 2 3 2" xfId="7055" xr:uid="{00000000-0005-0000-0000-0000AA100000}"/>
    <cellStyle name="Note 3 3 2 4" xfId="3880" xr:uid="{00000000-0005-0000-0000-0000AB100000}"/>
    <cellStyle name="Note 3 3 2 4 2" xfId="8097" xr:uid="{00000000-0005-0000-0000-0000AC100000}"/>
    <cellStyle name="Note 3 3 2 5" xfId="4922" xr:uid="{00000000-0005-0000-0000-0000AD100000}"/>
    <cellStyle name="Note 3 3 3" xfId="1275" xr:uid="{00000000-0005-0000-0000-0000AE100000}"/>
    <cellStyle name="Note 3 3 3 2" xfId="5492" xr:uid="{00000000-0005-0000-0000-0000AF100000}"/>
    <cellStyle name="Note 3 3 4" xfId="2317" xr:uid="{00000000-0005-0000-0000-0000B0100000}"/>
    <cellStyle name="Note 3 3 4 2" xfId="6534" xr:uid="{00000000-0005-0000-0000-0000B1100000}"/>
    <cellStyle name="Note 3 3 5" xfId="3359" xr:uid="{00000000-0005-0000-0000-0000B2100000}"/>
    <cellStyle name="Note 3 3 5 2" xfId="7576" xr:uid="{00000000-0005-0000-0000-0000B3100000}"/>
    <cellStyle name="Note 3 3 6" xfId="4401" xr:uid="{00000000-0005-0000-0000-0000B4100000}"/>
    <cellStyle name="Note 3 4" xfId="253" xr:uid="{00000000-0005-0000-0000-0000B5100000}"/>
    <cellStyle name="Note 3 4 2" xfId="775" xr:uid="{00000000-0005-0000-0000-0000B6100000}"/>
    <cellStyle name="Note 3 4 2 2" xfId="1819" xr:uid="{00000000-0005-0000-0000-0000B7100000}"/>
    <cellStyle name="Note 3 4 2 2 2" xfId="6036" xr:uid="{00000000-0005-0000-0000-0000B8100000}"/>
    <cellStyle name="Note 3 4 2 3" xfId="2861" xr:uid="{00000000-0005-0000-0000-0000B9100000}"/>
    <cellStyle name="Note 3 4 2 3 2" xfId="7078" xr:uid="{00000000-0005-0000-0000-0000BA100000}"/>
    <cellStyle name="Note 3 4 2 4" xfId="3903" xr:uid="{00000000-0005-0000-0000-0000BB100000}"/>
    <cellStyle name="Note 3 4 2 4 2" xfId="8120" xr:uid="{00000000-0005-0000-0000-0000BC100000}"/>
    <cellStyle name="Note 3 4 2 5" xfId="4945" xr:uid="{00000000-0005-0000-0000-0000BD100000}"/>
    <cellStyle name="Note 3 4 3" xfId="1298" xr:uid="{00000000-0005-0000-0000-0000BE100000}"/>
    <cellStyle name="Note 3 4 3 2" xfId="5515" xr:uid="{00000000-0005-0000-0000-0000BF100000}"/>
    <cellStyle name="Note 3 4 4" xfId="2340" xr:uid="{00000000-0005-0000-0000-0000C0100000}"/>
    <cellStyle name="Note 3 4 4 2" xfId="6557" xr:uid="{00000000-0005-0000-0000-0000C1100000}"/>
    <cellStyle name="Note 3 4 5" xfId="3382" xr:uid="{00000000-0005-0000-0000-0000C2100000}"/>
    <cellStyle name="Note 3 4 5 2" xfId="7599" xr:uid="{00000000-0005-0000-0000-0000C3100000}"/>
    <cellStyle name="Note 3 4 6" xfId="4424" xr:uid="{00000000-0005-0000-0000-0000C4100000}"/>
    <cellStyle name="Note 3 5" xfId="309" xr:uid="{00000000-0005-0000-0000-0000C5100000}"/>
    <cellStyle name="Note 3 5 2" xfId="831" xr:uid="{00000000-0005-0000-0000-0000C6100000}"/>
    <cellStyle name="Note 3 5 2 2" xfId="1875" xr:uid="{00000000-0005-0000-0000-0000C7100000}"/>
    <cellStyle name="Note 3 5 2 2 2" xfId="6092" xr:uid="{00000000-0005-0000-0000-0000C8100000}"/>
    <cellStyle name="Note 3 5 2 3" xfId="2917" xr:uid="{00000000-0005-0000-0000-0000C9100000}"/>
    <cellStyle name="Note 3 5 2 3 2" xfId="7134" xr:uid="{00000000-0005-0000-0000-0000CA100000}"/>
    <cellStyle name="Note 3 5 2 4" xfId="3959" xr:uid="{00000000-0005-0000-0000-0000CB100000}"/>
    <cellStyle name="Note 3 5 2 4 2" xfId="8176" xr:uid="{00000000-0005-0000-0000-0000CC100000}"/>
    <cellStyle name="Note 3 5 2 5" xfId="5001" xr:uid="{00000000-0005-0000-0000-0000CD100000}"/>
    <cellStyle name="Note 3 5 3" xfId="1354" xr:uid="{00000000-0005-0000-0000-0000CE100000}"/>
    <cellStyle name="Note 3 5 3 2" xfId="5571" xr:uid="{00000000-0005-0000-0000-0000CF100000}"/>
    <cellStyle name="Note 3 5 4" xfId="2396" xr:uid="{00000000-0005-0000-0000-0000D0100000}"/>
    <cellStyle name="Note 3 5 4 2" xfId="6613" xr:uid="{00000000-0005-0000-0000-0000D1100000}"/>
    <cellStyle name="Note 3 5 5" xfId="3438" xr:uid="{00000000-0005-0000-0000-0000D2100000}"/>
    <cellStyle name="Note 3 5 5 2" xfId="7655" xr:uid="{00000000-0005-0000-0000-0000D3100000}"/>
    <cellStyle name="Note 3 5 6" xfId="4480" xr:uid="{00000000-0005-0000-0000-0000D4100000}"/>
    <cellStyle name="Note 3 6" xfId="380" xr:uid="{00000000-0005-0000-0000-0000D5100000}"/>
    <cellStyle name="Note 3 6 2" xfId="892" xr:uid="{00000000-0005-0000-0000-0000D6100000}"/>
    <cellStyle name="Note 3 6 2 2" xfId="1936" xr:uid="{00000000-0005-0000-0000-0000D7100000}"/>
    <cellStyle name="Note 3 6 2 2 2" xfId="6153" xr:uid="{00000000-0005-0000-0000-0000D8100000}"/>
    <cellStyle name="Note 3 6 2 3" xfId="2978" xr:uid="{00000000-0005-0000-0000-0000D9100000}"/>
    <cellStyle name="Note 3 6 2 3 2" xfId="7195" xr:uid="{00000000-0005-0000-0000-0000DA100000}"/>
    <cellStyle name="Note 3 6 2 4" xfId="4020" xr:uid="{00000000-0005-0000-0000-0000DB100000}"/>
    <cellStyle name="Note 3 6 2 4 2" xfId="8237" xr:uid="{00000000-0005-0000-0000-0000DC100000}"/>
    <cellStyle name="Note 3 6 2 5" xfId="5062" xr:uid="{00000000-0005-0000-0000-0000DD100000}"/>
    <cellStyle name="Note 3 6 3" xfId="1425" xr:uid="{00000000-0005-0000-0000-0000DE100000}"/>
    <cellStyle name="Note 3 6 3 2" xfId="5642" xr:uid="{00000000-0005-0000-0000-0000DF100000}"/>
    <cellStyle name="Note 3 6 4" xfId="2467" xr:uid="{00000000-0005-0000-0000-0000E0100000}"/>
    <cellStyle name="Note 3 6 4 2" xfId="6684" xr:uid="{00000000-0005-0000-0000-0000E1100000}"/>
    <cellStyle name="Note 3 6 5" xfId="3509" xr:uid="{00000000-0005-0000-0000-0000E2100000}"/>
    <cellStyle name="Note 3 6 5 2" xfId="7726" xr:uid="{00000000-0005-0000-0000-0000E3100000}"/>
    <cellStyle name="Note 3 6 6" xfId="4551" xr:uid="{00000000-0005-0000-0000-0000E4100000}"/>
    <cellStyle name="Note 3 7" xfId="422" xr:uid="{00000000-0005-0000-0000-0000E5100000}"/>
    <cellStyle name="Note 3 7 2" xfId="927" xr:uid="{00000000-0005-0000-0000-0000E6100000}"/>
    <cellStyle name="Note 3 7 2 2" xfId="1971" xr:uid="{00000000-0005-0000-0000-0000E7100000}"/>
    <cellStyle name="Note 3 7 2 2 2" xfId="6188" xr:uid="{00000000-0005-0000-0000-0000E8100000}"/>
    <cellStyle name="Note 3 7 2 3" xfId="3013" xr:uid="{00000000-0005-0000-0000-0000E9100000}"/>
    <cellStyle name="Note 3 7 2 3 2" xfId="7230" xr:uid="{00000000-0005-0000-0000-0000EA100000}"/>
    <cellStyle name="Note 3 7 2 4" xfId="4055" xr:uid="{00000000-0005-0000-0000-0000EB100000}"/>
    <cellStyle name="Note 3 7 2 4 2" xfId="8272" xr:uid="{00000000-0005-0000-0000-0000EC100000}"/>
    <cellStyle name="Note 3 7 2 5" xfId="5097" xr:uid="{00000000-0005-0000-0000-0000ED100000}"/>
    <cellStyle name="Note 3 7 3" xfId="1467" xr:uid="{00000000-0005-0000-0000-0000EE100000}"/>
    <cellStyle name="Note 3 7 3 2" xfId="5684" xr:uid="{00000000-0005-0000-0000-0000EF100000}"/>
    <cellStyle name="Note 3 7 4" xfId="2509" xr:uid="{00000000-0005-0000-0000-0000F0100000}"/>
    <cellStyle name="Note 3 7 4 2" xfId="6726" xr:uid="{00000000-0005-0000-0000-0000F1100000}"/>
    <cellStyle name="Note 3 7 5" xfId="3551" xr:uid="{00000000-0005-0000-0000-0000F2100000}"/>
    <cellStyle name="Note 3 7 5 2" xfId="7768" xr:uid="{00000000-0005-0000-0000-0000F3100000}"/>
    <cellStyle name="Note 3 7 6" xfId="4593" xr:uid="{00000000-0005-0000-0000-0000F4100000}"/>
    <cellStyle name="Note 3 8" xfId="482" xr:uid="{00000000-0005-0000-0000-0000F5100000}"/>
    <cellStyle name="Note 3 8 2" xfId="972" xr:uid="{00000000-0005-0000-0000-0000F6100000}"/>
    <cellStyle name="Note 3 8 2 2" xfId="2016" xr:uid="{00000000-0005-0000-0000-0000F7100000}"/>
    <cellStyle name="Note 3 8 2 2 2" xfId="6233" xr:uid="{00000000-0005-0000-0000-0000F8100000}"/>
    <cellStyle name="Note 3 8 2 3" xfId="3058" xr:uid="{00000000-0005-0000-0000-0000F9100000}"/>
    <cellStyle name="Note 3 8 2 3 2" xfId="7275" xr:uid="{00000000-0005-0000-0000-0000FA100000}"/>
    <cellStyle name="Note 3 8 2 4" xfId="4100" xr:uid="{00000000-0005-0000-0000-0000FB100000}"/>
    <cellStyle name="Note 3 8 2 4 2" xfId="8317" xr:uid="{00000000-0005-0000-0000-0000FC100000}"/>
    <cellStyle name="Note 3 8 2 5" xfId="5142" xr:uid="{00000000-0005-0000-0000-0000FD100000}"/>
    <cellStyle name="Note 3 8 3" xfId="1526" xr:uid="{00000000-0005-0000-0000-0000FE100000}"/>
    <cellStyle name="Note 3 8 3 2" xfId="5743" xr:uid="{00000000-0005-0000-0000-0000FF100000}"/>
    <cellStyle name="Note 3 8 4" xfId="2568" xr:uid="{00000000-0005-0000-0000-000000110000}"/>
    <cellStyle name="Note 3 8 4 2" xfId="6785" xr:uid="{00000000-0005-0000-0000-000001110000}"/>
    <cellStyle name="Note 3 8 5" xfId="3610" xr:uid="{00000000-0005-0000-0000-000002110000}"/>
    <cellStyle name="Note 3 8 5 2" xfId="7827" xr:uid="{00000000-0005-0000-0000-000003110000}"/>
    <cellStyle name="Note 3 8 6" xfId="4652" xr:uid="{00000000-0005-0000-0000-000004110000}"/>
    <cellStyle name="Note 3 9" xfId="553" xr:uid="{00000000-0005-0000-0000-000005110000}"/>
    <cellStyle name="Note 3 9 2" xfId="1033" xr:uid="{00000000-0005-0000-0000-000006110000}"/>
    <cellStyle name="Note 3 9 2 2" xfId="2077" xr:uid="{00000000-0005-0000-0000-000007110000}"/>
    <cellStyle name="Note 3 9 2 2 2" xfId="6294" xr:uid="{00000000-0005-0000-0000-000008110000}"/>
    <cellStyle name="Note 3 9 2 3" xfId="3119" xr:uid="{00000000-0005-0000-0000-000009110000}"/>
    <cellStyle name="Note 3 9 2 3 2" xfId="7336" xr:uid="{00000000-0005-0000-0000-00000A110000}"/>
    <cellStyle name="Note 3 9 2 4" xfId="4161" xr:uid="{00000000-0005-0000-0000-00000B110000}"/>
    <cellStyle name="Note 3 9 2 4 2" xfId="8378" xr:uid="{00000000-0005-0000-0000-00000C110000}"/>
    <cellStyle name="Note 3 9 2 5" xfId="5203" xr:uid="{00000000-0005-0000-0000-00000D110000}"/>
    <cellStyle name="Note 3 9 3" xfId="1597" xr:uid="{00000000-0005-0000-0000-00000E110000}"/>
    <cellStyle name="Note 3 9 3 2" xfId="5814" xr:uid="{00000000-0005-0000-0000-00000F110000}"/>
    <cellStyle name="Note 3 9 4" xfId="2639" xr:uid="{00000000-0005-0000-0000-000010110000}"/>
    <cellStyle name="Note 3 9 4 2" xfId="6856" xr:uid="{00000000-0005-0000-0000-000011110000}"/>
    <cellStyle name="Note 3 9 5" xfId="3681" xr:uid="{00000000-0005-0000-0000-000012110000}"/>
    <cellStyle name="Note 3 9 5 2" xfId="7898" xr:uid="{00000000-0005-0000-0000-000013110000}"/>
    <cellStyle name="Note 3 9 6" xfId="4723" xr:uid="{00000000-0005-0000-0000-000014110000}"/>
    <cellStyle name="Note 4" xfId="62" xr:uid="{00000000-0005-0000-0000-000015110000}"/>
    <cellStyle name="Note 4 10" xfId="587" xr:uid="{00000000-0005-0000-0000-000016110000}"/>
    <cellStyle name="Note 4 10 2" xfId="1631" xr:uid="{00000000-0005-0000-0000-000017110000}"/>
    <cellStyle name="Note 4 10 2 2" xfId="5848" xr:uid="{00000000-0005-0000-0000-000018110000}"/>
    <cellStyle name="Note 4 10 3" xfId="2673" xr:uid="{00000000-0005-0000-0000-000019110000}"/>
    <cellStyle name="Note 4 10 3 2" xfId="6890" xr:uid="{00000000-0005-0000-0000-00001A110000}"/>
    <cellStyle name="Note 4 10 4" xfId="3715" xr:uid="{00000000-0005-0000-0000-00001B110000}"/>
    <cellStyle name="Note 4 10 4 2" xfId="7932" xr:uid="{00000000-0005-0000-0000-00001C110000}"/>
    <cellStyle name="Note 4 10 5" xfId="4757" xr:uid="{00000000-0005-0000-0000-00001D110000}"/>
    <cellStyle name="Note 4 11" xfId="439" xr:uid="{00000000-0005-0000-0000-00001E110000}"/>
    <cellStyle name="Note 4 11 2" xfId="1483" xr:uid="{00000000-0005-0000-0000-00001F110000}"/>
    <cellStyle name="Note 4 11 2 2" xfId="5700" xr:uid="{00000000-0005-0000-0000-000020110000}"/>
    <cellStyle name="Note 4 11 3" xfId="2525" xr:uid="{00000000-0005-0000-0000-000021110000}"/>
    <cellStyle name="Note 4 11 3 2" xfId="6742" xr:uid="{00000000-0005-0000-0000-000022110000}"/>
    <cellStyle name="Note 4 11 4" xfId="3567" xr:uid="{00000000-0005-0000-0000-000023110000}"/>
    <cellStyle name="Note 4 11 4 2" xfId="7784" xr:uid="{00000000-0005-0000-0000-000024110000}"/>
    <cellStyle name="Note 4 11 5" xfId="4609" xr:uid="{00000000-0005-0000-0000-000025110000}"/>
    <cellStyle name="Note 4 12" xfId="1056" xr:uid="{00000000-0005-0000-0000-000026110000}"/>
    <cellStyle name="Note 4 12 2" xfId="2100" xr:uid="{00000000-0005-0000-0000-000027110000}"/>
    <cellStyle name="Note 4 12 2 2" xfId="6317" xr:uid="{00000000-0005-0000-0000-000028110000}"/>
    <cellStyle name="Note 4 12 3" xfId="3142" xr:uid="{00000000-0005-0000-0000-000029110000}"/>
    <cellStyle name="Note 4 12 3 2" xfId="7359" xr:uid="{00000000-0005-0000-0000-00002A110000}"/>
    <cellStyle name="Note 4 12 4" xfId="4184" xr:uid="{00000000-0005-0000-0000-00002B110000}"/>
    <cellStyle name="Note 4 12 4 2" xfId="8401" xr:uid="{00000000-0005-0000-0000-00002C110000}"/>
    <cellStyle name="Note 4 12 5" xfId="5226" xr:uid="{00000000-0005-0000-0000-00002D110000}"/>
    <cellStyle name="Note 4 13" xfId="1110" xr:uid="{00000000-0005-0000-0000-00002E110000}"/>
    <cellStyle name="Note 4 13 2" xfId="5327" xr:uid="{00000000-0005-0000-0000-00002F110000}"/>
    <cellStyle name="Note 4 14" xfId="2152" xr:uid="{00000000-0005-0000-0000-000030110000}"/>
    <cellStyle name="Note 4 14 2" xfId="6369" xr:uid="{00000000-0005-0000-0000-000031110000}"/>
    <cellStyle name="Note 4 15" xfId="3194" xr:uid="{00000000-0005-0000-0000-000032110000}"/>
    <cellStyle name="Note 4 15 2" xfId="7411" xr:uid="{00000000-0005-0000-0000-000033110000}"/>
    <cellStyle name="Note 4 16" xfId="4236" xr:uid="{00000000-0005-0000-0000-000034110000}"/>
    <cellStyle name="Note 4 2" xfId="160" xr:uid="{00000000-0005-0000-0000-000035110000}"/>
    <cellStyle name="Note 4 2 2" xfId="682" xr:uid="{00000000-0005-0000-0000-000036110000}"/>
    <cellStyle name="Note 4 2 2 2" xfId="1726" xr:uid="{00000000-0005-0000-0000-000037110000}"/>
    <cellStyle name="Note 4 2 2 2 2" xfId="5943" xr:uid="{00000000-0005-0000-0000-000038110000}"/>
    <cellStyle name="Note 4 2 2 3" xfId="2768" xr:uid="{00000000-0005-0000-0000-000039110000}"/>
    <cellStyle name="Note 4 2 2 3 2" xfId="6985" xr:uid="{00000000-0005-0000-0000-00003A110000}"/>
    <cellStyle name="Note 4 2 2 4" xfId="3810" xr:uid="{00000000-0005-0000-0000-00003B110000}"/>
    <cellStyle name="Note 4 2 2 4 2" xfId="8027" xr:uid="{00000000-0005-0000-0000-00003C110000}"/>
    <cellStyle name="Note 4 2 2 5" xfId="4852" xr:uid="{00000000-0005-0000-0000-00003D110000}"/>
    <cellStyle name="Note 4 2 3" xfId="1205" xr:uid="{00000000-0005-0000-0000-00003E110000}"/>
    <cellStyle name="Note 4 2 3 2" xfId="5422" xr:uid="{00000000-0005-0000-0000-00003F110000}"/>
    <cellStyle name="Note 4 2 4" xfId="2247" xr:uid="{00000000-0005-0000-0000-000040110000}"/>
    <cellStyle name="Note 4 2 4 2" xfId="6464" xr:uid="{00000000-0005-0000-0000-000041110000}"/>
    <cellStyle name="Note 4 2 5" xfId="3289" xr:uid="{00000000-0005-0000-0000-000042110000}"/>
    <cellStyle name="Note 4 2 5 2" xfId="7506" xr:uid="{00000000-0005-0000-0000-000043110000}"/>
    <cellStyle name="Note 4 2 6" xfId="4331" xr:uid="{00000000-0005-0000-0000-000044110000}"/>
    <cellStyle name="Note 4 3" xfId="211" xr:uid="{00000000-0005-0000-0000-000045110000}"/>
    <cellStyle name="Note 4 3 2" xfId="733" xr:uid="{00000000-0005-0000-0000-000046110000}"/>
    <cellStyle name="Note 4 3 2 2" xfId="1777" xr:uid="{00000000-0005-0000-0000-000047110000}"/>
    <cellStyle name="Note 4 3 2 2 2" xfId="5994" xr:uid="{00000000-0005-0000-0000-000048110000}"/>
    <cellStyle name="Note 4 3 2 3" xfId="2819" xr:uid="{00000000-0005-0000-0000-000049110000}"/>
    <cellStyle name="Note 4 3 2 3 2" xfId="7036" xr:uid="{00000000-0005-0000-0000-00004A110000}"/>
    <cellStyle name="Note 4 3 2 4" xfId="3861" xr:uid="{00000000-0005-0000-0000-00004B110000}"/>
    <cellStyle name="Note 4 3 2 4 2" xfId="8078" xr:uid="{00000000-0005-0000-0000-00004C110000}"/>
    <cellStyle name="Note 4 3 2 5" xfId="4903" xr:uid="{00000000-0005-0000-0000-00004D110000}"/>
    <cellStyle name="Note 4 3 3" xfId="1256" xr:uid="{00000000-0005-0000-0000-00004E110000}"/>
    <cellStyle name="Note 4 3 3 2" xfId="5473" xr:uid="{00000000-0005-0000-0000-00004F110000}"/>
    <cellStyle name="Note 4 3 4" xfId="2298" xr:uid="{00000000-0005-0000-0000-000050110000}"/>
    <cellStyle name="Note 4 3 4 2" xfId="6515" xr:uid="{00000000-0005-0000-0000-000051110000}"/>
    <cellStyle name="Note 4 3 5" xfId="3340" xr:uid="{00000000-0005-0000-0000-000052110000}"/>
    <cellStyle name="Note 4 3 5 2" xfId="7557" xr:uid="{00000000-0005-0000-0000-000053110000}"/>
    <cellStyle name="Note 4 3 6" xfId="4382" xr:uid="{00000000-0005-0000-0000-000054110000}"/>
    <cellStyle name="Note 4 4" xfId="249" xr:uid="{00000000-0005-0000-0000-000055110000}"/>
    <cellStyle name="Note 4 4 2" xfId="771" xr:uid="{00000000-0005-0000-0000-000056110000}"/>
    <cellStyle name="Note 4 4 2 2" xfId="1815" xr:uid="{00000000-0005-0000-0000-000057110000}"/>
    <cellStyle name="Note 4 4 2 2 2" xfId="6032" xr:uid="{00000000-0005-0000-0000-000058110000}"/>
    <cellStyle name="Note 4 4 2 3" xfId="2857" xr:uid="{00000000-0005-0000-0000-000059110000}"/>
    <cellStyle name="Note 4 4 2 3 2" xfId="7074" xr:uid="{00000000-0005-0000-0000-00005A110000}"/>
    <cellStyle name="Note 4 4 2 4" xfId="3899" xr:uid="{00000000-0005-0000-0000-00005B110000}"/>
    <cellStyle name="Note 4 4 2 4 2" xfId="8116" xr:uid="{00000000-0005-0000-0000-00005C110000}"/>
    <cellStyle name="Note 4 4 2 5" xfId="4941" xr:uid="{00000000-0005-0000-0000-00005D110000}"/>
    <cellStyle name="Note 4 4 3" xfId="1294" xr:uid="{00000000-0005-0000-0000-00005E110000}"/>
    <cellStyle name="Note 4 4 3 2" xfId="5511" xr:uid="{00000000-0005-0000-0000-00005F110000}"/>
    <cellStyle name="Note 4 4 4" xfId="2336" xr:uid="{00000000-0005-0000-0000-000060110000}"/>
    <cellStyle name="Note 4 4 4 2" xfId="6553" xr:uid="{00000000-0005-0000-0000-000061110000}"/>
    <cellStyle name="Note 4 4 5" xfId="3378" xr:uid="{00000000-0005-0000-0000-000062110000}"/>
    <cellStyle name="Note 4 4 5 2" xfId="7595" xr:uid="{00000000-0005-0000-0000-000063110000}"/>
    <cellStyle name="Note 4 4 6" xfId="4420" xr:uid="{00000000-0005-0000-0000-000064110000}"/>
    <cellStyle name="Note 4 5" xfId="291" xr:uid="{00000000-0005-0000-0000-000065110000}"/>
    <cellStyle name="Note 4 5 2" xfId="813" xr:uid="{00000000-0005-0000-0000-000066110000}"/>
    <cellStyle name="Note 4 5 2 2" xfId="1857" xr:uid="{00000000-0005-0000-0000-000067110000}"/>
    <cellStyle name="Note 4 5 2 2 2" xfId="6074" xr:uid="{00000000-0005-0000-0000-000068110000}"/>
    <cellStyle name="Note 4 5 2 3" xfId="2899" xr:uid="{00000000-0005-0000-0000-000069110000}"/>
    <cellStyle name="Note 4 5 2 3 2" xfId="7116" xr:uid="{00000000-0005-0000-0000-00006A110000}"/>
    <cellStyle name="Note 4 5 2 4" xfId="3941" xr:uid="{00000000-0005-0000-0000-00006B110000}"/>
    <cellStyle name="Note 4 5 2 4 2" xfId="8158" xr:uid="{00000000-0005-0000-0000-00006C110000}"/>
    <cellStyle name="Note 4 5 2 5" xfId="4983" xr:uid="{00000000-0005-0000-0000-00006D110000}"/>
    <cellStyle name="Note 4 5 3" xfId="1336" xr:uid="{00000000-0005-0000-0000-00006E110000}"/>
    <cellStyle name="Note 4 5 3 2" xfId="5553" xr:uid="{00000000-0005-0000-0000-00006F110000}"/>
    <cellStyle name="Note 4 5 4" xfId="2378" xr:uid="{00000000-0005-0000-0000-000070110000}"/>
    <cellStyle name="Note 4 5 4 2" xfId="6595" xr:uid="{00000000-0005-0000-0000-000071110000}"/>
    <cellStyle name="Note 4 5 5" xfId="3420" xr:uid="{00000000-0005-0000-0000-000072110000}"/>
    <cellStyle name="Note 4 5 5 2" xfId="7637" xr:uid="{00000000-0005-0000-0000-000073110000}"/>
    <cellStyle name="Note 4 5 6" xfId="4462" xr:uid="{00000000-0005-0000-0000-000074110000}"/>
    <cellStyle name="Note 4 6" xfId="376" xr:uid="{00000000-0005-0000-0000-000075110000}"/>
    <cellStyle name="Note 4 6 2" xfId="888" xr:uid="{00000000-0005-0000-0000-000076110000}"/>
    <cellStyle name="Note 4 6 2 2" xfId="1932" xr:uid="{00000000-0005-0000-0000-000077110000}"/>
    <cellStyle name="Note 4 6 2 2 2" xfId="6149" xr:uid="{00000000-0005-0000-0000-000078110000}"/>
    <cellStyle name="Note 4 6 2 3" xfId="2974" xr:uid="{00000000-0005-0000-0000-000079110000}"/>
    <cellStyle name="Note 4 6 2 3 2" xfId="7191" xr:uid="{00000000-0005-0000-0000-00007A110000}"/>
    <cellStyle name="Note 4 6 2 4" xfId="4016" xr:uid="{00000000-0005-0000-0000-00007B110000}"/>
    <cellStyle name="Note 4 6 2 4 2" xfId="8233" xr:uid="{00000000-0005-0000-0000-00007C110000}"/>
    <cellStyle name="Note 4 6 2 5" xfId="5058" xr:uid="{00000000-0005-0000-0000-00007D110000}"/>
    <cellStyle name="Note 4 6 3" xfId="1421" xr:uid="{00000000-0005-0000-0000-00007E110000}"/>
    <cellStyle name="Note 4 6 3 2" xfId="5638" xr:uid="{00000000-0005-0000-0000-00007F110000}"/>
    <cellStyle name="Note 4 6 4" xfId="2463" xr:uid="{00000000-0005-0000-0000-000080110000}"/>
    <cellStyle name="Note 4 6 4 2" xfId="6680" xr:uid="{00000000-0005-0000-0000-000081110000}"/>
    <cellStyle name="Note 4 6 5" xfId="3505" xr:uid="{00000000-0005-0000-0000-000082110000}"/>
    <cellStyle name="Note 4 6 5 2" xfId="7722" xr:uid="{00000000-0005-0000-0000-000083110000}"/>
    <cellStyle name="Note 4 6 6" xfId="4547" xr:uid="{00000000-0005-0000-0000-000084110000}"/>
    <cellStyle name="Note 4 7" xfId="331" xr:uid="{00000000-0005-0000-0000-000085110000}"/>
    <cellStyle name="Note 4 7 2" xfId="849" xr:uid="{00000000-0005-0000-0000-000086110000}"/>
    <cellStyle name="Note 4 7 2 2" xfId="1893" xr:uid="{00000000-0005-0000-0000-000087110000}"/>
    <cellStyle name="Note 4 7 2 2 2" xfId="6110" xr:uid="{00000000-0005-0000-0000-000088110000}"/>
    <cellStyle name="Note 4 7 2 3" xfId="2935" xr:uid="{00000000-0005-0000-0000-000089110000}"/>
    <cellStyle name="Note 4 7 2 3 2" xfId="7152" xr:uid="{00000000-0005-0000-0000-00008A110000}"/>
    <cellStyle name="Note 4 7 2 4" xfId="3977" xr:uid="{00000000-0005-0000-0000-00008B110000}"/>
    <cellStyle name="Note 4 7 2 4 2" xfId="8194" xr:uid="{00000000-0005-0000-0000-00008C110000}"/>
    <cellStyle name="Note 4 7 2 5" xfId="5019" xr:uid="{00000000-0005-0000-0000-00008D110000}"/>
    <cellStyle name="Note 4 7 3" xfId="1376" xr:uid="{00000000-0005-0000-0000-00008E110000}"/>
    <cellStyle name="Note 4 7 3 2" xfId="5593" xr:uid="{00000000-0005-0000-0000-00008F110000}"/>
    <cellStyle name="Note 4 7 4" xfId="2418" xr:uid="{00000000-0005-0000-0000-000090110000}"/>
    <cellStyle name="Note 4 7 4 2" xfId="6635" xr:uid="{00000000-0005-0000-0000-000091110000}"/>
    <cellStyle name="Note 4 7 5" xfId="3460" xr:uid="{00000000-0005-0000-0000-000092110000}"/>
    <cellStyle name="Note 4 7 5 2" xfId="7677" xr:uid="{00000000-0005-0000-0000-000093110000}"/>
    <cellStyle name="Note 4 7 6" xfId="4502" xr:uid="{00000000-0005-0000-0000-000094110000}"/>
    <cellStyle name="Note 4 8" xfId="478" xr:uid="{00000000-0005-0000-0000-000095110000}"/>
    <cellStyle name="Note 4 8 2" xfId="968" xr:uid="{00000000-0005-0000-0000-000096110000}"/>
    <cellStyle name="Note 4 8 2 2" xfId="2012" xr:uid="{00000000-0005-0000-0000-000097110000}"/>
    <cellStyle name="Note 4 8 2 2 2" xfId="6229" xr:uid="{00000000-0005-0000-0000-000098110000}"/>
    <cellStyle name="Note 4 8 2 3" xfId="3054" xr:uid="{00000000-0005-0000-0000-000099110000}"/>
    <cellStyle name="Note 4 8 2 3 2" xfId="7271" xr:uid="{00000000-0005-0000-0000-00009A110000}"/>
    <cellStyle name="Note 4 8 2 4" xfId="4096" xr:uid="{00000000-0005-0000-0000-00009B110000}"/>
    <cellStyle name="Note 4 8 2 4 2" xfId="8313" xr:uid="{00000000-0005-0000-0000-00009C110000}"/>
    <cellStyle name="Note 4 8 2 5" xfId="5138" xr:uid="{00000000-0005-0000-0000-00009D110000}"/>
    <cellStyle name="Note 4 8 3" xfId="1522" xr:uid="{00000000-0005-0000-0000-00009E110000}"/>
    <cellStyle name="Note 4 8 3 2" xfId="5739" xr:uid="{00000000-0005-0000-0000-00009F110000}"/>
    <cellStyle name="Note 4 8 4" xfId="2564" xr:uid="{00000000-0005-0000-0000-0000A0110000}"/>
    <cellStyle name="Note 4 8 4 2" xfId="6781" xr:uid="{00000000-0005-0000-0000-0000A1110000}"/>
    <cellStyle name="Note 4 8 5" xfId="3606" xr:uid="{00000000-0005-0000-0000-0000A2110000}"/>
    <cellStyle name="Note 4 8 5 2" xfId="7823" xr:uid="{00000000-0005-0000-0000-0000A3110000}"/>
    <cellStyle name="Note 4 8 6" xfId="4648" xr:uid="{00000000-0005-0000-0000-0000A4110000}"/>
    <cellStyle name="Note 4 9" xfId="527" xr:uid="{00000000-0005-0000-0000-0000A5110000}"/>
    <cellStyle name="Note 4 9 2" xfId="1015" xr:uid="{00000000-0005-0000-0000-0000A6110000}"/>
    <cellStyle name="Note 4 9 2 2" xfId="2059" xr:uid="{00000000-0005-0000-0000-0000A7110000}"/>
    <cellStyle name="Note 4 9 2 2 2" xfId="6276" xr:uid="{00000000-0005-0000-0000-0000A8110000}"/>
    <cellStyle name="Note 4 9 2 3" xfId="3101" xr:uid="{00000000-0005-0000-0000-0000A9110000}"/>
    <cellStyle name="Note 4 9 2 3 2" xfId="7318" xr:uid="{00000000-0005-0000-0000-0000AA110000}"/>
    <cellStyle name="Note 4 9 2 4" xfId="4143" xr:uid="{00000000-0005-0000-0000-0000AB110000}"/>
    <cellStyle name="Note 4 9 2 4 2" xfId="8360" xr:uid="{00000000-0005-0000-0000-0000AC110000}"/>
    <cellStyle name="Note 4 9 2 5" xfId="5185" xr:uid="{00000000-0005-0000-0000-0000AD110000}"/>
    <cellStyle name="Note 4 9 3" xfId="1571" xr:uid="{00000000-0005-0000-0000-0000AE110000}"/>
    <cellStyle name="Note 4 9 3 2" xfId="5788" xr:uid="{00000000-0005-0000-0000-0000AF110000}"/>
    <cellStyle name="Note 4 9 4" xfId="2613" xr:uid="{00000000-0005-0000-0000-0000B0110000}"/>
    <cellStyle name="Note 4 9 4 2" xfId="6830" xr:uid="{00000000-0005-0000-0000-0000B1110000}"/>
    <cellStyle name="Note 4 9 5" xfId="3655" xr:uid="{00000000-0005-0000-0000-0000B2110000}"/>
    <cellStyle name="Note 4 9 5 2" xfId="7872" xr:uid="{00000000-0005-0000-0000-0000B3110000}"/>
    <cellStyle name="Note 4 9 6" xfId="4697" xr:uid="{00000000-0005-0000-0000-0000B4110000}"/>
    <cellStyle name="Note 5" xfId="64" xr:uid="{00000000-0005-0000-0000-0000B5110000}"/>
    <cellStyle name="Note 5 10" xfId="589" xr:uid="{00000000-0005-0000-0000-0000B6110000}"/>
    <cellStyle name="Note 5 10 2" xfId="1633" xr:uid="{00000000-0005-0000-0000-0000B7110000}"/>
    <cellStyle name="Note 5 10 2 2" xfId="5850" xr:uid="{00000000-0005-0000-0000-0000B8110000}"/>
    <cellStyle name="Note 5 10 3" xfId="2675" xr:uid="{00000000-0005-0000-0000-0000B9110000}"/>
    <cellStyle name="Note 5 10 3 2" xfId="6892" xr:uid="{00000000-0005-0000-0000-0000BA110000}"/>
    <cellStyle name="Note 5 10 4" xfId="3717" xr:uid="{00000000-0005-0000-0000-0000BB110000}"/>
    <cellStyle name="Note 5 10 4 2" xfId="7934" xr:uid="{00000000-0005-0000-0000-0000BC110000}"/>
    <cellStyle name="Note 5 10 5" xfId="4759" xr:uid="{00000000-0005-0000-0000-0000BD110000}"/>
    <cellStyle name="Note 5 11" xfId="443" xr:uid="{00000000-0005-0000-0000-0000BE110000}"/>
    <cellStyle name="Note 5 11 2" xfId="1487" xr:uid="{00000000-0005-0000-0000-0000BF110000}"/>
    <cellStyle name="Note 5 11 2 2" xfId="5704" xr:uid="{00000000-0005-0000-0000-0000C0110000}"/>
    <cellStyle name="Note 5 11 3" xfId="2529" xr:uid="{00000000-0005-0000-0000-0000C1110000}"/>
    <cellStyle name="Note 5 11 3 2" xfId="6746" xr:uid="{00000000-0005-0000-0000-0000C2110000}"/>
    <cellStyle name="Note 5 11 4" xfId="3571" xr:uid="{00000000-0005-0000-0000-0000C3110000}"/>
    <cellStyle name="Note 5 11 4 2" xfId="7788" xr:uid="{00000000-0005-0000-0000-0000C4110000}"/>
    <cellStyle name="Note 5 11 5" xfId="4613" xr:uid="{00000000-0005-0000-0000-0000C5110000}"/>
    <cellStyle name="Note 5 12" xfId="1058" xr:uid="{00000000-0005-0000-0000-0000C6110000}"/>
    <cellStyle name="Note 5 12 2" xfId="2102" xr:uid="{00000000-0005-0000-0000-0000C7110000}"/>
    <cellStyle name="Note 5 12 2 2" xfId="6319" xr:uid="{00000000-0005-0000-0000-0000C8110000}"/>
    <cellStyle name="Note 5 12 3" xfId="3144" xr:uid="{00000000-0005-0000-0000-0000C9110000}"/>
    <cellStyle name="Note 5 12 3 2" xfId="7361" xr:uid="{00000000-0005-0000-0000-0000CA110000}"/>
    <cellStyle name="Note 5 12 4" xfId="4186" xr:uid="{00000000-0005-0000-0000-0000CB110000}"/>
    <cellStyle name="Note 5 12 4 2" xfId="8403" xr:uid="{00000000-0005-0000-0000-0000CC110000}"/>
    <cellStyle name="Note 5 12 5" xfId="5228" xr:uid="{00000000-0005-0000-0000-0000CD110000}"/>
    <cellStyle name="Note 5 13" xfId="1112" xr:uid="{00000000-0005-0000-0000-0000CE110000}"/>
    <cellStyle name="Note 5 13 2" xfId="5329" xr:uid="{00000000-0005-0000-0000-0000CF110000}"/>
    <cellStyle name="Note 5 14" xfId="2154" xr:uid="{00000000-0005-0000-0000-0000D0110000}"/>
    <cellStyle name="Note 5 14 2" xfId="6371" xr:uid="{00000000-0005-0000-0000-0000D1110000}"/>
    <cellStyle name="Note 5 15" xfId="3196" xr:uid="{00000000-0005-0000-0000-0000D2110000}"/>
    <cellStyle name="Note 5 15 2" xfId="7413" xr:uid="{00000000-0005-0000-0000-0000D3110000}"/>
    <cellStyle name="Note 5 16" xfId="4238" xr:uid="{00000000-0005-0000-0000-0000D4110000}"/>
    <cellStyle name="Note 5 2" xfId="162" xr:uid="{00000000-0005-0000-0000-0000D5110000}"/>
    <cellStyle name="Note 5 2 2" xfId="684" xr:uid="{00000000-0005-0000-0000-0000D6110000}"/>
    <cellStyle name="Note 5 2 2 2" xfId="1728" xr:uid="{00000000-0005-0000-0000-0000D7110000}"/>
    <cellStyle name="Note 5 2 2 2 2" xfId="5945" xr:uid="{00000000-0005-0000-0000-0000D8110000}"/>
    <cellStyle name="Note 5 2 2 3" xfId="2770" xr:uid="{00000000-0005-0000-0000-0000D9110000}"/>
    <cellStyle name="Note 5 2 2 3 2" xfId="6987" xr:uid="{00000000-0005-0000-0000-0000DA110000}"/>
    <cellStyle name="Note 5 2 2 4" xfId="3812" xr:uid="{00000000-0005-0000-0000-0000DB110000}"/>
    <cellStyle name="Note 5 2 2 4 2" xfId="8029" xr:uid="{00000000-0005-0000-0000-0000DC110000}"/>
    <cellStyle name="Note 5 2 2 5" xfId="4854" xr:uid="{00000000-0005-0000-0000-0000DD110000}"/>
    <cellStyle name="Note 5 2 3" xfId="1207" xr:uid="{00000000-0005-0000-0000-0000DE110000}"/>
    <cellStyle name="Note 5 2 3 2" xfId="5424" xr:uid="{00000000-0005-0000-0000-0000DF110000}"/>
    <cellStyle name="Note 5 2 4" xfId="2249" xr:uid="{00000000-0005-0000-0000-0000E0110000}"/>
    <cellStyle name="Note 5 2 4 2" xfId="6466" xr:uid="{00000000-0005-0000-0000-0000E1110000}"/>
    <cellStyle name="Note 5 2 5" xfId="3291" xr:uid="{00000000-0005-0000-0000-0000E2110000}"/>
    <cellStyle name="Note 5 2 5 2" xfId="7508" xr:uid="{00000000-0005-0000-0000-0000E3110000}"/>
    <cellStyle name="Note 5 2 6" xfId="4333" xr:uid="{00000000-0005-0000-0000-0000E4110000}"/>
    <cellStyle name="Note 5 3" xfId="224" xr:uid="{00000000-0005-0000-0000-0000E5110000}"/>
    <cellStyle name="Note 5 3 2" xfId="746" xr:uid="{00000000-0005-0000-0000-0000E6110000}"/>
    <cellStyle name="Note 5 3 2 2" xfId="1790" xr:uid="{00000000-0005-0000-0000-0000E7110000}"/>
    <cellStyle name="Note 5 3 2 2 2" xfId="6007" xr:uid="{00000000-0005-0000-0000-0000E8110000}"/>
    <cellStyle name="Note 5 3 2 3" xfId="2832" xr:uid="{00000000-0005-0000-0000-0000E9110000}"/>
    <cellStyle name="Note 5 3 2 3 2" xfId="7049" xr:uid="{00000000-0005-0000-0000-0000EA110000}"/>
    <cellStyle name="Note 5 3 2 4" xfId="3874" xr:uid="{00000000-0005-0000-0000-0000EB110000}"/>
    <cellStyle name="Note 5 3 2 4 2" xfId="8091" xr:uid="{00000000-0005-0000-0000-0000EC110000}"/>
    <cellStyle name="Note 5 3 2 5" xfId="4916" xr:uid="{00000000-0005-0000-0000-0000ED110000}"/>
    <cellStyle name="Note 5 3 3" xfId="1269" xr:uid="{00000000-0005-0000-0000-0000EE110000}"/>
    <cellStyle name="Note 5 3 3 2" xfId="5486" xr:uid="{00000000-0005-0000-0000-0000EF110000}"/>
    <cellStyle name="Note 5 3 4" xfId="2311" xr:uid="{00000000-0005-0000-0000-0000F0110000}"/>
    <cellStyle name="Note 5 3 4 2" xfId="6528" xr:uid="{00000000-0005-0000-0000-0000F1110000}"/>
    <cellStyle name="Note 5 3 5" xfId="3353" xr:uid="{00000000-0005-0000-0000-0000F2110000}"/>
    <cellStyle name="Note 5 3 5 2" xfId="7570" xr:uid="{00000000-0005-0000-0000-0000F3110000}"/>
    <cellStyle name="Note 5 3 6" xfId="4395" xr:uid="{00000000-0005-0000-0000-0000F4110000}"/>
    <cellStyle name="Note 5 4" xfId="251" xr:uid="{00000000-0005-0000-0000-0000F5110000}"/>
    <cellStyle name="Note 5 4 2" xfId="773" xr:uid="{00000000-0005-0000-0000-0000F6110000}"/>
    <cellStyle name="Note 5 4 2 2" xfId="1817" xr:uid="{00000000-0005-0000-0000-0000F7110000}"/>
    <cellStyle name="Note 5 4 2 2 2" xfId="6034" xr:uid="{00000000-0005-0000-0000-0000F8110000}"/>
    <cellStyle name="Note 5 4 2 3" xfId="2859" xr:uid="{00000000-0005-0000-0000-0000F9110000}"/>
    <cellStyle name="Note 5 4 2 3 2" xfId="7076" xr:uid="{00000000-0005-0000-0000-0000FA110000}"/>
    <cellStyle name="Note 5 4 2 4" xfId="3901" xr:uid="{00000000-0005-0000-0000-0000FB110000}"/>
    <cellStyle name="Note 5 4 2 4 2" xfId="8118" xr:uid="{00000000-0005-0000-0000-0000FC110000}"/>
    <cellStyle name="Note 5 4 2 5" xfId="4943" xr:uid="{00000000-0005-0000-0000-0000FD110000}"/>
    <cellStyle name="Note 5 4 3" xfId="1296" xr:uid="{00000000-0005-0000-0000-0000FE110000}"/>
    <cellStyle name="Note 5 4 3 2" xfId="5513" xr:uid="{00000000-0005-0000-0000-0000FF110000}"/>
    <cellStyle name="Note 5 4 4" xfId="2338" xr:uid="{00000000-0005-0000-0000-000000120000}"/>
    <cellStyle name="Note 5 4 4 2" xfId="6555" xr:uid="{00000000-0005-0000-0000-000001120000}"/>
    <cellStyle name="Note 5 4 5" xfId="3380" xr:uid="{00000000-0005-0000-0000-000002120000}"/>
    <cellStyle name="Note 5 4 5 2" xfId="7597" xr:uid="{00000000-0005-0000-0000-000003120000}"/>
    <cellStyle name="Note 5 4 6" xfId="4422" xr:uid="{00000000-0005-0000-0000-000004120000}"/>
    <cellStyle name="Note 5 5" xfId="303" xr:uid="{00000000-0005-0000-0000-000005120000}"/>
    <cellStyle name="Note 5 5 2" xfId="825" xr:uid="{00000000-0005-0000-0000-000006120000}"/>
    <cellStyle name="Note 5 5 2 2" xfId="1869" xr:uid="{00000000-0005-0000-0000-000007120000}"/>
    <cellStyle name="Note 5 5 2 2 2" xfId="6086" xr:uid="{00000000-0005-0000-0000-000008120000}"/>
    <cellStyle name="Note 5 5 2 3" xfId="2911" xr:uid="{00000000-0005-0000-0000-000009120000}"/>
    <cellStyle name="Note 5 5 2 3 2" xfId="7128" xr:uid="{00000000-0005-0000-0000-00000A120000}"/>
    <cellStyle name="Note 5 5 2 4" xfId="3953" xr:uid="{00000000-0005-0000-0000-00000B120000}"/>
    <cellStyle name="Note 5 5 2 4 2" xfId="8170" xr:uid="{00000000-0005-0000-0000-00000C120000}"/>
    <cellStyle name="Note 5 5 2 5" xfId="4995" xr:uid="{00000000-0005-0000-0000-00000D120000}"/>
    <cellStyle name="Note 5 5 3" xfId="1348" xr:uid="{00000000-0005-0000-0000-00000E120000}"/>
    <cellStyle name="Note 5 5 3 2" xfId="5565" xr:uid="{00000000-0005-0000-0000-00000F120000}"/>
    <cellStyle name="Note 5 5 4" xfId="2390" xr:uid="{00000000-0005-0000-0000-000010120000}"/>
    <cellStyle name="Note 5 5 4 2" xfId="6607" xr:uid="{00000000-0005-0000-0000-000011120000}"/>
    <cellStyle name="Note 5 5 5" xfId="3432" xr:uid="{00000000-0005-0000-0000-000012120000}"/>
    <cellStyle name="Note 5 5 5 2" xfId="7649" xr:uid="{00000000-0005-0000-0000-000013120000}"/>
    <cellStyle name="Note 5 5 6" xfId="4474" xr:uid="{00000000-0005-0000-0000-000014120000}"/>
    <cellStyle name="Note 5 6" xfId="378" xr:uid="{00000000-0005-0000-0000-000015120000}"/>
    <cellStyle name="Note 5 6 2" xfId="890" xr:uid="{00000000-0005-0000-0000-000016120000}"/>
    <cellStyle name="Note 5 6 2 2" xfId="1934" xr:uid="{00000000-0005-0000-0000-000017120000}"/>
    <cellStyle name="Note 5 6 2 2 2" xfId="6151" xr:uid="{00000000-0005-0000-0000-000018120000}"/>
    <cellStyle name="Note 5 6 2 3" xfId="2976" xr:uid="{00000000-0005-0000-0000-000019120000}"/>
    <cellStyle name="Note 5 6 2 3 2" xfId="7193" xr:uid="{00000000-0005-0000-0000-00001A120000}"/>
    <cellStyle name="Note 5 6 2 4" xfId="4018" xr:uid="{00000000-0005-0000-0000-00001B120000}"/>
    <cellStyle name="Note 5 6 2 4 2" xfId="8235" xr:uid="{00000000-0005-0000-0000-00001C120000}"/>
    <cellStyle name="Note 5 6 2 5" xfId="5060" xr:uid="{00000000-0005-0000-0000-00001D120000}"/>
    <cellStyle name="Note 5 6 3" xfId="1423" xr:uid="{00000000-0005-0000-0000-00001E120000}"/>
    <cellStyle name="Note 5 6 3 2" xfId="5640" xr:uid="{00000000-0005-0000-0000-00001F120000}"/>
    <cellStyle name="Note 5 6 4" xfId="2465" xr:uid="{00000000-0005-0000-0000-000020120000}"/>
    <cellStyle name="Note 5 6 4 2" xfId="6682" xr:uid="{00000000-0005-0000-0000-000021120000}"/>
    <cellStyle name="Note 5 6 5" xfId="3507" xr:uid="{00000000-0005-0000-0000-000022120000}"/>
    <cellStyle name="Note 5 6 5 2" xfId="7724" xr:uid="{00000000-0005-0000-0000-000023120000}"/>
    <cellStyle name="Note 5 6 6" xfId="4549" xr:uid="{00000000-0005-0000-0000-000024120000}"/>
    <cellStyle name="Note 5 7" xfId="333" xr:uid="{00000000-0005-0000-0000-000025120000}"/>
    <cellStyle name="Note 5 7 2" xfId="851" xr:uid="{00000000-0005-0000-0000-000026120000}"/>
    <cellStyle name="Note 5 7 2 2" xfId="1895" xr:uid="{00000000-0005-0000-0000-000027120000}"/>
    <cellStyle name="Note 5 7 2 2 2" xfId="6112" xr:uid="{00000000-0005-0000-0000-000028120000}"/>
    <cellStyle name="Note 5 7 2 3" xfId="2937" xr:uid="{00000000-0005-0000-0000-000029120000}"/>
    <cellStyle name="Note 5 7 2 3 2" xfId="7154" xr:uid="{00000000-0005-0000-0000-00002A120000}"/>
    <cellStyle name="Note 5 7 2 4" xfId="3979" xr:uid="{00000000-0005-0000-0000-00002B120000}"/>
    <cellStyle name="Note 5 7 2 4 2" xfId="8196" xr:uid="{00000000-0005-0000-0000-00002C120000}"/>
    <cellStyle name="Note 5 7 2 5" xfId="5021" xr:uid="{00000000-0005-0000-0000-00002D120000}"/>
    <cellStyle name="Note 5 7 3" xfId="1378" xr:uid="{00000000-0005-0000-0000-00002E120000}"/>
    <cellStyle name="Note 5 7 3 2" xfId="5595" xr:uid="{00000000-0005-0000-0000-00002F120000}"/>
    <cellStyle name="Note 5 7 4" xfId="2420" xr:uid="{00000000-0005-0000-0000-000030120000}"/>
    <cellStyle name="Note 5 7 4 2" xfId="6637" xr:uid="{00000000-0005-0000-0000-000031120000}"/>
    <cellStyle name="Note 5 7 5" xfId="3462" xr:uid="{00000000-0005-0000-0000-000032120000}"/>
    <cellStyle name="Note 5 7 5 2" xfId="7679" xr:uid="{00000000-0005-0000-0000-000033120000}"/>
    <cellStyle name="Note 5 7 6" xfId="4504" xr:uid="{00000000-0005-0000-0000-000034120000}"/>
    <cellStyle name="Note 5 8" xfId="480" xr:uid="{00000000-0005-0000-0000-000035120000}"/>
    <cellStyle name="Note 5 8 2" xfId="970" xr:uid="{00000000-0005-0000-0000-000036120000}"/>
    <cellStyle name="Note 5 8 2 2" xfId="2014" xr:uid="{00000000-0005-0000-0000-000037120000}"/>
    <cellStyle name="Note 5 8 2 2 2" xfId="6231" xr:uid="{00000000-0005-0000-0000-000038120000}"/>
    <cellStyle name="Note 5 8 2 3" xfId="3056" xr:uid="{00000000-0005-0000-0000-000039120000}"/>
    <cellStyle name="Note 5 8 2 3 2" xfId="7273" xr:uid="{00000000-0005-0000-0000-00003A120000}"/>
    <cellStyle name="Note 5 8 2 4" xfId="4098" xr:uid="{00000000-0005-0000-0000-00003B120000}"/>
    <cellStyle name="Note 5 8 2 4 2" xfId="8315" xr:uid="{00000000-0005-0000-0000-00003C120000}"/>
    <cellStyle name="Note 5 8 2 5" xfId="5140" xr:uid="{00000000-0005-0000-0000-00003D120000}"/>
    <cellStyle name="Note 5 8 3" xfId="1524" xr:uid="{00000000-0005-0000-0000-00003E120000}"/>
    <cellStyle name="Note 5 8 3 2" xfId="5741" xr:uid="{00000000-0005-0000-0000-00003F120000}"/>
    <cellStyle name="Note 5 8 4" xfId="2566" xr:uid="{00000000-0005-0000-0000-000040120000}"/>
    <cellStyle name="Note 5 8 4 2" xfId="6783" xr:uid="{00000000-0005-0000-0000-000041120000}"/>
    <cellStyle name="Note 5 8 5" xfId="3608" xr:uid="{00000000-0005-0000-0000-000042120000}"/>
    <cellStyle name="Note 5 8 5 2" xfId="7825" xr:uid="{00000000-0005-0000-0000-000043120000}"/>
    <cellStyle name="Note 5 8 6" xfId="4650" xr:uid="{00000000-0005-0000-0000-000044120000}"/>
    <cellStyle name="Note 5 9" xfId="547" xr:uid="{00000000-0005-0000-0000-000045120000}"/>
    <cellStyle name="Note 5 9 2" xfId="1029" xr:uid="{00000000-0005-0000-0000-000046120000}"/>
    <cellStyle name="Note 5 9 2 2" xfId="2073" xr:uid="{00000000-0005-0000-0000-000047120000}"/>
    <cellStyle name="Note 5 9 2 2 2" xfId="6290" xr:uid="{00000000-0005-0000-0000-000048120000}"/>
    <cellStyle name="Note 5 9 2 3" xfId="3115" xr:uid="{00000000-0005-0000-0000-000049120000}"/>
    <cellStyle name="Note 5 9 2 3 2" xfId="7332" xr:uid="{00000000-0005-0000-0000-00004A120000}"/>
    <cellStyle name="Note 5 9 2 4" xfId="4157" xr:uid="{00000000-0005-0000-0000-00004B120000}"/>
    <cellStyle name="Note 5 9 2 4 2" xfId="8374" xr:uid="{00000000-0005-0000-0000-00004C120000}"/>
    <cellStyle name="Note 5 9 2 5" xfId="5199" xr:uid="{00000000-0005-0000-0000-00004D120000}"/>
    <cellStyle name="Note 5 9 3" xfId="1591" xr:uid="{00000000-0005-0000-0000-00004E120000}"/>
    <cellStyle name="Note 5 9 3 2" xfId="5808" xr:uid="{00000000-0005-0000-0000-00004F120000}"/>
    <cellStyle name="Note 5 9 4" xfId="2633" xr:uid="{00000000-0005-0000-0000-000050120000}"/>
    <cellStyle name="Note 5 9 4 2" xfId="6850" xr:uid="{00000000-0005-0000-0000-000051120000}"/>
    <cellStyle name="Note 5 9 5" xfId="3675" xr:uid="{00000000-0005-0000-0000-000052120000}"/>
    <cellStyle name="Note 5 9 5 2" xfId="7892" xr:uid="{00000000-0005-0000-0000-000053120000}"/>
    <cellStyle name="Note 5 9 6" xfId="4717" xr:uid="{00000000-0005-0000-0000-000054120000}"/>
    <cellStyle name="Note 6" xfId="82" xr:uid="{00000000-0005-0000-0000-000055120000}"/>
    <cellStyle name="Note 6 10" xfId="606" xr:uid="{00000000-0005-0000-0000-000056120000}"/>
    <cellStyle name="Note 6 10 2" xfId="1650" xr:uid="{00000000-0005-0000-0000-000057120000}"/>
    <cellStyle name="Note 6 10 2 2" xfId="5867" xr:uid="{00000000-0005-0000-0000-000058120000}"/>
    <cellStyle name="Note 6 10 3" xfId="2692" xr:uid="{00000000-0005-0000-0000-000059120000}"/>
    <cellStyle name="Note 6 10 3 2" xfId="6909" xr:uid="{00000000-0005-0000-0000-00005A120000}"/>
    <cellStyle name="Note 6 10 4" xfId="3734" xr:uid="{00000000-0005-0000-0000-00005B120000}"/>
    <cellStyle name="Note 6 10 4 2" xfId="7951" xr:uid="{00000000-0005-0000-0000-00005C120000}"/>
    <cellStyle name="Note 6 10 5" xfId="4776" xr:uid="{00000000-0005-0000-0000-00005D120000}"/>
    <cellStyle name="Note 6 11" xfId="354" xr:uid="{00000000-0005-0000-0000-00005E120000}"/>
    <cellStyle name="Note 6 11 2" xfId="1399" xr:uid="{00000000-0005-0000-0000-00005F120000}"/>
    <cellStyle name="Note 6 11 2 2" xfId="5616" xr:uid="{00000000-0005-0000-0000-000060120000}"/>
    <cellStyle name="Note 6 11 3" xfId="2441" xr:uid="{00000000-0005-0000-0000-000061120000}"/>
    <cellStyle name="Note 6 11 3 2" xfId="6658" xr:uid="{00000000-0005-0000-0000-000062120000}"/>
    <cellStyle name="Note 6 11 4" xfId="3483" xr:uid="{00000000-0005-0000-0000-000063120000}"/>
    <cellStyle name="Note 6 11 4 2" xfId="7700" xr:uid="{00000000-0005-0000-0000-000064120000}"/>
    <cellStyle name="Note 6 11 5" xfId="4525" xr:uid="{00000000-0005-0000-0000-000065120000}"/>
    <cellStyle name="Note 6 12" xfId="1075" xr:uid="{00000000-0005-0000-0000-000066120000}"/>
    <cellStyle name="Note 6 12 2" xfId="2119" xr:uid="{00000000-0005-0000-0000-000067120000}"/>
    <cellStyle name="Note 6 12 2 2" xfId="6336" xr:uid="{00000000-0005-0000-0000-000068120000}"/>
    <cellStyle name="Note 6 12 3" xfId="3161" xr:uid="{00000000-0005-0000-0000-000069120000}"/>
    <cellStyle name="Note 6 12 3 2" xfId="7378" xr:uid="{00000000-0005-0000-0000-00006A120000}"/>
    <cellStyle name="Note 6 12 4" xfId="4203" xr:uid="{00000000-0005-0000-0000-00006B120000}"/>
    <cellStyle name="Note 6 12 4 2" xfId="8420" xr:uid="{00000000-0005-0000-0000-00006C120000}"/>
    <cellStyle name="Note 6 12 5" xfId="5245" xr:uid="{00000000-0005-0000-0000-00006D120000}"/>
    <cellStyle name="Note 6 13" xfId="1129" xr:uid="{00000000-0005-0000-0000-00006E120000}"/>
    <cellStyle name="Note 6 13 2" xfId="5346" xr:uid="{00000000-0005-0000-0000-00006F120000}"/>
    <cellStyle name="Note 6 14" xfId="2171" xr:uid="{00000000-0005-0000-0000-000070120000}"/>
    <cellStyle name="Note 6 14 2" xfId="6388" xr:uid="{00000000-0005-0000-0000-000071120000}"/>
    <cellStyle name="Note 6 15" xfId="3213" xr:uid="{00000000-0005-0000-0000-000072120000}"/>
    <cellStyle name="Note 6 15 2" xfId="7430" xr:uid="{00000000-0005-0000-0000-000073120000}"/>
    <cellStyle name="Note 6 16" xfId="4255" xr:uid="{00000000-0005-0000-0000-000074120000}"/>
    <cellStyle name="Note 6 2" xfId="179" xr:uid="{00000000-0005-0000-0000-000075120000}"/>
    <cellStyle name="Note 6 2 2" xfId="701" xr:uid="{00000000-0005-0000-0000-000076120000}"/>
    <cellStyle name="Note 6 2 2 2" xfId="1745" xr:uid="{00000000-0005-0000-0000-000077120000}"/>
    <cellStyle name="Note 6 2 2 2 2" xfId="5962" xr:uid="{00000000-0005-0000-0000-000078120000}"/>
    <cellStyle name="Note 6 2 2 3" xfId="2787" xr:uid="{00000000-0005-0000-0000-000079120000}"/>
    <cellStyle name="Note 6 2 2 3 2" xfId="7004" xr:uid="{00000000-0005-0000-0000-00007A120000}"/>
    <cellStyle name="Note 6 2 2 4" xfId="3829" xr:uid="{00000000-0005-0000-0000-00007B120000}"/>
    <cellStyle name="Note 6 2 2 4 2" xfId="8046" xr:uid="{00000000-0005-0000-0000-00007C120000}"/>
    <cellStyle name="Note 6 2 2 5" xfId="4871" xr:uid="{00000000-0005-0000-0000-00007D120000}"/>
    <cellStyle name="Note 6 2 3" xfId="1224" xr:uid="{00000000-0005-0000-0000-00007E120000}"/>
    <cellStyle name="Note 6 2 3 2" xfId="5441" xr:uid="{00000000-0005-0000-0000-00007F120000}"/>
    <cellStyle name="Note 6 2 4" xfId="2266" xr:uid="{00000000-0005-0000-0000-000080120000}"/>
    <cellStyle name="Note 6 2 4 2" xfId="6483" xr:uid="{00000000-0005-0000-0000-000081120000}"/>
    <cellStyle name="Note 6 2 5" xfId="3308" xr:uid="{00000000-0005-0000-0000-000082120000}"/>
    <cellStyle name="Note 6 2 5 2" xfId="7525" xr:uid="{00000000-0005-0000-0000-000083120000}"/>
    <cellStyle name="Note 6 2 6" xfId="4350" xr:uid="{00000000-0005-0000-0000-000084120000}"/>
    <cellStyle name="Note 6 3" xfId="203" xr:uid="{00000000-0005-0000-0000-000085120000}"/>
    <cellStyle name="Note 6 3 2" xfId="725" xr:uid="{00000000-0005-0000-0000-000086120000}"/>
    <cellStyle name="Note 6 3 2 2" xfId="1769" xr:uid="{00000000-0005-0000-0000-000087120000}"/>
    <cellStyle name="Note 6 3 2 2 2" xfId="5986" xr:uid="{00000000-0005-0000-0000-000088120000}"/>
    <cellStyle name="Note 6 3 2 3" xfId="2811" xr:uid="{00000000-0005-0000-0000-000089120000}"/>
    <cellStyle name="Note 6 3 2 3 2" xfId="7028" xr:uid="{00000000-0005-0000-0000-00008A120000}"/>
    <cellStyle name="Note 6 3 2 4" xfId="3853" xr:uid="{00000000-0005-0000-0000-00008B120000}"/>
    <cellStyle name="Note 6 3 2 4 2" xfId="8070" xr:uid="{00000000-0005-0000-0000-00008C120000}"/>
    <cellStyle name="Note 6 3 2 5" xfId="4895" xr:uid="{00000000-0005-0000-0000-00008D120000}"/>
    <cellStyle name="Note 6 3 3" xfId="1248" xr:uid="{00000000-0005-0000-0000-00008E120000}"/>
    <cellStyle name="Note 6 3 3 2" xfId="5465" xr:uid="{00000000-0005-0000-0000-00008F120000}"/>
    <cellStyle name="Note 6 3 4" xfId="2290" xr:uid="{00000000-0005-0000-0000-000090120000}"/>
    <cellStyle name="Note 6 3 4 2" xfId="6507" xr:uid="{00000000-0005-0000-0000-000091120000}"/>
    <cellStyle name="Note 6 3 5" xfId="3332" xr:uid="{00000000-0005-0000-0000-000092120000}"/>
    <cellStyle name="Note 6 3 5 2" xfId="7549" xr:uid="{00000000-0005-0000-0000-000093120000}"/>
    <cellStyle name="Note 6 3 6" xfId="4374" xr:uid="{00000000-0005-0000-0000-000094120000}"/>
    <cellStyle name="Note 6 4" xfId="265" xr:uid="{00000000-0005-0000-0000-000095120000}"/>
    <cellStyle name="Note 6 4 2" xfId="787" xr:uid="{00000000-0005-0000-0000-000096120000}"/>
    <cellStyle name="Note 6 4 2 2" xfId="1831" xr:uid="{00000000-0005-0000-0000-000097120000}"/>
    <cellStyle name="Note 6 4 2 2 2" xfId="6048" xr:uid="{00000000-0005-0000-0000-000098120000}"/>
    <cellStyle name="Note 6 4 2 3" xfId="2873" xr:uid="{00000000-0005-0000-0000-000099120000}"/>
    <cellStyle name="Note 6 4 2 3 2" xfId="7090" xr:uid="{00000000-0005-0000-0000-00009A120000}"/>
    <cellStyle name="Note 6 4 2 4" xfId="3915" xr:uid="{00000000-0005-0000-0000-00009B120000}"/>
    <cellStyle name="Note 6 4 2 4 2" xfId="8132" xr:uid="{00000000-0005-0000-0000-00009C120000}"/>
    <cellStyle name="Note 6 4 2 5" xfId="4957" xr:uid="{00000000-0005-0000-0000-00009D120000}"/>
    <cellStyle name="Note 6 4 3" xfId="1310" xr:uid="{00000000-0005-0000-0000-00009E120000}"/>
    <cellStyle name="Note 6 4 3 2" xfId="5527" xr:uid="{00000000-0005-0000-0000-00009F120000}"/>
    <cellStyle name="Note 6 4 4" xfId="2352" xr:uid="{00000000-0005-0000-0000-0000A0120000}"/>
    <cellStyle name="Note 6 4 4 2" xfId="6569" xr:uid="{00000000-0005-0000-0000-0000A1120000}"/>
    <cellStyle name="Note 6 4 5" xfId="3394" xr:uid="{00000000-0005-0000-0000-0000A2120000}"/>
    <cellStyle name="Note 6 4 5 2" xfId="7611" xr:uid="{00000000-0005-0000-0000-0000A3120000}"/>
    <cellStyle name="Note 6 4 6" xfId="4436" xr:uid="{00000000-0005-0000-0000-0000A4120000}"/>
    <cellStyle name="Note 6 5" xfId="204" xr:uid="{00000000-0005-0000-0000-0000A5120000}"/>
    <cellStyle name="Note 6 5 2" xfId="726" xr:uid="{00000000-0005-0000-0000-0000A6120000}"/>
    <cellStyle name="Note 6 5 2 2" xfId="1770" xr:uid="{00000000-0005-0000-0000-0000A7120000}"/>
    <cellStyle name="Note 6 5 2 2 2" xfId="5987" xr:uid="{00000000-0005-0000-0000-0000A8120000}"/>
    <cellStyle name="Note 6 5 2 3" xfId="2812" xr:uid="{00000000-0005-0000-0000-0000A9120000}"/>
    <cellStyle name="Note 6 5 2 3 2" xfId="7029" xr:uid="{00000000-0005-0000-0000-0000AA120000}"/>
    <cellStyle name="Note 6 5 2 4" xfId="3854" xr:uid="{00000000-0005-0000-0000-0000AB120000}"/>
    <cellStyle name="Note 6 5 2 4 2" xfId="8071" xr:uid="{00000000-0005-0000-0000-0000AC120000}"/>
    <cellStyle name="Note 6 5 2 5" xfId="4896" xr:uid="{00000000-0005-0000-0000-0000AD120000}"/>
    <cellStyle name="Note 6 5 3" xfId="1249" xr:uid="{00000000-0005-0000-0000-0000AE120000}"/>
    <cellStyle name="Note 6 5 3 2" xfId="5466" xr:uid="{00000000-0005-0000-0000-0000AF120000}"/>
    <cellStyle name="Note 6 5 4" xfId="2291" xr:uid="{00000000-0005-0000-0000-0000B0120000}"/>
    <cellStyle name="Note 6 5 4 2" xfId="6508" xr:uid="{00000000-0005-0000-0000-0000B1120000}"/>
    <cellStyle name="Note 6 5 5" xfId="3333" xr:uid="{00000000-0005-0000-0000-0000B2120000}"/>
    <cellStyle name="Note 6 5 5 2" xfId="7550" xr:uid="{00000000-0005-0000-0000-0000B3120000}"/>
    <cellStyle name="Note 6 5 6" xfId="4375" xr:uid="{00000000-0005-0000-0000-0000B4120000}"/>
    <cellStyle name="Note 6 6" xfId="395" xr:uid="{00000000-0005-0000-0000-0000B5120000}"/>
    <cellStyle name="Note 6 6 2" xfId="904" xr:uid="{00000000-0005-0000-0000-0000B6120000}"/>
    <cellStyle name="Note 6 6 2 2" xfId="1948" xr:uid="{00000000-0005-0000-0000-0000B7120000}"/>
    <cellStyle name="Note 6 6 2 2 2" xfId="6165" xr:uid="{00000000-0005-0000-0000-0000B8120000}"/>
    <cellStyle name="Note 6 6 2 3" xfId="2990" xr:uid="{00000000-0005-0000-0000-0000B9120000}"/>
    <cellStyle name="Note 6 6 2 3 2" xfId="7207" xr:uid="{00000000-0005-0000-0000-0000BA120000}"/>
    <cellStyle name="Note 6 6 2 4" xfId="4032" xr:uid="{00000000-0005-0000-0000-0000BB120000}"/>
    <cellStyle name="Note 6 6 2 4 2" xfId="8249" xr:uid="{00000000-0005-0000-0000-0000BC120000}"/>
    <cellStyle name="Note 6 6 2 5" xfId="5074" xr:uid="{00000000-0005-0000-0000-0000BD120000}"/>
    <cellStyle name="Note 6 6 3" xfId="1440" xr:uid="{00000000-0005-0000-0000-0000BE120000}"/>
    <cellStyle name="Note 6 6 3 2" xfId="5657" xr:uid="{00000000-0005-0000-0000-0000BF120000}"/>
    <cellStyle name="Note 6 6 4" xfId="2482" xr:uid="{00000000-0005-0000-0000-0000C0120000}"/>
    <cellStyle name="Note 6 6 4 2" xfId="6699" xr:uid="{00000000-0005-0000-0000-0000C1120000}"/>
    <cellStyle name="Note 6 6 5" xfId="3524" xr:uid="{00000000-0005-0000-0000-0000C2120000}"/>
    <cellStyle name="Note 6 6 5 2" xfId="7741" xr:uid="{00000000-0005-0000-0000-0000C3120000}"/>
    <cellStyle name="Note 6 6 6" xfId="4566" xr:uid="{00000000-0005-0000-0000-0000C4120000}"/>
    <cellStyle name="Note 6 7" xfId="339" xr:uid="{00000000-0005-0000-0000-0000C5120000}"/>
    <cellStyle name="Note 6 7 2" xfId="857" xr:uid="{00000000-0005-0000-0000-0000C6120000}"/>
    <cellStyle name="Note 6 7 2 2" xfId="1901" xr:uid="{00000000-0005-0000-0000-0000C7120000}"/>
    <cellStyle name="Note 6 7 2 2 2" xfId="6118" xr:uid="{00000000-0005-0000-0000-0000C8120000}"/>
    <cellStyle name="Note 6 7 2 3" xfId="2943" xr:uid="{00000000-0005-0000-0000-0000C9120000}"/>
    <cellStyle name="Note 6 7 2 3 2" xfId="7160" xr:uid="{00000000-0005-0000-0000-0000CA120000}"/>
    <cellStyle name="Note 6 7 2 4" xfId="3985" xr:uid="{00000000-0005-0000-0000-0000CB120000}"/>
    <cellStyle name="Note 6 7 2 4 2" xfId="8202" xr:uid="{00000000-0005-0000-0000-0000CC120000}"/>
    <cellStyle name="Note 6 7 2 5" xfId="5027" xr:uid="{00000000-0005-0000-0000-0000CD120000}"/>
    <cellStyle name="Note 6 7 3" xfId="1384" xr:uid="{00000000-0005-0000-0000-0000CE120000}"/>
    <cellStyle name="Note 6 7 3 2" xfId="5601" xr:uid="{00000000-0005-0000-0000-0000CF120000}"/>
    <cellStyle name="Note 6 7 4" xfId="2426" xr:uid="{00000000-0005-0000-0000-0000D0120000}"/>
    <cellStyle name="Note 6 7 4 2" xfId="6643" xr:uid="{00000000-0005-0000-0000-0000D1120000}"/>
    <cellStyle name="Note 6 7 5" xfId="3468" xr:uid="{00000000-0005-0000-0000-0000D2120000}"/>
    <cellStyle name="Note 6 7 5 2" xfId="7685" xr:uid="{00000000-0005-0000-0000-0000D3120000}"/>
    <cellStyle name="Note 6 7 6" xfId="4510" xr:uid="{00000000-0005-0000-0000-0000D4120000}"/>
    <cellStyle name="Note 6 8" xfId="496" xr:uid="{00000000-0005-0000-0000-0000D5120000}"/>
    <cellStyle name="Note 6 8 2" xfId="986" xr:uid="{00000000-0005-0000-0000-0000D6120000}"/>
    <cellStyle name="Note 6 8 2 2" xfId="2030" xr:uid="{00000000-0005-0000-0000-0000D7120000}"/>
    <cellStyle name="Note 6 8 2 2 2" xfId="6247" xr:uid="{00000000-0005-0000-0000-0000D8120000}"/>
    <cellStyle name="Note 6 8 2 3" xfId="3072" xr:uid="{00000000-0005-0000-0000-0000D9120000}"/>
    <cellStyle name="Note 6 8 2 3 2" xfId="7289" xr:uid="{00000000-0005-0000-0000-0000DA120000}"/>
    <cellStyle name="Note 6 8 2 4" xfId="4114" xr:uid="{00000000-0005-0000-0000-0000DB120000}"/>
    <cellStyle name="Note 6 8 2 4 2" xfId="8331" xr:uid="{00000000-0005-0000-0000-0000DC120000}"/>
    <cellStyle name="Note 6 8 2 5" xfId="5156" xr:uid="{00000000-0005-0000-0000-0000DD120000}"/>
    <cellStyle name="Note 6 8 3" xfId="1540" xr:uid="{00000000-0005-0000-0000-0000DE120000}"/>
    <cellStyle name="Note 6 8 3 2" xfId="5757" xr:uid="{00000000-0005-0000-0000-0000DF120000}"/>
    <cellStyle name="Note 6 8 4" xfId="2582" xr:uid="{00000000-0005-0000-0000-0000E0120000}"/>
    <cellStyle name="Note 6 8 4 2" xfId="6799" xr:uid="{00000000-0005-0000-0000-0000E1120000}"/>
    <cellStyle name="Note 6 8 5" xfId="3624" xr:uid="{00000000-0005-0000-0000-0000E2120000}"/>
    <cellStyle name="Note 6 8 5 2" xfId="7841" xr:uid="{00000000-0005-0000-0000-0000E3120000}"/>
    <cellStyle name="Note 6 8 6" xfId="4666" xr:uid="{00000000-0005-0000-0000-0000E4120000}"/>
    <cellStyle name="Note 6 9" xfId="531" xr:uid="{00000000-0005-0000-0000-0000E5120000}"/>
    <cellStyle name="Note 6 9 2" xfId="1018" xr:uid="{00000000-0005-0000-0000-0000E6120000}"/>
    <cellStyle name="Note 6 9 2 2" xfId="2062" xr:uid="{00000000-0005-0000-0000-0000E7120000}"/>
    <cellStyle name="Note 6 9 2 2 2" xfId="6279" xr:uid="{00000000-0005-0000-0000-0000E8120000}"/>
    <cellStyle name="Note 6 9 2 3" xfId="3104" xr:uid="{00000000-0005-0000-0000-0000E9120000}"/>
    <cellStyle name="Note 6 9 2 3 2" xfId="7321" xr:uid="{00000000-0005-0000-0000-0000EA120000}"/>
    <cellStyle name="Note 6 9 2 4" xfId="4146" xr:uid="{00000000-0005-0000-0000-0000EB120000}"/>
    <cellStyle name="Note 6 9 2 4 2" xfId="8363" xr:uid="{00000000-0005-0000-0000-0000EC120000}"/>
    <cellStyle name="Note 6 9 2 5" xfId="5188" xr:uid="{00000000-0005-0000-0000-0000ED120000}"/>
    <cellStyle name="Note 6 9 3" xfId="1575" xr:uid="{00000000-0005-0000-0000-0000EE120000}"/>
    <cellStyle name="Note 6 9 3 2" xfId="5792" xr:uid="{00000000-0005-0000-0000-0000EF120000}"/>
    <cellStyle name="Note 6 9 4" xfId="2617" xr:uid="{00000000-0005-0000-0000-0000F0120000}"/>
    <cellStyle name="Note 6 9 4 2" xfId="6834" xr:uid="{00000000-0005-0000-0000-0000F1120000}"/>
    <cellStyle name="Note 6 9 5" xfId="3659" xr:uid="{00000000-0005-0000-0000-0000F2120000}"/>
    <cellStyle name="Note 6 9 5 2" xfId="7876" xr:uid="{00000000-0005-0000-0000-0000F3120000}"/>
    <cellStyle name="Note 6 9 6" xfId="4701" xr:uid="{00000000-0005-0000-0000-0000F4120000}"/>
    <cellStyle name="Note 7" xfId="87" xr:uid="{00000000-0005-0000-0000-0000F5120000}"/>
    <cellStyle name="Note 7 10" xfId="611" xr:uid="{00000000-0005-0000-0000-0000F6120000}"/>
    <cellStyle name="Note 7 10 2" xfId="1655" xr:uid="{00000000-0005-0000-0000-0000F7120000}"/>
    <cellStyle name="Note 7 10 2 2" xfId="5872" xr:uid="{00000000-0005-0000-0000-0000F8120000}"/>
    <cellStyle name="Note 7 10 3" xfId="2697" xr:uid="{00000000-0005-0000-0000-0000F9120000}"/>
    <cellStyle name="Note 7 10 3 2" xfId="6914" xr:uid="{00000000-0005-0000-0000-0000FA120000}"/>
    <cellStyle name="Note 7 10 4" xfId="3739" xr:uid="{00000000-0005-0000-0000-0000FB120000}"/>
    <cellStyle name="Note 7 10 4 2" xfId="7956" xr:uid="{00000000-0005-0000-0000-0000FC120000}"/>
    <cellStyle name="Note 7 10 5" xfId="4781" xr:uid="{00000000-0005-0000-0000-0000FD120000}"/>
    <cellStyle name="Note 7 11" xfId="431" xr:uid="{00000000-0005-0000-0000-0000FE120000}"/>
    <cellStyle name="Note 7 11 2" xfId="1475" xr:uid="{00000000-0005-0000-0000-0000FF120000}"/>
    <cellStyle name="Note 7 11 2 2" xfId="5692" xr:uid="{00000000-0005-0000-0000-000000130000}"/>
    <cellStyle name="Note 7 11 3" xfId="2517" xr:uid="{00000000-0005-0000-0000-000001130000}"/>
    <cellStyle name="Note 7 11 3 2" xfId="6734" xr:uid="{00000000-0005-0000-0000-000002130000}"/>
    <cellStyle name="Note 7 11 4" xfId="3559" xr:uid="{00000000-0005-0000-0000-000003130000}"/>
    <cellStyle name="Note 7 11 4 2" xfId="7776" xr:uid="{00000000-0005-0000-0000-000004130000}"/>
    <cellStyle name="Note 7 11 5" xfId="4601" xr:uid="{00000000-0005-0000-0000-000005130000}"/>
    <cellStyle name="Note 7 12" xfId="1080" xr:uid="{00000000-0005-0000-0000-000006130000}"/>
    <cellStyle name="Note 7 12 2" xfId="2124" xr:uid="{00000000-0005-0000-0000-000007130000}"/>
    <cellStyle name="Note 7 12 2 2" xfId="6341" xr:uid="{00000000-0005-0000-0000-000008130000}"/>
    <cellStyle name="Note 7 12 3" xfId="3166" xr:uid="{00000000-0005-0000-0000-000009130000}"/>
    <cellStyle name="Note 7 12 3 2" xfId="7383" xr:uid="{00000000-0005-0000-0000-00000A130000}"/>
    <cellStyle name="Note 7 12 4" xfId="4208" xr:uid="{00000000-0005-0000-0000-00000B130000}"/>
    <cellStyle name="Note 7 12 4 2" xfId="8425" xr:uid="{00000000-0005-0000-0000-00000C130000}"/>
    <cellStyle name="Note 7 12 5" xfId="5250" xr:uid="{00000000-0005-0000-0000-00000D130000}"/>
    <cellStyle name="Note 7 13" xfId="1134" xr:uid="{00000000-0005-0000-0000-00000E130000}"/>
    <cellStyle name="Note 7 13 2" xfId="5351" xr:uid="{00000000-0005-0000-0000-00000F130000}"/>
    <cellStyle name="Note 7 14" xfId="2176" xr:uid="{00000000-0005-0000-0000-000010130000}"/>
    <cellStyle name="Note 7 14 2" xfId="6393" xr:uid="{00000000-0005-0000-0000-000011130000}"/>
    <cellStyle name="Note 7 15" xfId="3218" xr:uid="{00000000-0005-0000-0000-000012130000}"/>
    <cellStyle name="Note 7 15 2" xfId="7435" xr:uid="{00000000-0005-0000-0000-000013130000}"/>
    <cellStyle name="Note 7 16" xfId="4260" xr:uid="{00000000-0005-0000-0000-000014130000}"/>
    <cellStyle name="Note 7 2" xfId="184" xr:uid="{00000000-0005-0000-0000-000015130000}"/>
    <cellStyle name="Note 7 2 2" xfId="706" xr:uid="{00000000-0005-0000-0000-000016130000}"/>
    <cellStyle name="Note 7 2 2 2" xfId="1750" xr:uid="{00000000-0005-0000-0000-000017130000}"/>
    <cellStyle name="Note 7 2 2 2 2" xfId="5967" xr:uid="{00000000-0005-0000-0000-000018130000}"/>
    <cellStyle name="Note 7 2 2 3" xfId="2792" xr:uid="{00000000-0005-0000-0000-000019130000}"/>
    <cellStyle name="Note 7 2 2 3 2" xfId="7009" xr:uid="{00000000-0005-0000-0000-00001A130000}"/>
    <cellStyle name="Note 7 2 2 4" xfId="3834" xr:uid="{00000000-0005-0000-0000-00001B130000}"/>
    <cellStyle name="Note 7 2 2 4 2" xfId="8051" xr:uid="{00000000-0005-0000-0000-00001C130000}"/>
    <cellStyle name="Note 7 2 2 5" xfId="4876" xr:uid="{00000000-0005-0000-0000-00001D130000}"/>
    <cellStyle name="Note 7 2 3" xfId="1229" xr:uid="{00000000-0005-0000-0000-00001E130000}"/>
    <cellStyle name="Note 7 2 3 2" xfId="5446" xr:uid="{00000000-0005-0000-0000-00001F130000}"/>
    <cellStyle name="Note 7 2 4" xfId="2271" xr:uid="{00000000-0005-0000-0000-000020130000}"/>
    <cellStyle name="Note 7 2 4 2" xfId="6488" xr:uid="{00000000-0005-0000-0000-000021130000}"/>
    <cellStyle name="Note 7 2 5" xfId="3313" xr:uid="{00000000-0005-0000-0000-000022130000}"/>
    <cellStyle name="Note 7 2 5 2" xfId="7530" xr:uid="{00000000-0005-0000-0000-000023130000}"/>
    <cellStyle name="Note 7 2 6" xfId="4355" xr:uid="{00000000-0005-0000-0000-000024130000}"/>
    <cellStyle name="Note 7 3" xfId="225" xr:uid="{00000000-0005-0000-0000-000025130000}"/>
    <cellStyle name="Note 7 3 2" xfId="747" xr:uid="{00000000-0005-0000-0000-000026130000}"/>
    <cellStyle name="Note 7 3 2 2" xfId="1791" xr:uid="{00000000-0005-0000-0000-000027130000}"/>
    <cellStyle name="Note 7 3 2 2 2" xfId="6008" xr:uid="{00000000-0005-0000-0000-000028130000}"/>
    <cellStyle name="Note 7 3 2 3" xfId="2833" xr:uid="{00000000-0005-0000-0000-000029130000}"/>
    <cellStyle name="Note 7 3 2 3 2" xfId="7050" xr:uid="{00000000-0005-0000-0000-00002A130000}"/>
    <cellStyle name="Note 7 3 2 4" xfId="3875" xr:uid="{00000000-0005-0000-0000-00002B130000}"/>
    <cellStyle name="Note 7 3 2 4 2" xfId="8092" xr:uid="{00000000-0005-0000-0000-00002C130000}"/>
    <cellStyle name="Note 7 3 2 5" xfId="4917" xr:uid="{00000000-0005-0000-0000-00002D130000}"/>
    <cellStyle name="Note 7 3 3" xfId="1270" xr:uid="{00000000-0005-0000-0000-00002E130000}"/>
    <cellStyle name="Note 7 3 3 2" xfId="5487" xr:uid="{00000000-0005-0000-0000-00002F130000}"/>
    <cellStyle name="Note 7 3 4" xfId="2312" xr:uid="{00000000-0005-0000-0000-000030130000}"/>
    <cellStyle name="Note 7 3 4 2" xfId="6529" xr:uid="{00000000-0005-0000-0000-000031130000}"/>
    <cellStyle name="Note 7 3 5" xfId="3354" xr:uid="{00000000-0005-0000-0000-000032130000}"/>
    <cellStyle name="Note 7 3 5 2" xfId="7571" xr:uid="{00000000-0005-0000-0000-000033130000}"/>
    <cellStyle name="Note 7 3 6" xfId="4396" xr:uid="{00000000-0005-0000-0000-000034130000}"/>
    <cellStyle name="Note 7 4" xfId="270" xr:uid="{00000000-0005-0000-0000-000035130000}"/>
    <cellStyle name="Note 7 4 2" xfId="792" xr:uid="{00000000-0005-0000-0000-000036130000}"/>
    <cellStyle name="Note 7 4 2 2" xfId="1836" xr:uid="{00000000-0005-0000-0000-000037130000}"/>
    <cellStyle name="Note 7 4 2 2 2" xfId="6053" xr:uid="{00000000-0005-0000-0000-000038130000}"/>
    <cellStyle name="Note 7 4 2 3" xfId="2878" xr:uid="{00000000-0005-0000-0000-000039130000}"/>
    <cellStyle name="Note 7 4 2 3 2" xfId="7095" xr:uid="{00000000-0005-0000-0000-00003A130000}"/>
    <cellStyle name="Note 7 4 2 4" xfId="3920" xr:uid="{00000000-0005-0000-0000-00003B130000}"/>
    <cellStyle name="Note 7 4 2 4 2" xfId="8137" xr:uid="{00000000-0005-0000-0000-00003C130000}"/>
    <cellStyle name="Note 7 4 2 5" xfId="4962" xr:uid="{00000000-0005-0000-0000-00003D130000}"/>
    <cellStyle name="Note 7 4 3" xfId="1315" xr:uid="{00000000-0005-0000-0000-00003E130000}"/>
    <cellStyle name="Note 7 4 3 2" xfId="5532" xr:uid="{00000000-0005-0000-0000-00003F130000}"/>
    <cellStyle name="Note 7 4 4" xfId="2357" xr:uid="{00000000-0005-0000-0000-000040130000}"/>
    <cellStyle name="Note 7 4 4 2" xfId="6574" xr:uid="{00000000-0005-0000-0000-000041130000}"/>
    <cellStyle name="Note 7 4 5" xfId="3399" xr:uid="{00000000-0005-0000-0000-000042130000}"/>
    <cellStyle name="Note 7 4 5 2" xfId="7616" xr:uid="{00000000-0005-0000-0000-000043130000}"/>
    <cellStyle name="Note 7 4 6" xfId="4441" xr:uid="{00000000-0005-0000-0000-000044130000}"/>
    <cellStyle name="Note 7 5" xfId="304" xr:uid="{00000000-0005-0000-0000-000045130000}"/>
    <cellStyle name="Note 7 5 2" xfId="826" xr:uid="{00000000-0005-0000-0000-000046130000}"/>
    <cellStyle name="Note 7 5 2 2" xfId="1870" xr:uid="{00000000-0005-0000-0000-000047130000}"/>
    <cellStyle name="Note 7 5 2 2 2" xfId="6087" xr:uid="{00000000-0005-0000-0000-000048130000}"/>
    <cellStyle name="Note 7 5 2 3" xfId="2912" xr:uid="{00000000-0005-0000-0000-000049130000}"/>
    <cellStyle name="Note 7 5 2 3 2" xfId="7129" xr:uid="{00000000-0005-0000-0000-00004A130000}"/>
    <cellStyle name="Note 7 5 2 4" xfId="3954" xr:uid="{00000000-0005-0000-0000-00004B130000}"/>
    <cellStyle name="Note 7 5 2 4 2" xfId="8171" xr:uid="{00000000-0005-0000-0000-00004C130000}"/>
    <cellStyle name="Note 7 5 2 5" xfId="4996" xr:uid="{00000000-0005-0000-0000-00004D130000}"/>
    <cellStyle name="Note 7 5 3" xfId="1349" xr:uid="{00000000-0005-0000-0000-00004E130000}"/>
    <cellStyle name="Note 7 5 3 2" xfId="5566" xr:uid="{00000000-0005-0000-0000-00004F130000}"/>
    <cellStyle name="Note 7 5 4" xfId="2391" xr:uid="{00000000-0005-0000-0000-000050130000}"/>
    <cellStyle name="Note 7 5 4 2" xfId="6608" xr:uid="{00000000-0005-0000-0000-000051130000}"/>
    <cellStyle name="Note 7 5 5" xfId="3433" xr:uid="{00000000-0005-0000-0000-000052130000}"/>
    <cellStyle name="Note 7 5 5 2" xfId="7650" xr:uid="{00000000-0005-0000-0000-000053130000}"/>
    <cellStyle name="Note 7 5 6" xfId="4475" xr:uid="{00000000-0005-0000-0000-000054130000}"/>
    <cellStyle name="Note 7 6" xfId="400" xr:uid="{00000000-0005-0000-0000-000055130000}"/>
    <cellStyle name="Note 7 6 2" xfId="909" xr:uid="{00000000-0005-0000-0000-000056130000}"/>
    <cellStyle name="Note 7 6 2 2" xfId="1953" xr:uid="{00000000-0005-0000-0000-000057130000}"/>
    <cellStyle name="Note 7 6 2 2 2" xfId="6170" xr:uid="{00000000-0005-0000-0000-000058130000}"/>
    <cellStyle name="Note 7 6 2 3" xfId="2995" xr:uid="{00000000-0005-0000-0000-000059130000}"/>
    <cellStyle name="Note 7 6 2 3 2" xfId="7212" xr:uid="{00000000-0005-0000-0000-00005A130000}"/>
    <cellStyle name="Note 7 6 2 4" xfId="4037" xr:uid="{00000000-0005-0000-0000-00005B130000}"/>
    <cellStyle name="Note 7 6 2 4 2" xfId="8254" xr:uid="{00000000-0005-0000-0000-00005C130000}"/>
    <cellStyle name="Note 7 6 2 5" xfId="5079" xr:uid="{00000000-0005-0000-0000-00005D130000}"/>
    <cellStyle name="Note 7 6 3" xfId="1445" xr:uid="{00000000-0005-0000-0000-00005E130000}"/>
    <cellStyle name="Note 7 6 3 2" xfId="5662" xr:uid="{00000000-0005-0000-0000-00005F130000}"/>
    <cellStyle name="Note 7 6 4" xfId="2487" xr:uid="{00000000-0005-0000-0000-000060130000}"/>
    <cellStyle name="Note 7 6 4 2" xfId="6704" xr:uid="{00000000-0005-0000-0000-000061130000}"/>
    <cellStyle name="Note 7 6 5" xfId="3529" xr:uid="{00000000-0005-0000-0000-000062130000}"/>
    <cellStyle name="Note 7 6 5 2" xfId="7746" xr:uid="{00000000-0005-0000-0000-000063130000}"/>
    <cellStyle name="Note 7 6 6" xfId="4571" xr:uid="{00000000-0005-0000-0000-000064130000}"/>
    <cellStyle name="Note 7 7" xfId="343" xr:uid="{00000000-0005-0000-0000-000065130000}"/>
    <cellStyle name="Note 7 7 2" xfId="861" xr:uid="{00000000-0005-0000-0000-000066130000}"/>
    <cellStyle name="Note 7 7 2 2" xfId="1905" xr:uid="{00000000-0005-0000-0000-000067130000}"/>
    <cellStyle name="Note 7 7 2 2 2" xfId="6122" xr:uid="{00000000-0005-0000-0000-000068130000}"/>
    <cellStyle name="Note 7 7 2 3" xfId="2947" xr:uid="{00000000-0005-0000-0000-000069130000}"/>
    <cellStyle name="Note 7 7 2 3 2" xfId="7164" xr:uid="{00000000-0005-0000-0000-00006A130000}"/>
    <cellStyle name="Note 7 7 2 4" xfId="3989" xr:uid="{00000000-0005-0000-0000-00006B130000}"/>
    <cellStyle name="Note 7 7 2 4 2" xfId="8206" xr:uid="{00000000-0005-0000-0000-00006C130000}"/>
    <cellStyle name="Note 7 7 2 5" xfId="5031" xr:uid="{00000000-0005-0000-0000-00006D130000}"/>
    <cellStyle name="Note 7 7 3" xfId="1388" xr:uid="{00000000-0005-0000-0000-00006E130000}"/>
    <cellStyle name="Note 7 7 3 2" xfId="5605" xr:uid="{00000000-0005-0000-0000-00006F130000}"/>
    <cellStyle name="Note 7 7 4" xfId="2430" xr:uid="{00000000-0005-0000-0000-000070130000}"/>
    <cellStyle name="Note 7 7 4 2" xfId="6647" xr:uid="{00000000-0005-0000-0000-000071130000}"/>
    <cellStyle name="Note 7 7 5" xfId="3472" xr:uid="{00000000-0005-0000-0000-000072130000}"/>
    <cellStyle name="Note 7 7 5 2" xfId="7689" xr:uid="{00000000-0005-0000-0000-000073130000}"/>
    <cellStyle name="Note 7 7 6" xfId="4514" xr:uid="{00000000-0005-0000-0000-000074130000}"/>
    <cellStyle name="Note 7 8" xfId="501" xr:uid="{00000000-0005-0000-0000-000075130000}"/>
    <cellStyle name="Note 7 8 2" xfId="991" xr:uid="{00000000-0005-0000-0000-000076130000}"/>
    <cellStyle name="Note 7 8 2 2" xfId="2035" xr:uid="{00000000-0005-0000-0000-000077130000}"/>
    <cellStyle name="Note 7 8 2 2 2" xfId="6252" xr:uid="{00000000-0005-0000-0000-000078130000}"/>
    <cellStyle name="Note 7 8 2 3" xfId="3077" xr:uid="{00000000-0005-0000-0000-000079130000}"/>
    <cellStyle name="Note 7 8 2 3 2" xfId="7294" xr:uid="{00000000-0005-0000-0000-00007A130000}"/>
    <cellStyle name="Note 7 8 2 4" xfId="4119" xr:uid="{00000000-0005-0000-0000-00007B130000}"/>
    <cellStyle name="Note 7 8 2 4 2" xfId="8336" xr:uid="{00000000-0005-0000-0000-00007C130000}"/>
    <cellStyle name="Note 7 8 2 5" xfId="5161" xr:uid="{00000000-0005-0000-0000-00007D130000}"/>
    <cellStyle name="Note 7 8 3" xfId="1545" xr:uid="{00000000-0005-0000-0000-00007E130000}"/>
    <cellStyle name="Note 7 8 3 2" xfId="5762" xr:uid="{00000000-0005-0000-0000-00007F130000}"/>
    <cellStyle name="Note 7 8 4" xfId="2587" xr:uid="{00000000-0005-0000-0000-000080130000}"/>
    <cellStyle name="Note 7 8 4 2" xfId="6804" xr:uid="{00000000-0005-0000-0000-000081130000}"/>
    <cellStyle name="Note 7 8 5" xfId="3629" xr:uid="{00000000-0005-0000-0000-000082130000}"/>
    <cellStyle name="Note 7 8 5 2" xfId="7846" xr:uid="{00000000-0005-0000-0000-000083130000}"/>
    <cellStyle name="Note 7 8 6" xfId="4671" xr:uid="{00000000-0005-0000-0000-000084130000}"/>
    <cellStyle name="Note 7 9" xfId="546" xr:uid="{00000000-0005-0000-0000-000085130000}"/>
    <cellStyle name="Note 7 9 2" xfId="1028" xr:uid="{00000000-0005-0000-0000-000086130000}"/>
    <cellStyle name="Note 7 9 2 2" xfId="2072" xr:uid="{00000000-0005-0000-0000-000087130000}"/>
    <cellStyle name="Note 7 9 2 2 2" xfId="6289" xr:uid="{00000000-0005-0000-0000-000088130000}"/>
    <cellStyle name="Note 7 9 2 3" xfId="3114" xr:uid="{00000000-0005-0000-0000-000089130000}"/>
    <cellStyle name="Note 7 9 2 3 2" xfId="7331" xr:uid="{00000000-0005-0000-0000-00008A130000}"/>
    <cellStyle name="Note 7 9 2 4" xfId="4156" xr:uid="{00000000-0005-0000-0000-00008B130000}"/>
    <cellStyle name="Note 7 9 2 4 2" xfId="8373" xr:uid="{00000000-0005-0000-0000-00008C130000}"/>
    <cellStyle name="Note 7 9 2 5" xfId="5198" xr:uid="{00000000-0005-0000-0000-00008D130000}"/>
    <cellStyle name="Note 7 9 3" xfId="1590" xr:uid="{00000000-0005-0000-0000-00008E130000}"/>
    <cellStyle name="Note 7 9 3 2" xfId="5807" xr:uid="{00000000-0005-0000-0000-00008F130000}"/>
    <cellStyle name="Note 7 9 4" xfId="2632" xr:uid="{00000000-0005-0000-0000-000090130000}"/>
    <cellStyle name="Note 7 9 4 2" xfId="6849" xr:uid="{00000000-0005-0000-0000-000091130000}"/>
    <cellStyle name="Note 7 9 5" xfId="3674" xr:uid="{00000000-0005-0000-0000-000092130000}"/>
    <cellStyle name="Note 7 9 5 2" xfId="7891" xr:uid="{00000000-0005-0000-0000-000093130000}"/>
    <cellStyle name="Note 7 9 6" xfId="4716" xr:uid="{00000000-0005-0000-0000-000094130000}"/>
    <cellStyle name="Note 8" xfId="89" xr:uid="{00000000-0005-0000-0000-000095130000}"/>
    <cellStyle name="Note 8 10" xfId="613" xr:uid="{00000000-0005-0000-0000-000096130000}"/>
    <cellStyle name="Note 8 10 2" xfId="1657" xr:uid="{00000000-0005-0000-0000-000097130000}"/>
    <cellStyle name="Note 8 10 2 2" xfId="5874" xr:uid="{00000000-0005-0000-0000-000098130000}"/>
    <cellStyle name="Note 8 10 3" xfId="2699" xr:uid="{00000000-0005-0000-0000-000099130000}"/>
    <cellStyle name="Note 8 10 3 2" xfId="6916" xr:uid="{00000000-0005-0000-0000-00009A130000}"/>
    <cellStyle name="Note 8 10 4" xfId="3741" xr:uid="{00000000-0005-0000-0000-00009B130000}"/>
    <cellStyle name="Note 8 10 4 2" xfId="7958" xr:uid="{00000000-0005-0000-0000-00009C130000}"/>
    <cellStyle name="Note 8 10 5" xfId="4783" xr:uid="{00000000-0005-0000-0000-00009D130000}"/>
    <cellStyle name="Note 8 11" xfId="360" xr:uid="{00000000-0005-0000-0000-00009E130000}"/>
    <cellStyle name="Note 8 11 2" xfId="1405" xr:uid="{00000000-0005-0000-0000-00009F130000}"/>
    <cellStyle name="Note 8 11 2 2" xfId="5622" xr:uid="{00000000-0005-0000-0000-0000A0130000}"/>
    <cellStyle name="Note 8 11 3" xfId="2447" xr:uid="{00000000-0005-0000-0000-0000A1130000}"/>
    <cellStyle name="Note 8 11 3 2" xfId="6664" xr:uid="{00000000-0005-0000-0000-0000A2130000}"/>
    <cellStyle name="Note 8 11 4" xfId="3489" xr:uid="{00000000-0005-0000-0000-0000A3130000}"/>
    <cellStyle name="Note 8 11 4 2" xfId="7706" xr:uid="{00000000-0005-0000-0000-0000A4130000}"/>
    <cellStyle name="Note 8 11 5" xfId="4531" xr:uid="{00000000-0005-0000-0000-0000A5130000}"/>
    <cellStyle name="Note 8 12" xfId="1082" xr:uid="{00000000-0005-0000-0000-0000A6130000}"/>
    <cellStyle name="Note 8 12 2" xfId="2126" xr:uid="{00000000-0005-0000-0000-0000A7130000}"/>
    <cellStyle name="Note 8 12 2 2" xfId="6343" xr:uid="{00000000-0005-0000-0000-0000A8130000}"/>
    <cellStyle name="Note 8 12 3" xfId="3168" xr:uid="{00000000-0005-0000-0000-0000A9130000}"/>
    <cellStyle name="Note 8 12 3 2" xfId="7385" xr:uid="{00000000-0005-0000-0000-0000AA130000}"/>
    <cellStyle name="Note 8 12 4" xfId="4210" xr:uid="{00000000-0005-0000-0000-0000AB130000}"/>
    <cellStyle name="Note 8 12 4 2" xfId="8427" xr:uid="{00000000-0005-0000-0000-0000AC130000}"/>
    <cellStyle name="Note 8 12 5" xfId="5252" xr:uid="{00000000-0005-0000-0000-0000AD130000}"/>
    <cellStyle name="Note 8 13" xfId="1136" xr:uid="{00000000-0005-0000-0000-0000AE130000}"/>
    <cellStyle name="Note 8 13 2" xfId="5353" xr:uid="{00000000-0005-0000-0000-0000AF130000}"/>
    <cellStyle name="Note 8 14" xfId="2178" xr:uid="{00000000-0005-0000-0000-0000B0130000}"/>
    <cellStyle name="Note 8 14 2" xfId="6395" xr:uid="{00000000-0005-0000-0000-0000B1130000}"/>
    <cellStyle name="Note 8 15" xfId="3220" xr:uid="{00000000-0005-0000-0000-0000B2130000}"/>
    <cellStyle name="Note 8 15 2" xfId="7437" xr:uid="{00000000-0005-0000-0000-0000B3130000}"/>
    <cellStyle name="Note 8 16" xfId="4262" xr:uid="{00000000-0005-0000-0000-0000B4130000}"/>
    <cellStyle name="Note 8 2" xfId="186" xr:uid="{00000000-0005-0000-0000-0000B5130000}"/>
    <cellStyle name="Note 8 2 2" xfId="708" xr:uid="{00000000-0005-0000-0000-0000B6130000}"/>
    <cellStyle name="Note 8 2 2 2" xfId="1752" xr:uid="{00000000-0005-0000-0000-0000B7130000}"/>
    <cellStyle name="Note 8 2 2 2 2" xfId="5969" xr:uid="{00000000-0005-0000-0000-0000B8130000}"/>
    <cellStyle name="Note 8 2 2 3" xfId="2794" xr:uid="{00000000-0005-0000-0000-0000B9130000}"/>
    <cellStyle name="Note 8 2 2 3 2" xfId="7011" xr:uid="{00000000-0005-0000-0000-0000BA130000}"/>
    <cellStyle name="Note 8 2 2 4" xfId="3836" xr:uid="{00000000-0005-0000-0000-0000BB130000}"/>
    <cellStyle name="Note 8 2 2 4 2" xfId="8053" xr:uid="{00000000-0005-0000-0000-0000BC130000}"/>
    <cellStyle name="Note 8 2 2 5" xfId="4878" xr:uid="{00000000-0005-0000-0000-0000BD130000}"/>
    <cellStyle name="Note 8 2 3" xfId="1231" xr:uid="{00000000-0005-0000-0000-0000BE130000}"/>
    <cellStyle name="Note 8 2 3 2" xfId="5448" xr:uid="{00000000-0005-0000-0000-0000BF130000}"/>
    <cellStyle name="Note 8 2 4" xfId="2273" xr:uid="{00000000-0005-0000-0000-0000C0130000}"/>
    <cellStyle name="Note 8 2 4 2" xfId="6490" xr:uid="{00000000-0005-0000-0000-0000C1130000}"/>
    <cellStyle name="Note 8 2 5" xfId="3315" xr:uid="{00000000-0005-0000-0000-0000C2130000}"/>
    <cellStyle name="Note 8 2 5 2" xfId="7532" xr:uid="{00000000-0005-0000-0000-0000C3130000}"/>
    <cellStyle name="Note 8 2 6" xfId="4357" xr:uid="{00000000-0005-0000-0000-0000C4130000}"/>
    <cellStyle name="Note 8 3" xfId="231" xr:uid="{00000000-0005-0000-0000-0000C5130000}"/>
    <cellStyle name="Note 8 3 2" xfId="753" xr:uid="{00000000-0005-0000-0000-0000C6130000}"/>
    <cellStyle name="Note 8 3 2 2" xfId="1797" xr:uid="{00000000-0005-0000-0000-0000C7130000}"/>
    <cellStyle name="Note 8 3 2 2 2" xfId="6014" xr:uid="{00000000-0005-0000-0000-0000C8130000}"/>
    <cellStyle name="Note 8 3 2 3" xfId="2839" xr:uid="{00000000-0005-0000-0000-0000C9130000}"/>
    <cellStyle name="Note 8 3 2 3 2" xfId="7056" xr:uid="{00000000-0005-0000-0000-0000CA130000}"/>
    <cellStyle name="Note 8 3 2 4" xfId="3881" xr:uid="{00000000-0005-0000-0000-0000CB130000}"/>
    <cellStyle name="Note 8 3 2 4 2" xfId="8098" xr:uid="{00000000-0005-0000-0000-0000CC130000}"/>
    <cellStyle name="Note 8 3 2 5" xfId="4923" xr:uid="{00000000-0005-0000-0000-0000CD130000}"/>
    <cellStyle name="Note 8 3 3" xfId="1276" xr:uid="{00000000-0005-0000-0000-0000CE130000}"/>
    <cellStyle name="Note 8 3 3 2" xfId="5493" xr:uid="{00000000-0005-0000-0000-0000CF130000}"/>
    <cellStyle name="Note 8 3 4" xfId="2318" xr:uid="{00000000-0005-0000-0000-0000D0130000}"/>
    <cellStyle name="Note 8 3 4 2" xfId="6535" xr:uid="{00000000-0005-0000-0000-0000D1130000}"/>
    <cellStyle name="Note 8 3 5" xfId="3360" xr:uid="{00000000-0005-0000-0000-0000D2130000}"/>
    <cellStyle name="Note 8 3 5 2" xfId="7577" xr:uid="{00000000-0005-0000-0000-0000D3130000}"/>
    <cellStyle name="Note 8 3 6" xfId="4402" xr:uid="{00000000-0005-0000-0000-0000D4130000}"/>
    <cellStyle name="Note 8 4" xfId="272" xr:uid="{00000000-0005-0000-0000-0000D5130000}"/>
    <cellStyle name="Note 8 4 2" xfId="794" xr:uid="{00000000-0005-0000-0000-0000D6130000}"/>
    <cellStyle name="Note 8 4 2 2" xfId="1838" xr:uid="{00000000-0005-0000-0000-0000D7130000}"/>
    <cellStyle name="Note 8 4 2 2 2" xfId="6055" xr:uid="{00000000-0005-0000-0000-0000D8130000}"/>
    <cellStyle name="Note 8 4 2 3" xfId="2880" xr:uid="{00000000-0005-0000-0000-0000D9130000}"/>
    <cellStyle name="Note 8 4 2 3 2" xfId="7097" xr:uid="{00000000-0005-0000-0000-0000DA130000}"/>
    <cellStyle name="Note 8 4 2 4" xfId="3922" xr:uid="{00000000-0005-0000-0000-0000DB130000}"/>
    <cellStyle name="Note 8 4 2 4 2" xfId="8139" xr:uid="{00000000-0005-0000-0000-0000DC130000}"/>
    <cellStyle name="Note 8 4 2 5" xfId="4964" xr:uid="{00000000-0005-0000-0000-0000DD130000}"/>
    <cellStyle name="Note 8 4 3" xfId="1317" xr:uid="{00000000-0005-0000-0000-0000DE130000}"/>
    <cellStyle name="Note 8 4 3 2" xfId="5534" xr:uid="{00000000-0005-0000-0000-0000DF130000}"/>
    <cellStyle name="Note 8 4 4" xfId="2359" xr:uid="{00000000-0005-0000-0000-0000E0130000}"/>
    <cellStyle name="Note 8 4 4 2" xfId="6576" xr:uid="{00000000-0005-0000-0000-0000E1130000}"/>
    <cellStyle name="Note 8 4 5" xfId="3401" xr:uid="{00000000-0005-0000-0000-0000E2130000}"/>
    <cellStyle name="Note 8 4 5 2" xfId="7618" xr:uid="{00000000-0005-0000-0000-0000E3130000}"/>
    <cellStyle name="Note 8 4 6" xfId="4443" xr:uid="{00000000-0005-0000-0000-0000E4130000}"/>
    <cellStyle name="Note 8 5" xfId="310" xr:uid="{00000000-0005-0000-0000-0000E5130000}"/>
    <cellStyle name="Note 8 5 2" xfId="832" xr:uid="{00000000-0005-0000-0000-0000E6130000}"/>
    <cellStyle name="Note 8 5 2 2" xfId="1876" xr:uid="{00000000-0005-0000-0000-0000E7130000}"/>
    <cellStyle name="Note 8 5 2 2 2" xfId="6093" xr:uid="{00000000-0005-0000-0000-0000E8130000}"/>
    <cellStyle name="Note 8 5 2 3" xfId="2918" xr:uid="{00000000-0005-0000-0000-0000E9130000}"/>
    <cellStyle name="Note 8 5 2 3 2" xfId="7135" xr:uid="{00000000-0005-0000-0000-0000EA130000}"/>
    <cellStyle name="Note 8 5 2 4" xfId="3960" xr:uid="{00000000-0005-0000-0000-0000EB130000}"/>
    <cellStyle name="Note 8 5 2 4 2" xfId="8177" xr:uid="{00000000-0005-0000-0000-0000EC130000}"/>
    <cellStyle name="Note 8 5 2 5" xfId="5002" xr:uid="{00000000-0005-0000-0000-0000ED130000}"/>
    <cellStyle name="Note 8 5 3" xfId="1355" xr:uid="{00000000-0005-0000-0000-0000EE130000}"/>
    <cellStyle name="Note 8 5 3 2" xfId="5572" xr:uid="{00000000-0005-0000-0000-0000EF130000}"/>
    <cellStyle name="Note 8 5 4" xfId="2397" xr:uid="{00000000-0005-0000-0000-0000F0130000}"/>
    <cellStyle name="Note 8 5 4 2" xfId="6614" xr:uid="{00000000-0005-0000-0000-0000F1130000}"/>
    <cellStyle name="Note 8 5 5" xfId="3439" xr:uid="{00000000-0005-0000-0000-0000F2130000}"/>
    <cellStyle name="Note 8 5 5 2" xfId="7656" xr:uid="{00000000-0005-0000-0000-0000F3130000}"/>
    <cellStyle name="Note 8 5 6" xfId="4481" xr:uid="{00000000-0005-0000-0000-0000F4130000}"/>
    <cellStyle name="Note 8 6" xfId="402" xr:uid="{00000000-0005-0000-0000-0000F5130000}"/>
    <cellStyle name="Note 8 6 2" xfId="911" xr:uid="{00000000-0005-0000-0000-0000F6130000}"/>
    <cellStyle name="Note 8 6 2 2" xfId="1955" xr:uid="{00000000-0005-0000-0000-0000F7130000}"/>
    <cellStyle name="Note 8 6 2 2 2" xfId="6172" xr:uid="{00000000-0005-0000-0000-0000F8130000}"/>
    <cellStyle name="Note 8 6 2 3" xfId="2997" xr:uid="{00000000-0005-0000-0000-0000F9130000}"/>
    <cellStyle name="Note 8 6 2 3 2" xfId="7214" xr:uid="{00000000-0005-0000-0000-0000FA130000}"/>
    <cellStyle name="Note 8 6 2 4" xfId="4039" xr:uid="{00000000-0005-0000-0000-0000FB130000}"/>
    <cellStyle name="Note 8 6 2 4 2" xfId="8256" xr:uid="{00000000-0005-0000-0000-0000FC130000}"/>
    <cellStyle name="Note 8 6 2 5" xfId="5081" xr:uid="{00000000-0005-0000-0000-0000FD130000}"/>
    <cellStyle name="Note 8 6 3" xfId="1447" xr:uid="{00000000-0005-0000-0000-0000FE130000}"/>
    <cellStyle name="Note 8 6 3 2" xfId="5664" xr:uid="{00000000-0005-0000-0000-0000FF130000}"/>
    <cellStyle name="Note 8 6 4" xfId="2489" xr:uid="{00000000-0005-0000-0000-000000140000}"/>
    <cellStyle name="Note 8 6 4 2" xfId="6706" xr:uid="{00000000-0005-0000-0000-000001140000}"/>
    <cellStyle name="Note 8 6 5" xfId="3531" xr:uid="{00000000-0005-0000-0000-000002140000}"/>
    <cellStyle name="Note 8 6 5 2" xfId="7748" xr:uid="{00000000-0005-0000-0000-000003140000}"/>
    <cellStyle name="Note 8 6 6" xfId="4573" xr:uid="{00000000-0005-0000-0000-000004140000}"/>
    <cellStyle name="Note 8 7" xfId="345" xr:uid="{00000000-0005-0000-0000-000005140000}"/>
    <cellStyle name="Note 8 7 2" xfId="863" xr:uid="{00000000-0005-0000-0000-000006140000}"/>
    <cellStyle name="Note 8 7 2 2" xfId="1907" xr:uid="{00000000-0005-0000-0000-000007140000}"/>
    <cellStyle name="Note 8 7 2 2 2" xfId="6124" xr:uid="{00000000-0005-0000-0000-000008140000}"/>
    <cellStyle name="Note 8 7 2 3" xfId="2949" xr:uid="{00000000-0005-0000-0000-000009140000}"/>
    <cellStyle name="Note 8 7 2 3 2" xfId="7166" xr:uid="{00000000-0005-0000-0000-00000A140000}"/>
    <cellStyle name="Note 8 7 2 4" xfId="3991" xr:uid="{00000000-0005-0000-0000-00000B140000}"/>
    <cellStyle name="Note 8 7 2 4 2" xfId="8208" xr:uid="{00000000-0005-0000-0000-00000C140000}"/>
    <cellStyle name="Note 8 7 2 5" xfId="5033" xr:uid="{00000000-0005-0000-0000-00000D140000}"/>
    <cellStyle name="Note 8 7 3" xfId="1390" xr:uid="{00000000-0005-0000-0000-00000E140000}"/>
    <cellStyle name="Note 8 7 3 2" xfId="5607" xr:uid="{00000000-0005-0000-0000-00000F140000}"/>
    <cellStyle name="Note 8 7 4" xfId="2432" xr:uid="{00000000-0005-0000-0000-000010140000}"/>
    <cellStyle name="Note 8 7 4 2" xfId="6649" xr:uid="{00000000-0005-0000-0000-000011140000}"/>
    <cellStyle name="Note 8 7 5" xfId="3474" xr:uid="{00000000-0005-0000-0000-000012140000}"/>
    <cellStyle name="Note 8 7 5 2" xfId="7691" xr:uid="{00000000-0005-0000-0000-000013140000}"/>
    <cellStyle name="Note 8 7 6" xfId="4516" xr:uid="{00000000-0005-0000-0000-000014140000}"/>
    <cellStyle name="Note 8 8" xfId="503" xr:uid="{00000000-0005-0000-0000-000015140000}"/>
    <cellStyle name="Note 8 8 2" xfId="993" xr:uid="{00000000-0005-0000-0000-000016140000}"/>
    <cellStyle name="Note 8 8 2 2" xfId="2037" xr:uid="{00000000-0005-0000-0000-000017140000}"/>
    <cellStyle name="Note 8 8 2 2 2" xfId="6254" xr:uid="{00000000-0005-0000-0000-000018140000}"/>
    <cellStyle name="Note 8 8 2 3" xfId="3079" xr:uid="{00000000-0005-0000-0000-000019140000}"/>
    <cellStyle name="Note 8 8 2 3 2" xfId="7296" xr:uid="{00000000-0005-0000-0000-00001A140000}"/>
    <cellStyle name="Note 8 8 2 4" xfId="4121" xr:uid="{00000000-0005-0000-0000-00001B140000}"/>
    <cellStyle name="Note 8 8 2 4 2" xfId="8338" xr:uid="{00000000-0005-0000-0000-00001C140000}"/>
    <cellStyle name="Note 8 8 2 5" xfId="5163" xr:uid="{00000000-0005-0000-0000-00001D140000}"/>
    <cellStyle name="Note 8 8 3" xfId="1547" xr:uid="{00000000-0005-0000-0000-00001E140000}"/>
    <cellStyle name="Note 8 8 3 2" xfId="5764" xr:uid="{00000000-0005-0000-0000-00001F140000}"/>
    <cellStyle name="Note 8 8 4" xfId="2589" xr:uid="{00000000-0005-0000-0000-000020140000}"/>
    <cellStyle name="Note 8 8 4 2" xfId="6806" xr:uid="{00000000-0005-0000-0000-000021140000}"/>
    <cellStyle name="Note 8 8 5" xfId="3631" xr:uid="{00000000-0005-0000-0000-000022140000}"/>
    <cellStyle name="Note 8 8 5 2" xfId="7848" xr:uid="{00000000-0005-0000-0000-000023140000}"/>
    <cellStyle name="Note 8 8 6" xfId="4673" xr:uid="{00000000-0005-0000-0000-000024140000}"/>
    <cellStyle name="Note 8 9" xfId="560" xr:uid="{00000000-0005-0000-0000-000025140000}"/>
    <cellStyle name="Note 8 9 2" xfId="1036" xr:uid="{00000000-0005-0000-0000-000026140000}"/>
    <cellStyle name="Note 8 9 2 2" xfId="2080" xr:uid="{00000000-0005-0000-0000-000027140000}"/>
    <cellStyle name="Note 8 9 2 2 2" xfId="6297" xr:uid="{00000000-0005-0000-0000-000028140000}"/>
    <cellStyle name="Note 8 9 2 3" xfId="3122" xr:uid="{00000000-0005-0000-0000-000029140000}"/>
    <cellStyle name="Note 8 9 2 3 2" xfId="7339" xr:uid="{00000000-0005-0000-0000-00002A140000}"/>
    <cellStyle name="Note 8 9 2 4" xfId="4164" xr:uid="{00000000-0005-0000-0000-00002B140000}"/>
    <cellStyle name="Note 8 9 2 4 2" xfId="8381" xr:uid="{00000000-0005-0000-0000-00002C140000}"/>
    <cellStyle name="Note 8 9 2 5" xfId="5206" xr:uid="{00000000-0005-0000-0000-00002D140000}"/>
    <cellStyle name="Note 8 9 3" xfId="1604" xr:uid="{00000000-0005-0000-0000-00002E140000}"/>
    <cellStyle name="Note 8 9 3 2" xfId="5821" xr:uid="{00000000-0005-0000-0000-00002F140000}"/>
    <cellStyle name="Note 8 9 4" xfId="2646" xr:uid="{00000000-0005-0000-0000-000030140000}"/>
    <cellStyle name="Note 8 9 4 2" xfId="6863" xr:uid="{00000000-0005-0000-0000-000031140000}"/>
    <cellStyle name="Note 8 9 5" xfId="3688" xr:uid="{00000000-0005-0000-0000-000032140000}"/>
    <cellStyle name="Note 8 9 5 2" xfId="7905" xr:uid="{00000000-0005-0000-0000-000033140000}"/>
    <cellStyle name="Note 8 9 6" xfId="4730" xr:uid="{00000000-0005-0000-0000-000034140000}"/>
    <cellStyle name="Note 9" xfId="102" xr:uid="{00000000-0005-0000-0000-000035140000}"/>
    <cellStyle name="Note 9 10" xfId="625" xr:uid="{00000000-0005-0000-0000-000036140000}"/>
    <cellStyle name="Note 9 10 2" xfId="1669" xr:uid="{00000000-0005-0000-0000-000037140000}"/>
    <cellStyle name="Note 9 10 2 2" xfId="5886" xr:uid="{00000000-0005-0000-0000-000038140000}"/>
    <cellStyle name="Note 9 10 3" xfId="2711" xr:uid="{00000000-0005-0000-0000-000039140000}"/>
    <cellStyle name="Note 9 10 3 2" xfId="6928" xr:uid="{00000000-0005-0000-0000-00003A140000}"/>
    <cellStyle name="Note 9 10 4" xfId="3753" xr:uid="{00000000-0005-0000-0000-00003B140000}"/>
    <cellStyle name="Note 9 10 4 2" xfId="7970" xr:uid="{00000000-0005-0000-0000-00003C140000}"/>
    <cellStyle name="Note 9 10 5" xfId="4795" xr:uid="{00000000-0005-0000-0000-00003D140000}"/>
    <cellStyle name="Note 9 11" xfId="427" xr:uid="{00000000-0005-0000-0000-00003E140000}"/>
    <cellStyle name="Note 9 11 2" xfId="1471" xr:uid="{00000000-0005-0000-0000-00003F140000}"/>
    <cellStyle name="Note 9 11 2 2" xfId="5688" xr:uid="{00000000-0005-0000-0000-000040140000}"/>
    <cellStyle name="Note 9 11 3" xfId="2513" xr:uid="{00000000-0005-0000-0000-000041140000}"/>
    <cellStyle name="Note 9 11 3 2" xfId="6730" xr:uid="{00000000-0005-0000-0000-000042140000}"/>
    <cellStyle name="Note 9 11 4" xfId="3555" xr:uid="{00000000-0005-0000-0000-000043140000}"/>
    <cellStyle name="Note 9 11 4 2" xfId="7772" xr:uid="{00000000-0005-0000-0000-000044140000}"/>
    <cellStyle name="Note 9 11 5" xfId="4597" xr:uid="{00000000-0005-0000-0000-000045140000}"/>
    <cellStyle name="Note 9 12" xfId="1088" xr:uid="{00000000-0005-0000-0000-000046140000}"/>
    <cellStyle name="Note 9 12 2" xfId="2132" xr:uid="{00000000-0005-0000-0000-000047140000}"/>
    <cellStyle name="Note 9 12 2 2" xfId="6349" xr:uid="{00000000-0005-0000-0000-000048140000}"/>
    <cellStyle name="Note 9 12 3" xfId="3174" xr:uid="{00000000-0005-0000-0000-000049140000}"/>
    <cellStyle name="Note 9 12 3 2" xfId="7391" xr:uid="{00000000-0005-0000-0000-00004A140000}"/>
    <cellStyle name="Note 9 12 4" xfId="4216" xr:uid="{00000000-0005-0000-0000-00004B140000}"/>
    <cellStyle name="Note 9 12 4 2" xfId="8433" xr:uid="{00000000-0005-0000-0000-00004C140000}"/>
    <cellStyle name="Note 9 12 5" xfId="5258" xr:uid="{00000000-0005-0000-0000-00004D140000}"/>
    <cellStyle name="Note 9 13" xfId="1148" xr:uid="{00000000-0005-0000-0000-00004E140000}"/>
    <cellStyle name="Note 9 13 2" xfId="5365" xr:uid="{00000000-0005-0000-0000-00004F140000}"/>
    <cellStyle name="Note 9 14" xfId="2190" xr:uid="{00000000-0005-0000-0000-000050140000}"/>
    <cellStyle name="Note 9 14 2" xfId="6407" xr:uid="{00000000-0005-0000-0000-000051140000}"/>
    <cellStyle name="Note 9 15" xfId="3232" xr:uid="{00000000-0005-0000-0000-000052140000}"/>
    <cellStyle name="Note 9 15 2" xfId="7449" xr:uid="{00000000-0005-0000-0000-000053140000}"/>
    <cellStyle name="Note 9 16" xfId="4274" xr:uid="{00000000-0005-0000-0000-000054140000}"/>
    <cellStyle name="Note 9 2" xfId="192" xr:uid="{00000000-0005-0000-0000-000055140000}"/>
    <cellStyle name="Note 9 2 2" xfId="714" xr:uid="{00000000-0005-0000-0000-000056140000}"/>
    <cellStyle name="Note 9 2 2 2" xfId="1758" xr:uid="{00000000-0005-0000-0000-000057140000}"/>
    <cellStyle name="Note 9 2 2 2 2" xfId="5975" xr:uid="{00000000-0005-0000-0000-000058140000}"/>
    <cellStyle name="Note 9 2 2 3" xfId="2800" xr:uid="{00000000-0005-0000-0000-000059140000}"/>
    <cellStyle name="Note 9 2 2 3 2" xfId="7017" xr:uid="{00000000-0005-0000-0000-00005A140000}"/>
    <cellStyle name="Note 9 2 2 4" xfId="3842" xr:uid="{00000000-0005-0000-0000-00005B140000}"/>
    <cellStyle name="Note 9 2 2 4 2" xfId="8059" xr:uid="{00000000-0005-0000-0000-00005C140000}"/>
    <cellStyle name="Note 9 2 2 5" xfId="4884" xr:uid="{00000000-0005-0000-0000-00005D140000}"/>
    <cellStyle name="Note 9 2 3" xfId="1237" xr:uid="{00000000-0005-0000-0000-00005E140000}"/>
    <cellStyle name="Note 9 2 3 2" xfId="5454" xr:uid="{00000000-0005-0000-0000-00005F140000}"/>
    <cellStyle name="Note 9 2 4" xfId="2279" xr:uid="{00000000-0005-0000-0000-000060140000}"/>
    <cellStyle name="Note 9 2 4 2" xfId="6496" xr:uid="{00000000-0005-0000-0000-000061140000}"/>
    <cellStyle name="Note 9 2 5" xfId="3321" xr:uid="{00000000-0005-0000-0000-000062140000}"/>
    <cellStyle name="Note 9 2 5 2" xfId="7538" xr:uid="{00000000-0005-0000-0000-000063140000}"/>
    <cellStyle name="Note 9 2 6" xfId="4363" xr:uid="{00000000-0005-0000-0000-000064140000}"/>
    <cellStyle name="Note 9 3" xfId="98" xr:uid="{00000000-0005-0000-0000-000065140000}"/>
    <cellStyle name="Note 9 3 2" xfId="621" xr:uid="{00000000-0005-0000-0000-000066140000}"/>
    <cellStyle name="Note 9 3 2 2" xfId="1665" xr:uid="{00000000-0005-0000-0000-000067140000}"/>
    <cellStyle name="Note 9 3 2 2 2" xfId="5882" xr:uid="{00000000-0005-0000-0000-000068140000}"/>
    <cellStyle name="Note 9 3 2 3" xfId="2707" xr:uid="{00000000-0005-0000-0000-000069140000}"/>
    <cellStyle name="Note 9 3 2 3 2" xfId="6924" xr:uid="{00000000-0005-0000-0000-00006A140000}"/>
    <cellStyle name="Note 9 3 2 4" xfId="3749" xr:uid="{00000000-0005-0000-0000-00006B140000}"/>
    <cellStyle name="Note 9 3 2 4 2" xfId="7966" xr:uid="{00000000-0005-0000-0000-00006C140000}"/>
    <cellStyle name="Note 9 3 2 5" xfId="4791" xr:uid="{00000000-0005-0000-0000-00006D140000}"/>
    <cellStyle name="Note 9 3 3" xfId="1144" xr:uid="{00000000-0005-0000-0000-00006E140000}"/>
    <cellStyle name="Note 9 3 3 2" xfId="5361" xr:uid="{00000000-0005-0000-0000-00006F140000}"/>
    <cellStyle name="Note 9 3 4" xfId="2186" xr:uid="{00000000-0005-0000-0000-000070140000}"/>
    <cellStyle name="Note 9 3 4 2" xfId="6403" xr:uid="{00000000-0005-0000-0000-000071140000}"/>
    <cellStyle name="Note 9 3 5" xfId="3228" xr:uid="{00000000-0005-0000-0000-000072140000}"/>
    <cellStyle name="Note 9 3 5 2" xfId="7445" xr:uid="{00000000-0005-0000-0000-000073140000}"/>
    <cellStyle name="Note 9 3 6" xfId="4270" xr:uid="{00000000-0005-0000-0000-000074140000}"/>
    <cellStyle name="Note 9 4" xfId="278" xr:uid="{00000000-0005-0000-0000-000075140000}"/>
    <cellStyle name="Note 9 4 2" xfId="800" xr:uid="{00000000-0005-0000-0000-000076140000}"/>
    <cellStyle name="Note 9 4 2 2" xfId="1844" xr:uid="{00000000-0005-0000-0000-000077140000}"/>
    <cellStyle name="Note 9 4 2 2 2" xfId="6061" xr:uid="{00000000-0005-0000-0000-000078140000}"/>
    <cellStyle name="Note 9 4 2 3" xfId="2886" xr:uid="{00000000-0005-0000-0000-000079140000}"/>
    <cellStyle name="Note 9 4 2 3 2" xfId="7103" xr:uid="{00000000-0005-0000-0000-00007A140000}"/>
    <cellStyle name="Note 9 4 2 4" xfId="3928" xr:uid="{00000000-0005-0000-0000-00007B140000}"/>
    <cellStyle name="Note 9 4 2 4 2" xfId="8145" xr:uid="{00000000-0005-0000-0000-00007C140000}"/>
    <cellStyle name="Note 9 4 2 5" xfId="4970" xr:uid="{00000000-0005-0000-0000-00007D140000}"/>
    <cellStyle name="Note 9 4 3" xfId="1323" xr:uid="{00000000-0005-0000-0000-00007E140000}"/>
    <cellStyle name="Note 9 4 3 2" xfId="5540" xr:uid="{00000000-0005-0000-0000-00007F140000}"/>
    <cellStyle name="Note 9 4 4" xfId="2365" xr:uid="{00000000-0005-0000-0000-000080140000}"/>
    <cellStyle name="Note 9 4 4 2" xfId="6582" xr:uid="{00000000-0005-0000-0000-000081140000}"/>
    <cellStyle name="Note 9 4 5" xfId="3407" xr:uid="{00000000-0005-0000-0000-000082140000}"/>
    <cellStyle name="Note 9 4 5 2" xfId="7624" xr:uid="{00000000-0005-0000-0000-000083140000}"/>
    <cellStyle name="Note 9 4 6" xfId="4449" xr:uid="{00000000-0005-0000-0000-000084140000}"/>
    <cellStyle name="Note 9 5" xfId="120" xr:uid="{00000000-0005-0000-0000-000085140000}"/>
    <cellStyle name="Note 9 5 2" xfId="643" xr:uid="{00000000-0005-0000-0000-000086140000}"/>
    <cellStyle name="Note 9 5 2 2" xfId="1687" xr:uid="{00000000-0005-0000-0000-000087140000}"/>
    <cellStyle name="Note 9 5 2 2 2" xfId="5904" xr:uid="{00000000-0005-0000-0000-000088140000}"/>
    <cellStyle name="Note 9 5 2 3" xfId="2729" xr:uid="{00000000-0005-0000-0000-000089140000}"/>
    <cellStyle name="Note 9 5 2 3 2" xfId="6946" xr:uid="{00000000-0005-0000-0000-00008A140000}"/>
    <cellStyle name="Note 9 5 2 4" xfId="3771" xr:uid="{00000000-0005-0000-0000-00008B140000}"/>
    <cellStyle name="Note 9 5 2 4 2" xfId="7988" xr:uid="{00000000-0005-0000-0000-00008C140000}"/>
    <cellStyle name="Note 9 5 2 5" xfId="4813" xr:uid="{00000000-0005-0000-0000-00008D140000}"/>
    <cellStyle name="Note 9 5 3" xfId="1166" xr:uid="{00000000-0005-0000-0000-00008E140000}"/>
    <cellStyle name="Note 9 5 3 2" xfId="5383" xr:uid="{00000000-0005-0000-0000-00008F140000}"/>
    <cellStyle name="Note 9 5 4" xfId="2208" xr:uid="{00000000-0005-0000-0000-000090140000}"/>
    <cellStyle name="Note 9 5 4 2" xfId="6425" xr:uid="{00000000-0005-0000-0000-000091140000}"/>
    <cellStyle name="Note 9 5 5" xfId="3250" xr:uid="{00000000-0005-0000-0000-000092140000}"/>
    <cellStyle name="Note 9 5 5 2" xfId="7467" xr:uid="{00000000-0005-0000-0000-000093140000}"/>
    <cellStyle name="Note 9 5 6" xfId="4292" xr:uid="{00000000-0005-0000-0000-000094140000}"/>
    <cellStyle name="Note 9 6" xfId="408" xr:uid="{00000000-0005-0000-0000-000095140000}"/>
    <cellStyle name="Note 9 6 2" xfId="917" xr:uid="{00000000-0005-0000-0000-000096140000}"/>
    <cellStyle name="Note 9 6 2 2" xfId="1961" xr:uid="{00000000-0005-0000-0000-000097140000}"/>
    <cellStyle name="Note 9 6 2 2 2" xfId="6178" xr:uid="{00000000-0005-0000-0000-000098140000}"/>
    <cellStyle name="Note 9 6 2 3" xfId="3003" xr:uid="{00000000-0005-0000-0000-000099140000}"/>
    <cellStyle name="Note 9 6 2 3 2" xfId="7220" xr:uid="{00000000-0005-0000-0000-00009A140000}"/>
    <cellStyle name="Note 9 6 2 4" xfId="4045" xr:uid="{00000000-0005-0000-0000-00009B140000}"/>
    <cellStyle name="Note 9 6 2 4 2" xfId="8262" xr:uid="{00000000-0005-0000-0000-00009C140000}"/>
    <cellStyle name="Note 9 6 2 5" xfId="5087" xr:uid="{00000000-0005-0000-0000-00009D140000}"/>
    <cellStyle name="Note 9 6 3" xfId="1453" xr:uid="{00000000-0005-0000-0000-00009E140000}"/>
    <cellStyle name="Note 9 6 3 2" xfId="5670" xr:uid="{00000000-0005-0000-0000-00009F140000}"/>
    <cellStyle name="Note 9 6 4" xfId="2495" xr:uid="{00000000-0005-0000-0000-0000A0140000}"/>
    <cellStyle name="Note 9 6 4 2" xfId="6712" xr:uid="{00000000-0005-0000-0000-0000A1140000}"/>
    <cellStyle name="Note 9 6 5" xfId="3537" xr:uid="{00000000-0005-0000-0000-0000A2140000}"/>
    <cellStyle name="Note 9 6 5 2" xfId="7754" xr:uid="{00000000-0005-0000-0000-0000A3140000}"/>
    <cellStyle name="Note 9 6 6" xfId="4579" xr:uid="{00000000-0005-0000-0000-0000A4140000}"/>
    <cellStyle name="Note 9 7" xfId="318" xr:uid="{00000000-0005-0000-0000-0000A5140000}"/>
    <cellStyle name="Note 9 7 2" xfId="840" xr:uid="{00000000-0005-0000-0000-0000A6140000}"/>
    <cellStyle name="Note 9 7 2 2" xfId="1884" xr:uid="{00000000-0005-0000-0000-0000A7140000}"/>
    <cellStyle name="Note 9 7 2 2 2" xfId="6101" xr:uid="{00000000-0005-0000-0000-0000A8140000}"/>
    <cellStyle name="Note 9 7 2 3" xfId="2926" xr:uid="{00000000-0005-0000-0000-0000A9140000}"/>
    <cellStyle name="Note 9 7 2 3 2" xfId="7143" xr:uid="{00000000-0005-0000-0000-0000AA140000}"/>
    <cellStyle name="Note 9 7 2 4" xfId="3968" xr:uid="{00000000-0005-0000-0000-0000AB140000}"/>
    <cellStyle name="Note 9 7 2 4 2" xfId="8185" xr:uid="{00000000-0005-0000-0000-0000AC140000}"/>
    <cellStyle name="Note 9 7 2 5" xfId="5010" xr:uid="{00000000-0005-0000-0000-0000AD140000}"/>
    <cellStyle name="Note 9 7 3" xfId="1363" xr:uid="{00000000-0005-0000-0000-0000AE140000}"/>
    <cellStyle name="Note 9 7 3 2" xfId="5580" xr:uid="{00000000-0005-0000-0000-0000AF140000}"/>
    <cellStyle name="Note 9 7 4" xfId="2405" xr:uid="{00000000-0005-0000-0000-0000B0140000}"/>
    <cellStyle name="Note 9 7 4 2" xfId="6622" xr:uid="{00000000-0005-0000-0000-0000B1140000}"/>
    <cellStyle name="Note 9 7 5" xfId="3447" xr:uid="{00000000-0005-0000-0000-0000B2140000}"/>
    <cellStyle name="Note 9 7 5 2" xfId="7664" xr:uid="{00000000-0005-0000-0000-0000B3140000}"/>
    <cellStyle name="Note 9 7 6" xfId="4489" xr:uid="{00000000-0005-0000-0000-0000B4140000}"/>
    <cellStyle name="Note 9 8" xfId="509" xr:uid="{00000000-0005-0000-0000-0000B5140000}"/>
    <cellStyle name="Note 9 8 2" xfId="999" xr:uid="{00000000-0005-0000-0000-0000B6140000}"/>
    <cellStyle name="Note 9 8 2 2" xfId="2043" xr:uid="{00000000-0005-0000-0000-0000B7140000}"/>
    <cellStyle name="Note 9 8 2 2 2" xfId="6260" xr:uid="{00000000-0005-0000-0000-0000B8140000}"/>
    <cellStyle name="Note 9 8 2 3" xfId="3085" xr:uid="{00000000-0005-0000-0000-0000B9140000}"/>
    <cellStyle name="Note 9 8 2 3 2" xfId="7302" xr:uid="{00000000-0005-0000-0000-0000BA140000}"/>
    <cellStyle name="Note 9 8 2 4" xfId="4127" xr:uid="{00000000-0005-0000-0000-0000BB140000}"/>
    <cellStyle name="Note 9 8 2 4 2" xfId="8344" xr:uid="{00000000-0005-0000-0000-0000BC140000}"/>
    <cellStyle name="Note 9 8 2 5" xfId="5169" xr:uid="{00000000-0005-0000-0000-0000BD140000}"/>
    <cellStyle name="Note 9 8 3" xfId="1553" xr:uid="{00000000-0005-0000-0000-0000BE140000}"/>
    <cellStyle name="Note 9 8 3 2" xfId="5770" xr:uid="{00000000-0005-0000-0000-0000BF140000}"/>
    <cellStyle name="Note 9 8 4" xfId="2595" xr:uid="{00000000-0005-0000-0000-0000C0140000}"/>
    <cellStyle name="Note 9 8 4 2" xfId="6812" xr:uid="{00000000-0005-0000-0000-0000C1140000}"/>
    <cellStyle name="Note 9 8 5" xfId="3637" xr:uid="{00000000-0005-0000-0000-0000C2140000}"/>
    <cellStyle name="Note 9 8 5 2" xfId="7854" xr:uid="{00000000-0005-0000-0000-0000C3140000}"/>
    <cellStyle name="Note 9 8 6" xfId="4679" xr:uid="{00000000-0005-0000-0000-0000C4140000}"/>
    <cellStyle name="Note 9 9" xfId="423" xr:uid="{00000000-0005-0000-0000-0000C5140000}"/>
    <cellStyle name="Note 9 9 2" xfId="928" xr:uid="{00000000-0005-0000-0000-0000C6140000}"/>
    <cellStyle name="Note 9 9 2 2" xfId="1972" xr:uid="{00000000-0005-0000-0000-0000C7140000}"/>
    <cellStyle name="Note 9 9 2 2 2" xfId="6189" xr:uid="{00000000-0005-0000-0000-0000C8140000}"/>
    <cellStyle name="Note 9 9 2 3" xfId="3014" xr:uid="{00000000-0005-0000-0000-0000C9140000}"/>
    <cellStyle name="Note 9 9 2 3 2" xfId="7231" xr:uid="{00000000-0005-0000-0000-0000CA140000}"/>
    <cellStyle name="Note 9 9 2 4" xfId="4056" xr:uid="{00000000-0005-0000-0000-0000CB140000}"/>
    <cellStyle name="Note 9 9 2 4 2" xfId="8273" xr:uid="{00000000-0005-0000-0000-0000CC140000}"/>
    <cellStyle name="Note 9 9 2 5" xfId="5098" xr:uid="{00000000-0005-0000-0000-0000CD140000}"/>
    <cellStyle name="Note 9 9 3" xfId="1468" xr:uid="{00000000-0005-0000-0000-0000CE140000}"/>
    <cellStyle name="Note 9 9 3 2" xfId="5685" xr:uid="{00000000-0005-0000-0000-0000CF140000}"/>
    <cellStyle name="Note 9 9 4" xfId="2510" xr:uid="{00000000-0005-0000-0000-0000D0140000}"/>
    <cellStyle name="Note 9 9 4 2" xfId="6727" xr:uid="{00000000-0005-0000-0000-0000D1140000}"/>
    <cellStyle name="Note 9 9 5" xfId="3552" xr:uid="{00000000-0005-0000-0000-0000D2140000}"/>
    <cellStyle name="Note 9 9 5 2" xfId="7769" xr:uid="{00000000-0005-0000-0000-0000D3140000}"/>
    <cellStyle name="Note 9 9 6" xfId="4594" xr:uid="{00000000-0005-0000-0000-0000D4140000}"/>
    <cellStyle name="Output" xfId="42" builtinId="21" customBuiltin="1"/>
    <cellStyle name="Output 10" xfId="133" xr:uid="{00000000-0005-0000-0000-0000D6140000}"/>
    <cellStyle name="Output 10 10" xfId="656" xr:uid="{00000000-0005-0000-0000-0000D7140000}"/>
    <cellStyle name="Output 10 10 2" xfId="1700" xr:uid="{00000000-0005-0000-0000-0000D8140000}"/>
    <cellStyle name="Output 10 10 2 2" xfId="5917" xr:uid="{00000000-0005-0000-0000-0000D9140000}"/>
    <cellStyle name="Output 10 10 3" xfId="2742" xr:uid="{00000000-0005-0000-0000-0000DA140000}"/>
    <cellStyle name="Output 10 10 3 2" xfId="6959" xr:uid="{00000000-0005-0000-0000-0000DB140000}"/>
    <cellStyle name="Output 10 10 4" xfId="3784" xr:uid="{00000000-0005-0000-0000-0000DC140000}"/>
    <cellStyle name="Output 10 10 4 2" xfId="8001" xr:uid="{00000000-0005-0000-0000-0000DD140000}"/>
    <cellStyle name="Output 10 10 5" xfId="4826" xr:uid="{00000000-0005-0000-0000-0000DE140000}"/>
    <cellStyle name="Output 10 11" xfId="578" xr:uid="{00000000-0005-0000-0000-0000DF140000}"/>
    <cellStyle name="Output 10 11 2" xfId="1622" xr:uid="{00000000-0005-0000-0000-0000E0140000}"/>
    <cellStyle name="Output 10 11 2 2" xfId="5839" xr:uid="{00000000-0005-0000-0000-0000E1140000}"/>
    <cellStyle name="Output 10 11 3" xfId="2664" xr:uid="{00000000-0005-0000-0000-0000E2140000}"/>
    <cellStyle name="Output 10 11 3 2" xfId="6881" xr:uid="{00000000-0005-0000-0000-0000E3140000}"/>
    <cellStyle name="Output 10 11 4" xfId="3706" xr:uid="{00000000-0005-0000-0000-0000E4140000}"/>
    <cellStyle name="Output 10 11 4 2" xfId="7923" xr:uid="{00000000-0005-0000-0000-0000E5140000}"/>
    <cellStyle name="Output 10 11 5" xfId="4748" xr:uid="{00000000-0005-0000-0000-0000E6140000}"/>
    <cellStyle name="Output 10 12" xfId="1099" xr:uid="{00000000-0005-0000-0000-0000E7140000}"/>
    <cellStyle name="Output 10 12 2" xfId="2143" xr:uid="{00000000-0005-0000-0000-0000E8140000}"/>
    <cellStyle name="Output 10 12 2 2" xfId="6360" xr:uid="{00000000-0005-0000-0000-0000E9140000}"/>
    <cellStyle name="Output 10 12 3" xfId="3185" xr:uid="{00000000-0005-0000-0000-0000EA140000}"/>
    <cellStyle name="Output 10 12 3 2" xfId="7402" xr:uid="{00000000-0005-0000-0000-0000EB140000}"/>
    <cellStyle name="Output 10 12 4" xfId="4227" xr:uid="{00000000-0005-0000-0000-0000EC140000}"/>
    <cellStyle name="Output 10 12 4 2" xfId="8444" xr:uid="{00000000-0005-0000-0000-0000ED140000}"/>
    <cellStyle name="Output 10 12 5" xfId="5269" xr:uid="{00000000-0005-0000-0000-0000EE140000}"/>
    <cellStyle name="Output 10 13" xfId="1179" xr:uid="{00000000-0005-0000-0000-0000EF140000}"/>
    <cellStyle name="Output 10 13 2" xfId="5396" xr:uid="{00000000-0005-0000-0000-0000F0140000}"/>
    <cellStyle name="Output 10 14" xfId="2221" xr:uid="{00000000-0005-0000-0000-0000F1140000}"/>
    <cellStyle name="Output 10 14 2" xfId="6438" xr:uid="{00000000-0005-0000-0000-0000F2140000}"/>
    <cellStyle name="Output 10 15" xfId="3263" xr:uid="{00000000-0005-0000-0000-0000F3140000}"/>
    <cellStyle name="Output 10 15 2" xfId="7480" xr:uid="{00000000-0005-0000-0000-0000F4140000}"/>
    <cellStyle name="Output 10 16" xfId="4305" xr:uid="{00000000-0005-0000-0000-0000F5140000}"/>
    <cellStyle name="Output 10 2" xfId="200" xr:uid="{00000000-0005-0000-0000-0000F6140000}"/>
    <cellStyle name="Output 10 2 2" xfId="722" xr:uid="{00000000-0005-0000-0000-0000F7140000}"/>
    <cellStyle name="Output 10 2 2 2" xfId="1766" xr:uid="{00000000-0005-0000-0000-0000F8140000}"/>
    <cellStyle name="Output 10 2 2 2 2" xfId="5983" xr:uid="{00000000-0005-0000-0000-0000F9140000}"/>
    <cellStyle name="Output 10 2 2 3" xfId="2808" xr:uid="{00000000-0005-0000-0000-0000FA140000}"/>
    <cellStyle name="Output 10 2 2 3 2" xfId="7025" xr:uid="{00000000-0005-0000-0000-0000FB140000}"/>
    <cellStyle name="Output 10 2 2 4" xfId="3850" xr:uid="{00000000-0005-0000-0000-0000FC140000}"/>
    <cellStyle name="Output 10 2 2 4 2" xfId="8067" xr:uid="{00000000-0005-0000-0000-0000FD140000}"/>
    <cellStyle name="Output 10 2 2 5" xfId="4892" xr:uid="{00000000-0005-0000-0000-0000FE140000}"/>
    <cellStyle name="Output 10 2 3" xfId="1245" xr:uid="{00000000-0005-0000-0000-0000FF140000}"/>
    <cellStyle name="Output 10 2 3 2" xfId="5462" xr:uid="{00000000-0005-0000-0000-000000150000}"/>
    <cellStyle name="Output 10 2 4" xfId="2287" xr:uid="{00000000-0005-0000-0000-000001150000}"/>
    <cellStyle name="Output 10 2 4 2" xfId="6504" xr:uid="{00000000-0005-0000-0000-000002150000}"/>
    <cellStyle name="Output 10 2 5" xfId="3329" xr:uid="{00000000-0005-0000-0000-000003150000}"/>
    <cellStyle name="Output 10 2 5 2" xfId="7546" xr:uid="{00000000-0005-0000-0000-000004150000}"/>
    <cellStyle name="Output 10 2 6" xfId="4371" xr:uid="{00000000-0005-0000-0000-000005150000}"/>
    <cellStyle name="Output 10 3" xfId="232" xr:uid="{00000000-0005-0000-0000-000006150000}"/>
    <cellStyle name="Output 10 3 2" xfId="754" xr:uid="{00000000-0005-0000-0000-000007150000}"/>
    <cellStyle name="Output 10 3 2 2" xfId="1798" xr:uid="{00000000-0005-0000-0000-000008150000}"/>
    <cellStyle name="Output 10 3 2 2 2" xfId="6015" xr:uid="{00000000-0005-0000-0000-000009150000}"/>
    <cellStyle name="Output 10 3 2 3" xfId="2840" xr:uid="{00000000-0005-0000-0000-00000A150000}"/>
    <cellStyle name="Output 10 3 2 3 2" xfId="7057" xr:uid="{00000000-0005-0000-0000-00000B150000}"/>
    <cellStyle name="Output 10 3 2 4" xfId="3882" xr:uid="{00000000-0005-0000-0000-00000C150000}"/>
    <cellStyle name="Output 10 3 2 4 2" xfId="8099" xr:uid="{00000000-0005-0000-0000-00000D150000}"/>
    <cellStyle name="Output 10 3 2 5" xfId="4924" xr:uid="{00000000-0005-0000-0000-00000E150000}"/>
    <cellStyle name="Output 10 3 3" xfId="1277" xr:uid="{00000000-0005-0000-0000-00000F150000}"/>
    <cellStyle name="Output 10 3 3 2" xfId="5494" xr:uid="{00000000-0005-0000-0000-000010150000}"/>
    <cellStyle name="Output 10 3 4" xfId="2319" xr:uid="{00000000-0005-0000-0000-000011150000}"/>
    <cellStyle name="Output 10 3 4 2" xfId="6536" xr:uid="{00000000-0005-0000-0000-000012150000}"/>
    <cellStyle name="Output 10 3 5" xfId="3361" xr:uid="{00000000-0005-0000-0000-000013150000}"/>
    <cellStyle name="Output 10 3 5 2" xfId="7578" xr:uid="{00000000-0005-0000-0000-000014150000}"/>
    <cellStyle name="Output 10 3 6" xfId="4403" xr:uid="{00000000-0005-0000-0000-000015150000}"/>
    <cellStyle name="Output 10 4" xfId="287" xr:uid="{00000000-0005-0000-0000-000016150000}"/>
    <cellStyle name="Output 10 4 2" xfId="809" xr:uid="{00000000-0005-0000-0000-000017150000}"/>
    <cellStyle name="Output 10 4 2 2" xfId="1853" xr:uid="{00000000-0005-0000-0000-000018150000}"/>
    <cellStyle name="Output 10 4 2 2 2" xfId="6070" xr:uid="{00000000-0005-0000-0000-000019150000}"/>
    <cellStyle name="Output 10 4 2 3" xfId="2895" xr:uid="{00000000-0005-0000-0000-00001A150000}"/>
    <cellStyle name="Output 10 4 2 3 2" xfId="7112" xr:uid="{00000000-0005-0000-0000-00001B150000}"/>
    <cellStyle name="Output 10 4 2 4" xfId="3937" xr:uid="{00000000-0005-0000-0000-00001C150000}"/>
    <cellStyle name="Output 10 4 2 4 2" xfId="8154" xr:uid="{00000000-0005-0000-0000-00001D150000}"/>
    <cellStyle name="Output 10 4 2 5" xfId="4979" xr:uid="{00000000-0005-0000-0000-00001E150000}"/>
    <cellStyle name="Output 10 4 3" xfId="1332" xr:uid="{00000000-0005-0000-0000-00001F150000}"/>
    <cellStyle name="Output 10 4 3 2" xfId="5549" xr:uid="{00000000-0005-0000-0000-000020150000}"/>
    <cellStyle name="Output 10 4 4" xfId="2374" xr:uid="{00000000-0005-0000-0000-000021150000}"/>
    <cellStyle name="Output 10 4 4 2" xfId="6591" xr:uid="{00000000-0005-0000-0000-000022150000}"/>
    <cellStyle name="Output 10 4 5" xfId="3416" xr:uid="{00000000-0005-0000-0000-000023150000}"/>
    <cellStyle name="Output 10 4 5 2" xfId="7633" xr:uid="{00000000-0005-0000-0000-000024150000}"/>
    <cellStyle name="Output 10 4 6" xfId="4458" xr:uid="{00000000-0005-0000-0000-000025150000}"/>
    <cellStyle name="Output 10 5" xfId="311" xr:uid="{00000000-0005-0000-0000-000026150000}"/>
    <cellStyle name="Output 10 5 2" xfId="833" xr:uid="{00000000-0005-0000-0000-000027150000}"/>
    <cellStyle name="Output 10 5 2 2" xfId="1877" xr:uid="{00000000-0005-0000-0000-000028150000}"/>
    <cellStyle name="Output 10 5 2 2 2" xfId="6094" xr:uid="{00000000-0005-0000-0000-000029150000}"/>
    <cellStyle name="Output 10 5 2 3" xfId="2919" xr:uid="{00000000-0005-0000-0000-00002A150000}"/>
    <cellStyle name="Output 10 5 2 3 2" xfId="7136" xr:uid="{00000000-0005-0000-0000-00002B150000}"/>
    <cellStyle name="Output 10 5 2 4" xfId="3961" xr:uid="{00000000-0005-0000-0000-00002C150000}"/>
    <cellStyle name="Output 10 5 2 4 2" xfId="8178" xr:uid="{00000000-0005-0000-0000-00002D150000}"/>
    <cellStyle name="Output 10 5 2 5" xfId="5003" xr:uid="{00000000-0005-0000-0000-00002E150000}"/>
    <cellStyle name="Output 10 5 3" xfId="1356" xr:uid="{00000000-0005-0000-0000-00002F150000}"/>
    <cellStyle name="Output 10 5 3 2" xfId="5573" xr:uid="{00000000-0005-0000-0000-000030150000}"/>
    <cellStyle name="Output 10 5 4" xfId="2398" xr:uid="{00000000-0005-0000-0000-000031150000}"/>
    <cellStyle name="Output 10 5 4 2" xfId="6615" xr:uid="{00000000-0005-0000-0000-000032150000}"/>
    <cellStyle name="Output 10 5 5" xfId="3440" xr:uid="{00000000-0005-0000-0000-000033150000}"/>
    <cellStyle name="Output 10 5 5 2" xfId="7657" xr:uid="{00000000-0005-0000-0000-000034150000}"/>
    <cellStyle name="Output 10 5 6" xfId="4482" xr:uid="{00000000-0005-0000-0000-000035150000}"/>
    <cellStyle name="Output 10 6" xfId="419" xr:uid="{00000000-0005-0000-0000-000036150000}"/>
    <cellStyle name="Output 10 6 2" xfId="925" xr:uid="{00000000-0005-0000-0000-000037150000}"/>
    <cellStyle name="Output 10 6 2 2" xfId="1969" xr:uid="{00000000-0005-0000-0000-000038150000}"/>
    <cellStyle name="Output 10 6 2 2 2" xfId="6186" xr:uid="{00000000-0005-0000-0000-000039150000}"/>
    <cellStyle name="Output 10 6 2 3" xfId="3011" xr:uid="{00000000-0005-0000-0000-00003A150000}"/>
    <cellStyle name="Output 10 6 2 3 2" xfId="7228" xr:uid="{00000000-0005-0000-0000-00003B150000}"/>
    <cellStyle name="Output 10 6 2 4" xfId="4053" xr:uid="{00000000-0005-0000-0000-00003C150000}"/>
    <cellStyle name="Output 10 6 2 4 2" xfId="8270" xr:uid="{00000000-0005-0000-0000-00003D150000}"/>
    <cellStyle name="Output 10 6 2 5" xfId="5095" xr:uid="{00000000-0005-0000-0000-00003E150000}"/>
    <cellStyle name="Output 10 6 3" xfId="1464" xr:uid="{00000000-0005-0000-0000-00003F150000}"/>
    <cellStyle name="Output 10 6 3 2" xfId="5681" xr:uid="{00000000-0005-0000-0000-000040150000}"/>
    <cellStyle name="Output 10 6 4" xfId="2506" xr:uid="{00000000-0005-0000-0000-000041150000}"/>
    <cellStyle name="Output 10 6 4 2" xfId="6723" xr:uid="{00000000-0005-0000-0000-000042150000}"/>
    <cellStyle name="Output 10 6 5" xfId="3548" xr:uid="{00000000-0005-0000-0000-000043150000}"/>
    <cellStyle name="Output 10 6 5 2" xfId="7765" xr:uid="{00000000-0005-0000-0000-000044150000}"/>
    <cellStyle name="Output 10 6 6" xfId="4590" xr:uid="{00000000-0005-0000-0000-000045150000}"/>
    <cellStyle name="Output 10 7" xfId="469" xr:uid="{00000000-0005-0000-0000-000046150000}"/>
    <cellStyle name="Output 10 7 2" xfId="960" xr:uid="{00000000-0005-0000-0000-000047150000}"/>
    <cellStyle name="Output 10 7 2 2" xfId="2004" xr:uid="{00000000-0005-0000-0000-000048150000}"/>
    <cellStyle name="Output 10 7 2 2 2" xfId="6221" xr:uid="{00000000-0005-0000-0000-000049150000}"/>
    <cellStyle name="Output 10 7 2 3" xfId="3046" xr:uid="{00000000-0005-0000-0000-00004A150000}"/>
    <cellStyle name="Output 10 7 2 3 2" xfId="7263" xr:uid="{00000000-0005-0000-0000-00004B150000}"/>
    <cellStyle name="Output 10 7 2 4" xfId="4088" xr:uid="{00000000-0005-0000-0000-00004C150000}"/>
    <cellStyle name="Output 10 7 2 4 2" xfId="8305" xr:uid="{00000000-0005-0000-0000-00004D150000}"/>
    <cellStyle name="Output 10 7 2 5" xfId="5130" xr:uid="{00000000-0005-0000-0000-00004E150000}"/>
    <cellStyle name="Output 10 7 3" xfId="1513" xr:uid="{00000000-0005-0000-0000-00004F150000}"/>
    <cellStyle name="Output 10 7 3 2" xfId="5730" xr:uid="{00000000-0005-0000-0000-000050150000}"/>
    <cellStyle name="Output 10 7 4" xfId="2555" xr:uid="{00000000-0005-0000-0000-000051150000}"/>
    <cellStyle name="Output 10 7 4 2" xfId="6772" xr:uid="{00000000-0005-0000-0000-000052150000}"/>
    <cellStyle name="Output 10 7 5" xfId="3597" xr:uid="{00000000-0005-0000-0000-000053150000}"/>
    <cellStyle name="Output 10 7 5 2" xfId="7814" xr:uid="{00000000-0005-0000-0000-000054150000}"/>
    <cellStyle name="Output 10 7 6" xfId="4639" xr:uid="{00000000-0005-0000-0000-000055150000}"/>
    <cellStyle name="Output 10 8" xfId="519" xr:uid="{00000000-0005-0000-0000-000056150000}"/>
    <cellStyle name="Output 10 8 2" xfId="1009" xr:uid="{00000000-0005-0000-0000-000057150000}"/>
    <cellStyle name="Output 10 8 2 2" xfId="2053" xr:uid="{00000000-0005-0000-0000-000058150000}"/>
    <cellStyle name="Output 10 8 2 2 2" xfId="6270" xr:uid="{00000000-0005-0000-0000-000059150000}"/>
    <cellStyle name="Output 10 8 2 3" xfId="3095" xr:uid="{00000000-0005-0000-0000-00005A150000}"/>
    <cellStyle name="Output 10 8 2 3 2" xfId="7312" xr:uid="{00000000-0005-0000-0000-00005B150000}"/>
    <cellStyle name="Output 10 8 2 4" xfId="4137" xr:uid="{00000000-0005-0000-0000-00005C150000}"/>
    <cellStyle name="Output 10 8 2 4 2" xfId="8354" xr:uid="{00000000-0005-0000-0000-00005D150000}"/>
    <cellStyle name="Output 10 8 2 5" xfId="5179" xr:uid="{00000000-0005-0000-0000-00005E150000}"/>
    <cellStyle name="Output 10 8 3" xfId="1563" xr:uid="{00000000-0005-0000-0000-00005F150000}"/>
    <cellStyle name="Output 10 8 3 2" xfId="5780" xr:uid="{00000000-0005-0000-0000-000060150000}"/>
    <cellStyle name="Output 10 8 4" xfId="2605" xr:uid="{00000000-0005-0000-0000-000061150000}"/>
    <cellStyle name="Output 10 8 4 2" xfId="6822" xr:uid="{00000000-0005-0000-0000-000062150000}"/>
    <cellStyle name="Output 10 8 5" xfId="3647" xr:uid="{00000000-0005-0000-0000-000063150000}"/>
    <cellStyle name="Output 10 8 5 2" xfId="7864" xr:uid="{00000000-0005-0000-0000-000064150000}"/>
    <cellStyle name="Output 10 8 6" xfId="4689" xr:uid="{00000000-0005-0000-0000-000065150000}"/>
    <cellStyle name="Output 10 9" xfId="564" xr:uid="{00000000-0005-0000-0000-000066150000}"/>
    <cellStyle name="Output 10 9 2" xfId="1039" xr:uid="{00000000-0005-0000-0000-000067150000}"/>
    <cellStyle name="Output 10 9 2 2" xfId="2083" xr:uid="{00000000-0005-0000-0000-000068150000}"/>
    <cellStyle name="Output 10 9 2 2 2" xfId="6300" xr:uid="{00000000-0005-0000-0000-000069150000}"/>
    <cellStyle name="Output 10 9 2 3" xfId="3125" xr:uid="{00000000-0005-0000-0000-00006A150000}"/>
    <cellStyle name="Output 10 9 2 3 2" xfId="7342" xr:uid="{00000000-0005-0000-0000-00006B150000}"/>
    <cellStyle name="Output 10 9 2 4" xfId="4167" xr:uid="{00000000-0005-0000-0000-00006C150000}"/>
    <cellStyle name="Output 10 9 2 4 2" xfId="8384" xr:uid="{00000000-0005-0000-0000-00006D150000}"/>
    <cellStyle name="Output 10 9 2 5" xfId="5209" xr:uid="{00000000-0005-0000-0000-00006E150000}"/>
    <cellStyle name="Output 10 9 3" xfId="1608" xr:uid="{00000000-0005-0000-0000-00006F150000}"/>
    <cellStyle name="Output 10 9 3 2" xfId="5825" xr:uid="{00000000-0005-0000-0000-000070150000}"/>
    <cellStyle name="Output 10 9 4" xfId="2650" xr:uid="{00000000-0005-0000-0000-000071150000}"/>
    <cellStyle name="Output 10 9 4 2" xfId="6867" xr:uid="{00000000-0005-0000-0000-000072150000}"/>
    <cellStyle name="Output 10 9 5" xfId="3692" xr:uid="{00000000-0005-0000-0000-000073150000}"/>
    <cellStyle name="Output 10 9 5 2" xfId="7909" xr:uid="{00000000-0005-0000-0000-000074150000}"/>
    <cellStyle name="Output 10 9 6" xfId="4734" xr:uid="{00000000-0005-0000-0000-000075150000}"/>
    <cellStyle name="Output 11" xfId="149" xr:uid="{00000000-0005-0000-0000-000076150000}"/>
    <cellStyle name="Output 11 10" xfId="569" xr:uid="{00000000-0005-0000-0000-000077150000}"/>
    <cellStyle name="Output 11 10 2" xfId="1613" xr:uid="{00000000-0005-0000-0000-000078150000}"/>
    <cellStyle name="Output 11 10 2 2" xfId="5830" xr:uid="{00000000-0005-0000-0000-000079150000}"/>
    <cellStyle name="Output 11 10 3" xfId="2655" xr:uid="{00000000-0005-0000-0000-00007A150000}"/>
    <cellStyle name="Output 11 10 3 2" xfId="6872" xr:uid="{00000000-0005-0000-0000-00007B150000}"/>
    <cellStyle name="Output 11 10 4" xfId="3697" xr:uid="{00000000-0005-0000-0000-00007C150000}"/>
    <cellStyle name="Output 11 10 4 2" xfId="7914" xr:uid="{00000000-0005-0000-0000-00007D150000}"/>
    <cellStyle name="Output 11 10 5" xfId="4739" xr:uid="{00000000-0005-0000-0000-00007E150000}"/>
    <cellStyle name="Output 11 11" xfId="1046" xr:uid="{00000000-0005-0000-0000-00007F150000}"/>
    <cellStyle name="Output 11 11 2" xfId="2090" xr:uid="{00000000-0005-0000-0000-000080150000}"/>
    <cellStyle name="Output 11 11 2 2" xfId="6307" xr:uid="{00000000-0005-0000-0000-000081150000}"/>
    <cellStyle name="Output 11 11 3" xfId="3132" xr:uid="{00000000-0005-0000-0000-000082150000}"/>
    <cellStyle name="Output 11 11 3 2" xfId="7349" xr:uid="{00000000-0005-0000-0000-000083150000}"/>
    <cellStyle name="Output 11 11 4" xfId="4174" xr:uid="{00000000-0005-0000-0000-000084150000}"/>
    <cellStyle name="Output 11 11 4 2" xfId="8391" xr:uid="{00000000-0005-0000-0000-000085150000}"/>
    <cellStyle name="Output 11 11 5" xfId="5216" xr:uid="{00000000-0005-0000-0000-000086150000}"/>
    <cellStyle name="Output 11 12" xfId="1195" xr:uid="{00000000-0005-0000-0000-000087150000}"/>
    <cellStyle name="Output 11 12 2" xfId="5412" xr:uid="{00000000-0005-0000-0000-000088150000}"/>
    <cellStyle name="Output 11 13" xfId="2237" xr:uid="{00000000-0005-0000-0000-000089150000}"/>
    <cellStyle name="Output 11 13 2" xfId="6454" xr:uid="{00000000-0005-0000-0000-00008A150000}"/>
    <cellStyle name="Output 11 14" xfId="3279" xr:uid="{00000000-0005-0000-0000-00008B150000}"/>
    <cellStyle name="Output 11 14 2" xfId="7496" xr:uid="{00000000-0005-0000-0000-00008C150000}"/>
    <cellStyle name="Output 11 15" xfId="4321" xr:uid="{00000000-0005-0000-0000-00008D150000}"/>
    <cellStyle name="Output 11 2" xfId="139" xr:uid="{00000000-0005-0000-0000-00008E150000}"/>
    <cellStyle name="Output 11 2 2" xfId="662" xr:uid="{00000000-0005-0000-0000-00008F150000}"/>
    <cellStyle name="Output 11 2 2 2" xfId="1706" xr:uid="{00000000-0005-0000-0000-000090150000}"/>
    <cellStyle name="Output 11 2 2 2 2" xfId="5923" xr:uid="{00000000-0005-0000-0000-000091150000}"/>
    <cellStyle name="Output 11 2 2 3" xfId="2748" xr:uid="{00000000-0005-0000-0000-000092150000}"/>
    <cellStyle name="Output 11 2 2 3 2" xfId="6965" xr:uid="{00000000-0005-0000-0000-000093150000}"/>
    <cellStyle name="Output 11 2 2 4" xfId="3790" xr:uid="{00000000-0005-0000-0000-000094150000}"/>
    <cellStyle name="Output 11 2 2 4 2" xfId="8007" xr:uid="{00000000-0005-0000-0000-000095150000}"/>
    <cellStyle name="Output 11 2 2 5" xfId="4832" xr:uid="{00000000-0005-0000-0000-000096150000}"/>
    <cellStyle name="Output 11 2 3" xfId="1185" xr:uid="{00000000-0005-0000-0000-000097150000}"/>
    <cellStyle name="Output 11 2 3 2" xfId="5402" xr:uid="{00000000-0005-0000-0000-000098150000}"/>
    <cellStyle name="Output 11 2 4" xfId="2227" xr:uid="{00000000-0005-0000-0000-000099150000}"/>
    <cellStyle name="Output 11 2 4 2" xfId="6444" xr:uid="{00000000-0005-0000-0000-00009A150000}"/>
    <cellStyle name="Output 11 2 5" xfId="3269" xr:uid="{00000000-0005-0000-0000-00009B150000}"/>
    <cellStyle name="Output 11 2 5 2" xfId="7486" xr:uid="{00000000-0005-0000-0000-00009C150000}"/>
    <cellStyle name="Output 11 2 6" xfId="4311" xr:uid="{00000000-0005-0000-0000-00009D150000}"/>
    <cellStyle name="Output 11 3" xfId="239" xr:uid="{00000000-0005-0000-0000-00009E150000}"/>
    <cellStyle name="Output 11 3 2" xfId="761" xr:uid="{00000000-0005-0000-0000-00009F150000}"/>
    <cellStyle name="Output 11 3 2 2" xfId="1805" xr:uid="{00000000-0005-0000-0000-0000A0150000}"/>
    <cellStyle name="Output 11 3 2 2 2" xfId="6022" xr:uid="{00000000-0005-0000-0000-0000A1150000}"/>
    <cellStyle name="Output 11 3 2 3" xfId="2847" xr:uid="{00000000-0005-0000-0000-0000A2150000}"/>
    <cellStyle name="Output 11 3 2 3 2" xfId="7064" xr:uid="{00000000-0005-0000-0000-0000A3150000}"/>
    <cellStyle name="Output 11 3 2 4" xfId="3889" xr:uid="{00000000-0005-0000-0000-0000A4150000}"/>
    <cellStyle name="Output 11 3 2 4 2" xfId="8106" xr:uid="{00000000-0005-0000-0000-0000A5150000}"/>
    <cellStyle name="Output 11 3 2 5" xfId="4931" xr:uid="{00000000-0005-0000-0000-0000A6150000}"/>
    <cellStyle name="Output 11 3 3" xfId="1284" xr:uid="{00000000-0005-0000-0000-0000A7150000}"/>
    <cellStyle name="Output 11 3 3 2" xfId="5501" xr:uid="{00000000-0005-0000-0000-0000A8150000}"/>
    <cellStyle name="Output 11 3 4" xfId="2326" xr:uid="{00000000-0005-0000-0000-0000A9150000}"/>
    <cellStyle name="Output 11 3 4 2" xfId="6543" xr:uid="{00000000-0005-0000-0000-0000AA150000}"/>
    <cellStyle name="Output 11 3 5" xfId="3368" xr:uid="{00000000-0005-0000-0000-0000AB150000}"/>
    <cellStyle name="Output 11 3 5 2" xfId="7585" xr:uid="{00000000-0005-0000-0000-0000AC150000}"/>
    <cellStyle name="Output 11 3 6" xfId="4410" xr:uid="{00000000-0005-0000-0000-0000AD150000}"/>
    <cellStyle name="Output 11 4" xfId="107" xr:uid="{00000000-0005-0000-0000-0000AE150000}"/>
    <cellStyle name="Output 11 4 2" xfId="630" xr:uid="{00000000-0005-0000-0000-0000AF150000}"/>
    <cellStyle name="Output 11 4 2 2" xfId="1674" xr:uid="{00000000-0005-0000-0000-0000B0150000}"/>
    <cellStyle name="Output 11 4 2 2 2" xfId="5891" xr:uid="{00000000-0005-0000-0000-0000B1150000}"/>
    <cellStyle name="Output 11 4 2 3" xfId="2716" xr:uid="{00000000-0005-0000-0000-0000B2150000}"/>
    <cellStyle name="Output 11 4 2 3 2" xfId="6933" xr:uid="{00000000-0005-0000-0000-0000B3150000}"/>
    <cellStyle name="Output 11 4 2 4" xfId="3758" xr:uid="{00000000-0005-0000-0000-0000B4150000}"/>
    <cellStyle name="Output 11 4 2 4 2" xfId="7975" xr:uid="{00000000-0005-0000-0000-0000B5150000}"/>
    <cellStyle name="Output 11 4 2 5" xfId="4800" xr:uid="{00000000-0005-0000-0000-0000B6150000}"/>
    <cellStyle name="Output 11 4 3" xfId="1153" xr:uid="{00000000-0005-0000-0000-0000B7150000}"/>
    <cellStyle name="Output 11 4 3 2" xfId="5370" xr:uid="{00000000-0005-0000-0000-0000B8150000}"/>
    <cellStyle name="Output 11 4 4" xfId="2195" xr:uid="{00000000-0005-0000-0000-0000B9150000}"/>
    <cellStyle name="Output 11 4 4 2" xfId="6412" xr:uid="{00000000-0005-0000-0000-0000BA150000}"/>
    <cellStyle name="Output 11 4 5" xfId="3237" xr:uid="{00000000-0005-0000-0000-0000BB150000}"/>
    <cellStyle name="Output 11 4 5 2" xfId="7454" xr:uid="{00000000-0005-0000-0000-0000BC150000}"/>
    <cellStyle name="Output 11 4 6" xfId="4279" xr:uid="{00000000-0005-0000-0000-0000BD150000}"/>
    <cellStyle name="Output 11 5" xfId="366" xr:uid="{00000000-0005-0000-0000-0000BE150000}"/>
    <cellStyle name="Output 11 5 2" xfId="879" xr:uid="{00000000-0005-0000-0000-0000BF150000}"/>
    <cellStyle name="Output 11 5 2 2" xfId="1923" xr:uid="{00000000-0005-0000-0000-0000C0150000}"/>
    <cellStyle name="Output 11 5 2 2 2" xfId="6140" xr:uid="{00000000-0005-0000-0000-0000C1150000}"/>
    <cellStyle name="Output 11 5 2 3" xfId="2965" xr:uid="{00000000-0005-0000-0000-0000C2150000}"/>
    <cellStyle name="Output 11 5 2 3 2" xfId="7182" xr:uid="{00000000-0005-0000-0000-0000C3150000}"/>
    <cellStyle name="Output 11 5 2 4" xfId="4007" xr:uid="{00000000-0005-0000-0000-0000C4150000}"/>
    <cellStyle name="Output 11 5 2 4 2" xfId="8224" xr:uid="{00000000-0005-0000-0000-0000C5150000}"/>
    <cellStyle name="Output 11 5 2 5" xfId="5049" xr:uid="{00000000-0005-0000-0000-0000C6150000}"/>
    <cellStyle name="Output 11 5 3" xfId="1411" xr:uid="{00000000-0005-0000-0000-0000C7150000}"/>
    <cellStyle name="Output 11 5 3 2" xfId="5628" xr:uid="{00000000-0005-0000-0000-0000C8150000}"/>
    <cellStyle name="Output 11 5 4" xfId="2453" xr:uid="{00000000-0005-0000-0000-0000C9150000}"/>
    <cellStyle name="Output 11 5 4 2" xfId="6670" xr:uid="{00000000-0005-0000-0000-0000CA150000}"/>
    <cellStyle name="Output 11 5 5" xfId="3495" xr:uid="{00000000-0005-0000-0000-0000CB150000}"/>
    <cellStyle name="Output 11 5 5 2" xfId="7712" xr:uid="{00000000-0005-0000-0000-0000CC150000}"/>
    <cellStyle name="Output 11 5 6" xfId="4537" xr:uid="{00000000-0005-0000-0000-0000CD150000}"/>
    <cellStyle name="Output 11 6" xfId="444" xr:uid="{00000000-0005-0000-0000-0000CE150000}"/>
    <cellStyle name="Output 11 6 2" xfId="939" xr:uid="{00000000-0005-0000-0000-0000CF150000}"/>
    <cellStyle name="Output 11 6 2 2" xfId="1983" xr:uid="{00000000-0005-0000-0000-0000D0150000}"/>
    <cellStyle name="Output 11 6 2 2 2" xfId="6200" xr:uid="{00000000-0005-0000-0000-0000D1150000}"/>
    <cellStyle name="Output 11 6 2 3" xfId="3025" xr:uid="{00000000-0005-0000-0000-0000D2150000}"/>
    <cellStyle name="Output 11 6 2 3 2" xfId="7242" xr:uid="{00000000-0005-0000-0000-0000D3150000}"/>
    <cellStyle name="Output 11 6 2 4" xfId="4067" xr:uid="{00000000-0005-0000-0000-0000D4150000}"/>
    <cellStyle name="Output 11 6 2 4 2" xfId="8284" xr:uid="{00000000-0005-0000-0000-0000D5150000}"/>
    <cellStyle name="Output 11 6 2 5" xfId="5109" xr:uid="{00000000-0005-0000-0000-0000D6150000}"/>
    <cellStyle name="Output 11 6 3" xfId="1488" xr:uid="{00000000-0005-0000-0000-0000D7150000}"/>
    <cellStyle name="Output 11 6 3 2" xfId="5705" xr:uid="{00000000-0005-0000-0000-0000D8150000}"/>
    <cellStyle name="Output 11 6 4" xfId="2530" xr:uid="{00000000-0005-0000-0000-0000D9150000}"/>
    <cellStyle name="Output 11 6 4 2" xfId="6747" xr:uid="{00000000-0005-0000-0000-0000DA150000}"/>
    <cellStyle name="Output 11 6 5" xfId="3572" xr:uid="{00000000-0005-0000-0000-0000DB150000}"/>
    <cellStyle name="Output 11 6 5 2" xfId="7789" xr:uid="{00000000-0005-0000-0000-0000DC150000}"/>
    <cellStyle name="Output 11 6 6" xfId="4614" xr:uid="{00000000-0005-0000-0000-0000DD150000}"/>
    <cellStyle name="Output 11 7" xfId="448" xr:uid="{00000000-0005-0000-0000-0000DE150000}"/>
    <cellStyle name="Output 11 7 2" xfId="942" xr:uid="{00000000-0005-0000-0000-0000DF150000}"/>
    <cellStyle name="Output 11 7 2 2" xfId="1986" xr:uid="{00000000-0005-0000-0000-0000E0150000}"/>
    <cellStyle name="Output 11 7 2 2 2" xfId="6203" xr:uid="{00000000-0005-0000-0000-0000E1150000}"/>
    <cellStyle name="Output 11 7 2 3" xfId="3028" xr:uid="{00000000-0005-0000-0000-0000E2150000}"/>
    <cellStyle name="Output 11 7 2 3 2" xfId="7245" xr:uid="{00000000-0005-0000-0000-0000E3150000}"/>
    <cellStyle name="Output 11 7 2 4" xfId="4070" xr:uid="{00000000-0005-0000-0000-0000E4150000}"/>
    <cellStyle name="Output 11 7 2 4 2" xfId="8287" xr:uid="{00000000-0005-0000-0000-0000E5150000}"/>
    <cellStyle name="Output 11 7 2 5" xfId="5112" xr:uid="{00000000-0005-0000-0000-0000E6150000}"/>
    <cellStyle name="Output 11 7 3" xfId="1492" xr:uid="{00000000-0005-0000-0000-0000E7150000}"/>
    <cellStyle name="Output 11 7 3 2" xfId="5709" xr:uid="{00000000-0005-0000-0000-0000E8150000}"/>
    <cellStyle name="Output 11 7 4" xfId="2534" xr:uid="{00000000-0005-0000-0000-0000E9150000}"/>
    <cellStyle name="Output 11 7 4 2" xfId="6751" xr:uid="{00000000-0005-0000-0000-0000EA150000}"/>
    <cellStyle name="Output 11 7 5" xfId="3576" xr:uid="{00000000-0005-0000-0000-0000EB150000}"/>
    <cellStyle name="Output 11 7 5 2" xfId="7793" xr:uid="{00000000-0005-0000-0000-0000EC150000}"/>
    <cellStyle name="Output 11 7 6" xfId="4618" xr:uid="{00000000-0005-0000-0000-0000ED150000}"/>
    <cellStyle name="Output 11 8" xfId="524" xr:uid="{00000000-0005-0000-0000-0000EE150000}"/>
    <cellStyle name="Output 11 8 2" xfId="1012" xr:uid="{00000000-0005-0000-0000-0000EF150000}"/>
    <cellStyle name="Output 11 8 2 2" xfId="2056" xr:uid="{00000000-0005-0000-0000-0000F0150000}"/>
    <cellStyle name="Output 11 8 2 2 2" xfId="6273" xr:uid="{00000000-0005-0000-0000-0000F1150000}"/>
    <cellStyle name="Output 11 8 2 3" xfId="3098" xr:uid="{00000000-0005-0000-0000-0000F2150000}"/>
    <cellStyle name="Output 11 8 2 3 2" xfId="7315" xr:uid="{00000000-0005-0000-0000-0000F3150000}"/>
    <cellStyle name="Output 11 8 2 4" xfId="4140" xr:uid="{00000000-0005-0000-0000-0000F4150000}"/>
    <cellStyle name="Output 11 8 2 4 2" xfId="8357" xr:uid="{00000000-0005-0000-0000-0000F5150000}"/>
    <cellStyle name="Output 11 8 2 5" xfId="5182" xr:uid="{00000000-0005-0000-0000-0000F6150000}"/>
    <cellStyle name="Output 11 8 3" xfId="1568" xr:uid="{00000000-0005-0000-0000-0000F7150000}"/>
    <cellStyle name="Output 11 8 3 2" xfId="5785" xr:uid="{00000000-0005-0000-0000-0000F8150000}"/>
    <cellStyle name="Output 11 8 4" xfId="2610" xr:uid="{00000000-0005-0000-0000-0000F9150000}"/>
    <cellStyle name="Output 11 8 4 2" xfId="6827" xr:uid="{00000000-0005-0000-0000-0000FA150000}"/>
    <cellStyle name="Output 11 8 5" xfId="3652" xr:uid="{00000000-0005-0000-0000-0000FB150000}"/>
    <cellStyle name="Output 11 8 5 2" xfId="7869" xr:uid="{00000000-0005-0000-0000-0000FC150000}"/>
    <cellStyle name="Output 11 8 6" xfId="4694" xr:uid="{00000000-0005-0000-0000-0000FD150000}"/>
    <cellStyle name="Output 11 9" xfId="672" xr:uid="{00000000-0005-0000-0000-0000FE150000}"/>
    <cellStyle name="Output 11 9 2" xfId="1716" xr:uid="{00000000-0005-0000-0000-0000FF150000}"/>
    <cellStyle name="Output 11 9 2 2" xfId="5933" xr:uid="{00000000-0005-0000-0000-000000160000}"/>
    <cellStyle name="Output 11 9 3" xfId="2758" xr:uid="{00000000-0005-0000-0000-000001160000}"/>
    <cellStyle name="Output 11 9 3 2" xfId="6975" xr:uid="{00000000-0005-0000-0000-000002160000}"/>
    <cellStyle name="Output 11 9 4" xfId="3800" xr:uid="{00000000-0005-0000-0000-000003160000}"/>
    <cellStyle name="Output 11 9 4 2" xfId="8017" xr:uid="{00000000-0005-0000-0000-000004160000}"/>
    <cellStyle name="Output 11 9 5" xfId="4842" xr:uid="{00000000-0005-0000-0000-000005160000}"/>
    <cellStyle name="Output 12" xfId="131" xr:uid="{00000000-0005-0000-0000-000006160000}"/>
    <cellStyle name="Output 12 2" xfId="654" xr:uid="{00000000-0005-0000-0000-000007160000}"/>
    <cellStyle name="Output 12 2 2" xfId="1698" xr:uid="{00000000-0005-0000-0000-000008160000}"/>
    <cellStyle name="Output 12 2 2 2" xfId="5915" xr:uid="{00000000-0005-0000-0000-000009160000}"/>
    <cellStyle name="Output 12 2 3" xfId="2740" xr:uid="{00000000-0005-0000-0000-00000A160000}"/>
    <cellStyle name="Output 12 2 3 2" xfId="6957" xr:uid="{00000000-0005-0000-0000-00000B160000}"/>
    <cellStyle name="Output 12 2 4" xfId="3782" xr:uid="{00000000-0005-0000-0000-00000C160000}"/>
    <cellStyle name="Output 12 2 4 2" xfId="7999" xr:uid="{00000000-0005-0000-0000-00000D160000}"/>
    <cellStyle name="Output 12 2 5" xfId="4824" xr:uid="{00000000-0005-0000-0000-00000E160000}"/>
    <cellStyle name="Output 12 3" xfId="1177" xr:uid="{00000000-0005-0000-0000-00000F160000}"/>
    <cellStyle name="Output 12 3 2" xfId="5394" xr:uid="{00000000-0005-0000-0000-000010160000}"/>
    <cellStyle name="Output 12 4" xfId="2219" xr:uid="{00000000-0005-0000-0000-000011160000}"/>
    <cellStyle name="Output 12 4 2" xfId="6436" xr:uid="{00000000-0005-0000-0000-000012160000}"/>
    <cellStyle name="Output 12 5" xfId="3261" xr:uid="{00000000-0005-0000-0000-000013160000}"/>
    <cellStyle name="Output 12 5 2" xfId="7478" xr:uid="{00000000-0005-0000-0000-000014160000}"/>
    <cellStyle name="Output 12 6" xfId="4303" xr:uid="{00000000-0005-0000-0000-000015160000}"/>
    <cellStyle name="Output 2" xfId="68" xr:uid="{00000000-0005-0000-0000-000016160000}"/>
    <cellStyle name="Output 2 10" xfId="593" xr:uid="{00000000-0005-0000-0000-000017160000}"/>
    <cellStyle name="Output 2 10 2" xfId="1637" xr:uid="{00000000-0005-0000-0000-000018160000}"/>
    <cellStyle name="Output 2 10 2 2" xfId="5854" xr:uid="{00000000-0005-0000-0000-000019160000}"/>
    <cellStyle name="Output 2 10 3" xfId="2679" xr:uid="{00000000-0005-0000-0000-00001A160000}"/>
    <cellStyle name="Output 2 10 3 2" xfId="6896" xr:uid="{00000000-0005-0000-0000-00001B160000}"/>
    <cellStyle name="Output 2 10 4" xfId="3721" xr:uid="{00000000-0005-0000-0000-00001C160000}"/>
    <cellStyle name="Output 2 10 4 2" xfId="7938" xr:uid="{00000000-0005-0000-0000-00001D160000}"/>
    <cellStyle name="Output 2 10 5" xfId="4763" xr:uid="{00000000-0005-0000-0000-00001E160000}"/>
    <cellStyle name="Output 2 11" xfId="552" xr:uid="{00000000-0005-0000-0000-00001F160000}"/>
    <cellStyle name="Output 2 11 2" xfId="1596" xr:uid="{00000000-0005-0000-0000-000020160000}"/>
    <cellStyle name="Output 2 11 2 2" xfId="5813" xr:uid="{00000000-0005-0000-0000-000021160000}"/>
    <cellStyle name="Output 2 11 3" xfId="2638" xr:uid="{00000000-0005-0000-0000-000022160000}"/>
    <cellStyle name="Output 2 11 3 2" xfId="6855" xr:uid="{00000000-0005-0000-0000-000023160000}"/>
    <cellStyle name="Output 2 11 4" xfId="3680" xr:uid="{00000000-0005-0000-0000-000024160000}"/>
    <cellStyle name="Output 2 11 4 2" xfId="7897" xr:uid="{00000000-0005-0000-0000-000025160000}"/>
    <cellStyle name="Output 2 11 5" xfId="4722" xr:uid="{00000000-0005-0000-0000-000026160000}"/>
    <cellStyle name="Output 2 12" xfId="1062" xr:uid="{00000000-0005-0000-0000-000027160000}"/>
    <cellStyle name="Output 2 12 2" xfId="2106" xr:uid="{00000000-0005-0000-0000-000028160000}"/>
    <cellStyle name="Output 2 12 2 2" xfId="6323" xr:uid="{00000000-0005-0000-0000-000029160000}"/>
    <cellStyle name="Output 2 12 3" xfId="3148" xr:uid="{00000000-0005-0000-0000-00002A160000}"/>
    <cellStyle name="Output 2 12 3 2" xfId="7365" xr:uid="{00000000-0005-0000-0000-00002B160000}"/>
    <cellStyle name="Output 2 12 4" xfId="4190" xr:uid="{00000000-0005-0000-0000-00002C160000}"/>
    <cellStyle name="Output 2 12 4 2" xfId="8407" xr:uid="{00000000-0005-0000-0000-00002D160000}"/>
    <cellStyle name="Output 2 12 5" xfId="5232" xr:uid="{00000000-0005-0000-0000-00002E160000}"/>
    <cellStyle name="Output 2 13" xfId="1116" xr:uid="{00000000-0005-0000-0000-00002F160000}"/>
    <cellStyle name="Output 2 13 2" xfId="5333" xr:uid="{00000000-0005-0000-0000-000030160000}"/>
    <cellStyle name="Output 2 14" xfId="2158" xr:uid="{00000000-0005-0000-0000-000031160000}"/>
    <cellStyle name="Output 2 14 2" xfId="6375" xr:uid="{00000000-0005-0000-0000-000032160000}"/>
    <cellStyle name="Output 2 15" xfId="3200" xr:uid="{00000000-0005-0000-0000-000033160000}"/>
    <cellStyle name="Output 2 15 2" xfId="7417" xr:uid="{00000000-0005-0000-0000-000034160000}"/>
    <cellStyle name="Output 2 16" xfId="4242" xr:uid="{00000000-0005-0000-0000-000035160000}"/>
    <cellStyle name="Output 2 2" xfId="166" xr:uid="{00000000-0005-0000-0000-000036160000}"/>
    <cellStyle name="Output 2 2 2" xfId="688" xr:uid="{00000000-0005-0000-0000-000037160000}"/>
    <cellStyle name="Output 2 2 2 2" xfId="1732" xr:uid="{00000000-0005-0000-0000-000038160000}"/>
    <cellStyle name="Output 2 2 2 2 2" xfId="5949" xr:uid="{00000000-0005-0000-0000-000039160000}"/>
    <cellStyle name="Output 2 2 2 3" xfId="2774" xr:uid="{00000000-0005-0000-0000-00003A160000}"/>
    <cellStyle name="Output 2 2 2 3 2" xfId="6991" xr:uid="{00000000-0005-0000-0000-00003B160000}"/>
    <cellStyle name="Output 2 2 2 4" xfId="3816" xr:uid="{00000000-0005-0000-0000-00003C160000}"/>
    <cellStyle name="Output 2 2 2 4 2" xfId="8033" xr:uid="{00000000-0005-0000-0000-00003D160000}"/>
    <cellStyle name="Output 2 2 2 5" xfId="4858" xr:uid="{00000000-0005-0000-0000-00003E160000}"/>
    <cellStyle name="Output 2 2 3" xfId="1211" xr:uid="{00000000-0005-0000-0000-00003F160000}"/>
    <cellStyle name="Output 2 2 3 2" xfId="5428" xr:uid="{00000000-0005-0000-0000-000040160000}"/>
    <cellStyle name="Output 2 2 4" xfId="2253" xr:uid="{00000000-0005-0000-0000-000041160000}"/>
    <cellStyle name="Output 2 2 4 2" xfId="6470" xr:uid="{00000000-0005-0000-0000-000042160000}"/>
    <cellStyle name="Output 2 2 5" xfId="3295" xr:uid="{00000000-0005-0000-0000-000043160000}"/>
    <cellStyle name="Output 2 2 5 2" xfId="7512" xr:uid="{00000000-0005-0000-0000-000044160000}"/>
    <cellStyle name="Output 2 2 6" xfId="4337" xr:uid="{00000000-0005-0000-0000-000045160000}"/>
    <cellStyle name="Output 2 3" xfId="109" xr:uid="{00000000-0005-0000-0000-000046160000}"/>
    <cellStyle name="Output 2 3 2" xfId="632" xr:uid="{00000000-0005-0000-0000-000047160000}"/>
    <cellStyle name="Output 2 3 2 2" xfId="1676" xr:uid="{00000000-0005-0000-0000-000048160000}"/>
    <cellStyle name="Output 2 3 2 2 2" xfId="5893" xr:uid="{00000000-0005-0000-0000-000049160000}"/>
    <cellStyle name="Output 2 3 2 3" xfId="2718" xr:uid="{00000000-0005-0000-0000-00004A160000}"/>
    <cellStyle name="Output 2 3 2 3 2" xfId="6935" xr:uid="{00000000-0005-0000-0000-00004B160000}"/>
    <cellStyle name="Output 2 3 2 4" xfId="3760" xr:uid="{00000000-0005-0000-0000-00004C160000}"/>
    <cellStyle name="Output 2 3 2 4 2" xfId="7977" xr:uid="{00000000-0005-0000-0000-00004D160000}"/>
    <cellStyle name="Output 2 3 2 5" xfId="4802" xr:uid="{00000000-0005-0000-0000-00004E160000}"/>
    <cellStyle name="Output 2 3 3" xfId="1155" xr:uid="{00000000-0005-0000-0000-00004F160000}"/>
    <cellStyle name="Output 2 3 3 2" xfId="5372" xr:uid="{00000000-0005-0000-0000-000050160000}"/>
    <cellStyle name="Output 2 3 4" xfId="2197" xr:uid="{00000000-0005-0000-0000-000051160000}"/>
    <cellStyle name="Output 2 3 4 2" xfId="6414" xr:uid="{00000000-0005-0000-0000-000052160000}"/>
    <cellStyle name="Output 2 3 5" xfId="3239" xr:uid="{00000000-0005-0000-0000-000053160000}"/>
    <cellStyle name="Output 2 3 5 2" xfId="7456" xr:uid="{00000000-0005-0000-0000-000054160000}"/>
    <cellStyle name="Output 2 3 6" xfId="4281" xr:uid="{00000000-0005-0000-0000-000055160000}"/>
    <cellStyle name="Output 2 4" xfId="255" xr:uid="{00000000-0005-0000-0000-000056160000}"/>
    <cellStyle name="Output 2 4 2" xfId="777" xr:uid="{00000000-0005-0000-0000-000057160000}"/>
    <cellStyle name="Output 2 4 2 2" xfId="1821" xr:uid="{00000000-0005-0000-0000-000058160000}"/>
    <cellStyle name="Output 2 4 2 2 2" xfId="6038" xr:uid="{00000000-0005-0000-0000-000059160000}"/>
    <cellStyle name="Output 2 4 2 3" xfId="2863" xr:uid="{00000000-0005-0000-0000-00005A160000}"/>
    <cellStyle name="Output 2 4 2 3 2" xfId="7080" xr:uid="{00000000-0005-0000-0000-00005B160000}"/>
    <cellStyle name="Output 2 4 2 4" xfId="3905" xr:uid="{00000000-0005-0000-0000-00005C160000}"/>
    <cellStyle name="Output 2 4 2 4 2" xfId="8122" xr:uid="{00000000-0005-0000-0000-00005D160000}"/>
    <cellStyle name="Output 2 4 2 5" xfId="4947" xr:uid="{00000000-0005-0000-0000-00005E160000}"/>
    <cellStyle name="Output 2 4 3" xfId="1300" xr:uid="{00000000-0005-0000-0000-00005F160000}"/>
    <cellStyle name="Output 2 4 3 2" xfId="5517" xr:uid="{00000000-0005-0000-0000-000060160000}"/>
    <cellStyle name="Output 2 4 4" xfId="2342" xr:uid="{00000000-0005-0000-0000-000061160000}"/>
    <cellStyle name="Output 2 4 4 2" xfId="6559" xr:uid="{00000000-0005-0000-0000-000062160000}"/>
    <cellStyle name="Output 2 4 5" xfId="3384" xr:uid="{00000000-0005-0000-0000-000063160000}"/>
    <cellStyle name="Output 2 4 5 2" xfId="7601" xr:uid="{00000000-0005-0000-0000-000064160000}"/>
    <cellStyle name="Output 2 4 6" xfId="4426" xr:uid="{00000000-0005-0000-0000-000065160000}"/>
    <cellStyle name="Output 2 5" xfId="111" xr:uid="{00000000-0005-0000-0000-000066160000}"/>
    <cellStyle name="Output 2 5 2" xfId="634" xr:uid="{00000000-0005-0000-0000-000067160000}"/>
    <cellStyle name="Output 2 5 2 2" xfId="1678" xr:uid="{00000000-0005-0000-0000-000068160000}"/>
    <cellStyle name="Output 2 5 2 2 2" xfId="5895" xr:uid="{00000000-0005-0000-0000-000069160000}"/>
    <cellStyle name="Output 2 5 2 3" xfId="2720" xr:uid="{00000000-0005-0000-0000-00006A160000}"/>
    <cellStyle name="Output 2 5 2 3 2" xfId="6937" xr:uid="{00000000-0005-0000-0000-00006B160000}"/>
    <cellStyle name="Output 2 5 2 4" xfId="3762" xr:uid="{00000000-0005-0000-0000-00006C160000}"/>
    <cellStyle name="Output 2 5 2 4 2" xfId="7979" xr:uid="{00000000-0005-0000-0000-00006D160000}"/>
    <cellStyle name="Output 2 5 2 5" xfId="4804" xr:uid="{00000000-0005-0000-0000-00006E160000}"/>
    <cellStyle name="Output 2 5 3" xfId="1157" xr:uid="{00000000-0005-0000-0000-00006F160000}"/>
    <cellStyle name="Output 2 5 3 2" xfId="5374" xr:uid="{00000000-0005-0000-0000-000070160000}"/>
    <cellStyle name="Output 2 5 4" xfId="2199" xr:uid="{00000000-0005-0000-0000-000071160000}"/>
    <cellStyle name="Output 2 5 4 2" xfId="6416" xr:uid="{00000000-0005-0000-0000-000072160000}"/>
    <cellStyle name="Output 2 5 5" xfId="3241" xr:uid="{00000000-0005-0000-0000-000073160000}"/>
    <cellStyle name="Output 2 5 5 2" xfId="7458" xr:uid="{00000000-0005-0000-0000-000074160000}"/>
    <cellStyle name="Output 2 5 6" xfId="4283" xr:uid="{00000000-0005-0000-0000-000075160000}"/>
    <cellStyle name="Output 2 6" xfId="382" xr:uid="{00000000-0005-0000-0000-000076160000}"/>
    <cellStyle name="Output 2 6 2" xfId="894" xr:uid="{00000000-0005-0000-0000-000077160000}"/>
    <cellStyle name="Output 2 6 2 2" xfId="1938" xr:uid="{00000000-0005-0000-0000-000078160000}"/>
    <cellStyle name="Output 2 6 2 2 2" xfId="6155" xr:uid="{00000000-0005-0000-0000-000079160000}"/>
    <cellStyle name="Output 2 6 2 3" xfId="2980" xr:uid="{00000000-0005-0000-0000-00007A160000}"/>
    <cellStyle name="Output 2 6 2 3 2" xfId="7197" xr:uid="{00000000-0005-0000-0000-00007B160000}"/>
    <cellStyle name="Output 2 6 2 4" xfId="4022" xr:uid="{00000000-0005-0000-0000-00007C160000}"/>
    <cellStyle name="Output 2 6 2 4 2" xfId="8239" xr:uid="{00000000-0005-0000-0000-00007D160000}"/>
    <cellStyle name="Output 2 6 2 5" xfId="5064" xr:uid="{00000000-0005-0000-0000-00007E160000}"/>
    <cellStyle name="Output 2 6 3" xfId="1427" xr:uid="{00000000-0005-0000-0000-00007F160000}"/>
    <cellStyle name="Output 2 6 3 2" xfId="5644" xr:uid="{00000000-0005-0000-0000-000080160000}"/>
    <cellStyle name="Output 2 6 4" xfId="2469" xr:uid="{00000000-0005-0000-0000-000081160000}"/>
    <cellStyle name="Output 2 6 4 2" xfId="6686" xr:uid="{00000000-0005-0000-0000-000082160000}"/>
    <cellStyle name="Output 2 6 5" xfId="3511" xr:uid="{00000000-0005-0000-0000-000083160000}"/>
    <cellStyle name="Output 2 6 5 2" xfId="7728" xr:uid="{00000000-0005-0000-0000-000084160000}"/>
    <cellStyle name="Output 2 6 6" xfId="4553" xr:uid="{00000000-0005-0000-0000-000085160000}"/>
    <cellStyle name="Output 2 7" xfId="464" xr:uid="{00000000-0005-0000-0000-000086160000}"/>
    <cellStyle name="Output 2 7 2" xfId="955" xr:uid="{00000000-0005-0000-0000-000087160000}"/>
    <cellStyle name="Output 2 7 2 2" xfId="1999" xr:uid="{00000000-0005-0000-0000-000088160000}"/>
    <cellStyle name="Output 2 7 2 2 2" xfId="6216" xr:uid="{00000000-0005-0000-0000-000089160000}"/>
    <cellStyle name="Output 2 7 2 3" xfId="3041" xr:uid="{00000000-0005-0000-0000-00008A160000}"/>
    <cellStyle name="Output 2 7 2 3 2" xfId="7258" xr:uid="{00000000-0005-0000-0000-00008B160000}"/>
    <cellStyle name="Output 2 7 2 4" xfId="4083" xr:uid="{00000000-0005-0000-0000-00008C160000}"/>
    <cellStyle name="Output 2 7 2 4 2" xfId="8300" xr:uid="{00000000-0005-0000-0000-00008D160000}"/>
    <cellStyle name="Output 2 7 2 5" xfId="5125" xr:uid="{00000000-0005-0000-0000-00008E160000}"/>
    <cellStyle name="Output 2 7 3" xfId="1508" xr:uid="{00000000-0005-0000-0000-00008F160000}"/>
    <cellStyle name="Output 2 7 3 2" xfId="5725" xr:uid="{00000000-0005-0000-0000-000090160000}"/>
    <cellStyle name="Output 2 7 4" xfId="2550" xr:uid="{00000000-0005-0000-0000-000091160000}"/>
    <cellStyle name="Output 2 7 4 2" xfId="6767" xr:uid="{00000000-0005-0000-0000-000092160000}"/>
    <cellStyle name="Output 2 7 5" xfId="3592" xr:uid="{00000000-0005-0000-0000-000093160000}"/>
    <cellStyle name="Output 2 7 5 2" xfId="7809" xr:uid="{00000000-0005-0000-0000-000094160000}"/>
    <cellStyle name="Output 2 7 6" xfId="4634" xr:uid="{00000000-0005-0000-0000-000095160000}"/>
    <cellStyle name="Output 2 8" xfId="484" xr:uid="{00000000-0005-0000-0000-000096160000}"/>
    <cellStyle name="Output 2 8 2" xfId="974" xr:uid="{00000000-0005-0000-0000-000097160000}"/>
    <cellStyle name="Output 2 8 2 2" xfId="2018" xr:uid="{00000000-0005-0000-0000-000098160000}"/>
    <cellStyle name="Output 2 8 2 2 2" xfId="6235" xr:uid="{00000000-0005-0000-0000-000099160000}"/>
    <cellStyle name="Output 2 8 2 3" xfId="3060" xr:uid="{00000000-0005-0000-0000-00009A160000}"/>
    <cellStyle name="Output 2 8 2 3 2" xfId="7277" xr:uid="{00000000-0005-0000-0000-00009B160000}"/>
    <cellStyle name="Output 2 8 2 4" xfId="4102" xr:uid="{00000000-0005-0000-0000-00009C160000}"/>
    <cellStyle name="Output 2 8 2 4 2" xfId="8319" xr:uid="{00000000-0005-0000-0000-00009D160000}"/>
    <cellStyle name="Output 2 8 2 5" xfId="5144" xr:uid="{00000000-0005-0000-0000-00009E160000}"/>
    <cellStyle name="Output 2 8 3" xfId="1528" xr:uid="{00000000-0005-0000-0000-00009F160000}"/>
    <cellStyle name="Output 2 8 3 2" xfId="5745" xr:uid="{00000000-0005-0000-0000-0000A0160000}"/>
    <cellStyle name="Output 2 8 4" xfId="2570" xr:uid="{00000000-0005-0000-0000-0000A1160000}"/>
    <cellStyle name="Output 2 8 4 2" xfId="6787" xr:uid="{00000000-0005-0000-0000-0000A2160000}"/>
    <cellStyle name="Output 2 8 5" xfId="3612" xr:uid="{00000000-0005-0000-0000-0000A3160000}"/>
    <cellStyle name="Output 2 8 5 2" xfId="7829" xr:uid="{00000000-0005-0000-0000-0000A4160000}"/>
    <cellStyle name="Output 2 8 6" xfId="4654" xr:uid="{00000000-0005-0000-0000-0000A5160000}"/>
    <cellStyle name="Output 2 9" xfId="425" xr:uid="{00000000-0005-0000-0000-0000A6160000}"/>
    <cellStyle name="Output 2 9 2" xfId="929" xr:uid="{00000000-0005-0000-0000-0000A7160000}"/>
    <cellStyle name="Output 2 9 2 2" xfId="1973" xr:uid="{00000000-0005-0000-0000-0000A8160000}"/>
    <cellStyle name="Output 2 9 2 2 2" xfId="6190" xr:uid="{00000000-0005-0000-0000-0000A9160000}"/>
    <cellStyle name="Output 2 9 2 3" xfId="3015" xr:uid="{00000000-0005-0000-0000-0000AA160000}"/>
    <cellStyle name="Output 2 9 2 3 2" xfId="7232" xr:uid="{00000000-0005-0000-0000-0000AB160000}"/>
    <cellStyle name="Output 2 9 2 4" xfId="4057" xr:uid="{00000000-0005-0000-0000-0000AC160000}"/>
    <cellStyle name="Output 2 9 2 4 2" xfId="8274" xr:uid="{00000000-0005-0000-0000-0000AD160000}"/>
    <cellStyle name="Output 2 9 2 5" xfId="5099" xr:uid="{00000000-0005-0000-0000-0000AE160000}"/>
    <cellStyle name="Output 2 9 3" xfId="1470" xr:uid="{00000000-0005-0000-0000-0000AF160000}"/>
    <cellStyle name="Output 2 9 3 2" xfId="5687" xr:uid="{00000000-0005-0000-0000-0000B0160000}"/>
    <cellStyle name="Output 2 9 4" xfId="2512" xr:uid="{00000000-0005-0000-0000-0000B1160000}"/>
    <cellStyle name="Output 2 9 4 2" xfId="6729" xr:uid="{00000000-0005-0000-0000-0000B2160000}"/>
    <cellStyle name="Output 2 9 5" xfId="3554" xr:uid="{00000000-0005-0000-0000-0000B3160000}"/>
    <cellStyle name="Output 2 9 5 2" xfId="7771" xr:uid="{00000000-0005-0000-0000-0000B4160000}"/>
    <cellStyle name="Output 2 9 6" xfId="4596" xr:uid="{00000000-0005-0000-0000-0000B5160000}"/>
    <cellStyle name="Output 3" xfId="55" xr:uid="{00000000-0005-0000-0000-0000B6160000}"/>
    <cellStyle name="Output 3 10" xfId="580" xr:uid="{00000000-0005-0000-0000-0000B7160000}"/>
    <cellStyle name="Output 3 10 2" xfId="1624" xr:uid="{00000000-0005-0000-0000-0000B8160000}"/>
    <cellStyle name="Output 3 10 2 2" xfId="5841" xr:uid="{00000000-0005-0000-0000-0000B9160000}"/>
    <cellStyle name="Output 3 10 3" xfId="2666" xr:uid="{00000000-0005-0000-0000-0000BA160000}"/>
    <cellStyle name="Output 3 10 3 2" xfId="6883" xr:uid="{00000000-0005-0000-0000-0000BB160000}"/>
    <cellStyle name="Output 3 10 4" xfId="3708" xr:uid="{00000000-0005-0000-0000-0000BC160000}"/>
    <cellStyle name="Output 3 10 4 2" xfId="7925" xr:uid="{00000000-0005-0000-0000-0000BD160000}"/>
    <cellStyle name="Output 3 10 5" xfId="4750" xr:uid="{00000000-0005-0000-0000-0000BE160000}"/>
    <cellStyle name="Output 3 11" xfId="567" xr:uid="{00000000-0005-0000-0000-0000BF160000}"/>
    <cellStyle name="Output 3 11 2" xfId="1611" xr:uid="{00000000-0005-0000-0000-0000C0160000}"/>
    <cellStyle name="Output 3 11 2 2" xfId="5828" xr:uid="{00000000-0005-0000-0000-0000C1160000}"/>
    <cellStyle name="Output 3 11 3" xfId="2653" xr:uid="{00000000-0005-0000-0000-0000C2160000}"/>
    <cellStyle name="Output 3 11 3 2" xfId="6870" xr:uid="{00000000-0005-0000-0000-0000C3160000}"/>
    <cellStyle name="Output 3 11 4" xfId="3695" xr:uid="{00000000-0005-0000-0000-0000C4160000}"/>
    <cellStyle name="Output 3 11 4 2" xfId="7912" xr:uid="{00000000-0005-0000-0000-0000C5160000}"/>
    <cellStyle name="Output 3 11 5" xfId="4737" xr:uid="{00000000-0005-0000-0000-0000C6160000}"/>
    <cellStyle name="Output 3 12" xfId="1049" xr:uid="{00000000-0005-0000-0000-0000C7160000}"/>
    <cellStyle name="Output 3 12 2" xfId="2093" xr:uid="{00000000-0005-0000-0000-0000C8160000}"/>
    <cellStyle name="Output 3 12 2 2" xfId="6310" xr:uid="{00000000-0005-0000-0000-0000C9160000}"/>
    <cellStyle name="Output 3 12 3" xfId="3135" xr:uid="{00000000-0005-0000-0000-0000CA160000}"/>
    <cellStyle name="Output 3 12 3 2" xfId="7352" xr:uid="{00000000-0005-0000-0000-0000CB160000}"/>
    <cellStyle name="Output 3 12 4" xfId="4177" xr:uid="{00000000-0005-0000-0000-0000CC160000}"/>
    <cellStyle name="Output 3 12 4 2" xfId="8394" xr:uid="{00000000-0005-0000-0000-0000CD160000}"/>
    <cellStyle name="Output 3 12 5" xfId="5219" xr:uid="{00000000-0005-0000-0000-0000CE160000}"/>
    <cellStyle name="Output 3 13" xfId="1103" xr:uid="{00000000-0005-0000-0000-0000CF160000}"/>
    <cellStyle name="Output 3 13 2" xfId="5320" xr:uid="{00000000-0005-0000-0000-0000D0160000}"/>
    <cellStyle name="Output 3 14" xfId="2145" xr:uid="{00000000-0005-0000-0000-0000D1160000}"/>
    <cellStyle name="Output 3 14 2" xfId="6362" xr:uid="{00000000-0005-0000-0000-0000D2160000}"/>
    <cellStyle name="Output 3 15" xfId="3187" xr:uid="{00000000-0005-0000-0000-0000D3160000}"/>
    <cellStyle name="Output 3 15 2" xfId="7404" xr:uid="{00000000-0005-0000-0000-0000D4160000}"/>
    <cellStyle name="Output 3 16" xfId="4229" xr:uid="{00000000-0005-0000-0000-0000D5160000}"/>
    <cellStyle name="Output 3 2" xfId="153" xr:uid="{00000000-0005-0000-0000-0000D6160000}"/>
    <cellStyle name="Output 3 2 2" xfId="675" xr:uid="{00000000-0005-0000-0000-0000D7160000}"/>
    <cellStyle name="Output 3 2 2 2" xfId="1719" xr:uid="{00000000-0005-0000-0000-0000D8160000}"/>
    <cellStyle name="Output 3 2 2 2 2" xfId="5936" xr:uid="{00000000-0005-0000-0000-0000D9160000}"/>
    <cellStyle name="Output 3 2 2 3" xfId="2761" xr:uid="{00000000-0005-0000-0000-0000DA160000}"/>
    <cellStyle name="Output 3 2 2 3 2" xfId="6978" xr:uid="{00000000-0005-0000-0000-0000DB160000}"/>
    <cellStyle name="Output 3 2 2 4" xfId="3803" xr:uid="{00000000-0005-0000-0000-0000DC160000}"/>
    <cellStyle name="Output 3 2 2 4 2" xfId="8020" xr:uid="{00000000-0005-0000-0000-0000DD160000}"/>
    <cellStyle name="Output 3 2 2 5" xfId="4845" xr:uid="{00000000-0005-0000-0000-0000DE160000}"/>
    <cellStyle name="Output 3 2 3" xfId="1198" xr:uid="{00000000-0005-0000-0000-0000DF160000}"/>
    <cellStyle name="Output 3 2 3 2" xfId="5415" xr:uid="{00000000-0005-0000-0000-0000E0160000}"/>
    <cellStyle name="Output 3 2 4" xfId="2240" xr:uid="{00000000-0005-0000-0000-0000E1160000}"/>
    <cellStyle name="Output 3 2 4 2" xfId="6457" xr:uid="{00000000-0005-0000-0000-0000E2160000}"/>
    <cellStyle name="Output 3 2 5" xfId="3282" xr:uid="{00000000-0005-0000-0000-0000E3160000}"/>
    <cellStyle name="Output 3 2 5 2" xfId="7499" xr:uid="{00000000-0005-0000-0000-0000E4160000}"/>
    <cellStyle name="Output 3 2 6" xfId="4324" xr:uid="{00000000-0005-0000-0000-0000E5160000}"/>
    <cellStyle name="Output 3 3" xfId="129" xr:uid="{00000000-0005-0000-0000-0000E6160000}"/>
    <cellStyle name="Output 3 3 2" xfId="652" xr:uid="{00000000-0005-0000-0000-0000E7160000}"/>
    <cellStyle name="Output 3 3 2 2" xfId="1696" xr:uid="{00000000-0005-0000-0000-0000E8160000}"/>
    <cellStyle name="Output 3 3 2 2 2" xfId="5913" xr:uid="{00000000-0005-0000-0000-0000E9160000}"/>
    <cellStyle name="Output 3 3 2 3" xfId="2738" xr:uid="{00000000-0005-0000-0000-0000EA160000}"/>
    <cellStyle name="Output 3 3 2 3 2" xfId="6955" xr:uid="{00000000-0005-0000-0000-0000EB160000}"/>
    <cellStyle name="Output 3 3 2 4" xfId="3780" xr:uid="{00000000-0005-0000-0000-0000EC160000}"/>
    <cellStyle name="Output 3 3 2 4 2" xfId="7997" xr:uid="{00000000-0005-0000-0000-0000ED160000}"/>
    <cellStyle name="Output 3 3 2 5" xfId="4822" xr:uid="{00000000-0005-0000-0000-0000EE160000}"/>
    <cellStyle name="Output 3 3 3" xfId="1175" xr:uid="{00000000-0005-0000-0000-0000EF160000}"/>
    <cellStyle name="Output 3 3 3 2" xfId="5392" xr:uid="{00000000-0005-0000-0000-0000F0160000}"/>
    <cellStyle name="Output 3 3 4" xfId="2217" xr:uid="{00000000-0005-0000-0000-0000F1160000}"/>
    <cellStyle name="Output 3 3 4 2" xfId="6434" xr:uid="{00000000-0005-0000-0000-0000F2160000}"/>
    <cellStyle name="Output 3 3 5" xfId="3259" xr:uid="{00000000-0005-0000-0000-0000F3160000}"/>
    <cellStyle name="Output 3 3 5 2" xfId="7476" xr:uid="{00000000-0005-0000-0000-0000F4160000}"/>
    <cellStyle name="Output 3 3 6" xfId="4301" xr:uid="{00000000-0005-0000-0000-0000F5160000}"/>
    <cellStyle name="Output 3 4" xfId="135" xr:uid="{00000000-0005-0000-0000-0000F6160000}"/>
    <cellStyle name="Output 3 4 2" xfId="658" xr:uid="{00000000-0005-0000-0000-0000F7160000}"/>
    <cellStyle name="Output 3 4 2 2" xfId="1702" xr:uid="{00000000-0005-0000-0000-0000F8160000}"/>
    <cellStyle name="Output 3 4 2 2 2" xfId="5919" xr:uid="{00000000-0005-0000-0000-0000F9160000}"/>
    <cellStyle name="Output 3 4 2 3" xfId="2744" xr:uid="{00000000-0005-0000-0000-0000FA160000}"/>
    <cellStyle name="Output 3 4 2 3 2" xfId="6961" xr:uid="{00000000-0005-0000-0000-0000FB160000}"/>
    <cellStyle name="Output 3 4 2 4" xfId="3786" xr:uid="{00000000-0005-0000-0000-0000FC160000}"/>
    <cellStyle name="Output 3 4 2 4 2" xfId="8003" xr:uid="{00000000-0005-0000-0000-0000FD160000}"/>
    <cellStyle name="Output 3 4 2 5" xfId="4828" xr:uid="{00000000-0005-0000-0000-0000FE160000}"/>
    <cellStyle name="Output 3 4 3" xfId="1181" xr:uid="{00000000-0005-0000-0000-0000FF160000}"/>
    <cellStyle name="Output 3 4 3 2" xfId="5398" xr:uid="{00000000-0005-0000-0000-000000170000}"/>
    <cellStyle name="Output 3 4 4" xfId="2223" xr:uid="{00000000-0005-0000-0000-000001170000}"/>
    <cellStyle name="Output 3 4 4 2" xfId="6440" xr:uid="{00000000-0005-0000-0000-000002170000}"/>
    <cellStyle name="Output 3 4 5" xfId="3265" xr:uid="{00000000-0005-0000-0000-000003170000}"/>
    <cellStyle name="Output 3 4 5 2" xfId="7482" xr:uid="{00000000-0005-0000-0000-000004170000}"/>
    <cellStyle name="Output 3 4 6" xfId="4307" xr:uid="{00000000-0005-0000-0000-000005170000}"/>
    <cellStyle name="Output 3 5" xfId="96" xr:uid="{00000000-0005-0000-0000-000006170000}"/>
    <cellStyle name="Output 3 5 2" xfId="619" xr:uid="{00000000-0005-0000-0000-000007170000}"/>
    <cellStyle name="Output 3 5 2 2" xfId="1663" xr:uid="{00000000-0005-0000-0000-000008170000}"/>
    <cellStyle name="Output 3 5 2 2 2" xfId="5880" xr:uid="{00000000-0005-0000-0000-000009170000}"/>
    <cellStyle name="Output 3 5 2 3" xfId="2705" xr:uid="{00000000-0005-0000-0000-00000A170000}"/>
    <cellStyle name="Output 3 5 2 3 2" xfId="6922" xr:uid="{00000000-0005-0000-0000-00000B170000}"/>
    <cellStyle name="Output 3 5 2 4" xfId="3747" xr:uid="{00000000-0005-0000-0000-00000C170000}"/>
    <cellStyle name="Output 3 5 2 4 2" xfId="7964" xr:uid="{00000000-0005-0000-0000-00000D170000}"/>
    <cellStyle name="Output 3 5 2 5" xfId="4789" xr:uid="{00000000-0005-0000-0000-00000E170000}"/>
    <cellStyle name="Output 3 5 3" xfId="1142" xr:uid="{00000000-0005-0000-0000-00000F170000}"/>
    <cellStyle name="Output 3 5 3 2" xfId="5359" xr:uid="{00000000-0005-0000-0000-000010170000}"/>
    <cellStyle name="Output 3 5 4" xfId="2184" xr:uid="{00000000-0005-0000-0000-000011170000}"/>
    <cellStyle name="Output 3 5 4 2" xfId="6401" xr:uid="{00000000-0005-0000-0000-000012170000}"/>
    <cellStyle name="Output 3 5 5" xfId="3226" xr:uid="{00000000-0005-0000-0000-000013170000}"/>
    <cellStyle name="Output 3 5 5 2" xfId="7443" xr:uid="{00000000-0005-0000-0000-000014170000}"/>
    <cellStyle name="Output 3 5 6" xfId="4268" xr:uid="{00000000-0005-0000-0000-000015170000}"/>
    <cellStyle name="Output 3 6" xfId="369" xr:uid="{00000000-0005-0000-0000-000016170000}"/>
    <cellStyle name="Output 3 6 2" xfId="881" xr:uid="{00000000-0005-0000-0000-000017170000}"/>
    <cellStyle name="Output 3 6 2 2" xfId="1925" xr:uid="{00000000-0005-0000-0000-000018170000}"/>
    <cellStyle name="Output 3 6 2 2 2" xfId="6142" xr:uid="{00000000-0005-0000-0000-000019170000}"/>
    <cellStyle name="Output 3 6 2 3" xfId="2967" xr:uid="{00000000-0005-0000-0000-00001A170000}"/>
    <cellStyle name="Output 3 6 2 3 2" xfId="7184" xr:uid="{00000000-0005-0000-0000-00001B170000}"/>
    <cellStyle name="Output 3 6 2 4" xfId="4009" xr:uid="{00000000-0005-0000-0000-00001C170000}"/>
    <cellStyle name="Output 3 6 2 4 2" xfId="8226" xr:uid="{00000000-0005-0000-0000-00001D170000}"/>
    <cellStyle name="Output 3 6 2 5" xfId="5051" xr:uid="{00000000-0005-0000-0000-00001E170000}"/>
    <cellStyle name="Output 3 6 3" xfId="1414" xr:uid="{00000000-0005-0000-0000-00001F170000}"/>
    <cellStyle name="Output 3 6 3 2" xfId="5631" xr:uid="{00000000-0005-0000-0000-000020170000}"/>
    <cellStyle name="Output 3 6 4" xfId="2456" xr:uid="{00000000-0005-0000-0000-000021170000}"/>
    <cellStyle name="Output 3 6 4 2" xfId="6673" xr:uid="{00000000-0005-0000-0000-000022170000}"/>
    <cellStyle name="Output 3 6 5" xfId="3498" xr:uid="{00000000-0005-0000-0000-000023170000}"/>
    <cellStyle name="Output 3 6 5 2" xfId="7715" xr:uid="{00000000-0005-0000-0000-000024170000}"/>
    <cellStyle name="Output 3 6 6" xfId="4540" xr:uid="{00000000-0005-0000-0000-000025170000}"/>
    <cellStyle name="Output 3 7" xfId="430" xr:uid="{00000000-0005-0000-0000-000026170000}"/>
    <cellStyle name="Output 3 7 2" xfId="931" xr:uid="{00000000-0005-0000-0000-000027170000}"/>
    <cellStyle name="Output 3 7 2 2" xfId="1975" xr:uid="{00000000-0005-0000-0000-000028170000}"/>
    <cellStyle name="Output 3 7 2 2 2" xfId="6192" xr:uid="{00000000-0005-0000-0000-000029170000}"/>
    <cellStyle name="Output 3 7 2 3" xfId="3017" xr:uid="{00000000-0005-0000-0000-00002A170000}"/>
    <cellStyle name="Output 3 7 2 3 2" xfId="7234" xr:uid="{00000000-0005-0000-0000-00002B170000}"/>
    <cellStyle name="Output 3 7 2 4" xfId="4059" xr:uid="{00000000-0005-0000-0000-00002C170000}"/>
    <cellStyle name="Output 3 7 2 4 2" xfId="8276" xr:uid="{00000000-0005-0000-0000-00002D170000}"/>
    <cellStyle name="Output 3 7 2 5" xfId="5101" xr:uid="{00000000-0005-0000-0000-00002E170000}"/>
    <cellStyle name="Output 3 7 3" xfId="1474" xr:uid="{00000000-0005-0000-0000-00002F170000}"/>
    <cellStyle name="Output 3 7 3 2" xfId="5691" xr:uid="{00000000-0005-0000-0000-000030170000}"/>
    <cellStyle name="Output 3 7 4" xfId="2516" xr:uid="{00000000-0005-0000-0000-000031170000}"/>
    <cellStyle name="Output 3 7 4 2" xfId="6733" xr:uid="{00000000-0005-0000-0000-000032170000}"/>
    <cellStyle name="Output 3 7 5" xfId="3558" xr:uid="{00000000-0005-0000-0000-000033170000}"/>
    <cellStyle name="Output 3 7 5 2" xfId="7775" xr:uid="{00000000-0005-0000-0000-000034170000}"/>
    <cellStyle name="Output 3 7 6" xfId="4600" xr:uid="{00000000-0005-0000-0000-000035170000}"/>
    <cellStyle name="Output 3 8" xfId="471" xr:uid="{00000000-0005-0000-0000-000036170000}"/>
    <cellStyle name="Output 3 8 2" xfId="961" xr:uid="{00000000-0005-0000-0000-000037170000}"/>
    <cellStyle name="Output 3 8 2 2" xfId="2005" xr:uid="{00000000-0005-0000-0000-000038170000}"/>
    <cellStyle name="Output 3 8 2 2 2" xfId="6222" xr:uid="{00000000-0005-0000-0000-000039170000}"/>
    <cellStyle name="Output 3 8 2 3" xfId="3047" xr:uid="{00000000-0005-0000-0000-00003A170000}"/>
    <cellStyle name="Output 3 8 2 3 2" xfId="7264" xr:uid="{00000000-0005-0000-0000-00003B170000}"/>
    <cellStyle name="Output 3 8 2 4" xfId="4089" xr:uid="{00000000-0005-0000-0000-00003C170000}"/>
    <cellStyle name="Output 3 8 2 4 2" xfId="8306" xr:uid="{00000000-0005-0000-0000-00003D170000}"/>
    <cellStyle name="Output 3 8 2 5" xfId="5131" xr:uid="{00000000-0005-0000-0000-00003E170000}"/>
    <cellStyle name="Output 3 8 3" xfId="1515" xr:uid="{00000000-0005-0000-0000-00003F170000}"/>
    <cellStyle name="Output 3 8 3 2" xfId="5732" xr:uid="{00000000-0005-0000-0000-000040170000}"/>
    <cellStyle name="Output 3 8 4" xfId="2557" xr:uid="{00000000-0005-0000-0000-000041170000}"/>
    <cellStyle name="Output 3 8 4 2" xfId="6774" xr:uid="{00000000-0005-0000-0000-000042170000}"/>
    <cellStyle name="Output 3 8 5" xfId="3599" xr:uid="{00000000-0005-0000-0000-000043170000}"/>
    <cellStyle name="Output 3 8 5 2" xfId="7816" xr:uid="{00000000-0005-0000-0000-000044170000}"/>
    <cellStyle name="Output 3 8 6" xfId="4641" xr:uid="{00000000-0005-0000-0000-000045170000}"/>
    <cellStyle name="Output 3 9" xfId="451" xr:uid="{00000000-0005-0000-0000-000046170000}"/>
    <cellStyle name="Output 3 9 2" xfId="945" xr:uid="{00000000-0005-0000-0000-000047170000}"/>
    <cellStyle name="Output 3 9 2 2" xfId="1989" xr:uid="{00000000-0005-0000-0000-000048170000}"/>
    <cellStyle name="Output 3 9 2 2 2" xfId="6206" xr:uid="{00000000-0005-0000-0000-000049170000}"/>
    <cellStyle name="Output 3 9 2 3" xfId="3031" xr:uid="{00000000-0005-0000-0000-00004A170000}"/>
    <cellStyle name="Output 3 9 2 3 2" xfId="7248" xr:uid="{00000000-0005-0000-0000-00004B170000}"/>
    <cellStyle name="Output 3 9 2 4" xfId="4073" xr:uid="{00000000-0005-0000-0000-00004C170000}"/>
    <cellStyle name="Output 3 9 2 4 2" xfId="8290" xr:uid="{00000000-0005-0000-0000-00004D170000}"/>
    <cellStyle name="Output 3 9 2 5" xfId="5115" xr:uid="{00000000-0005-0000-0000-00004E170000}"/>
    <cellStyle name="Output 3 9 3" xfId="1495" xr:uid="{00000000-0005-0000-0000-00004F170000}"/>
    <cellStyle name="Output 3 9 3 2" xfId="5712" xr:uid="{00000000-0005-0000-0000-000050170000}"/>
    <cellStyle name="Output 3 9 4" xfId="2537" xr:uid="{00000000-0005-0000-0000-000051170000}"/>
    <cellStyle name="Output 3 9 4 2" xfId="6754" xr:uid="{00000000-0005-0000-0000-000052170000}"/>
    <cellStyle name="Output 3 9 5" xfId="3579" xr:uid="{00000000-0005-0000-0000-000053170000}"/>
    <cellStyle name="Output 3 9 5 2" xfId="7796" xr:uid="{00000000-0005-0000-0000-000054170000}"/>
    <cellStyle name="Output 3 9 6" xfId="4621" xr:uid="{00000000-0005-0000-0000-000055170000}"/>
    <cellStyle name="Output 4" xfId="81" xr:uid="{00000000-0005-0000-0000-000056170000}"/>
    <cellStyle name="Output 4 10" xfId="605" xr:uid="{00000000-0005-0000-0000-000057170000}"/>
    <cellStyle name="Output 4 10 2" xfId="1649" xr:uid="{00000000-0005-0000-0000-000058170000}"/>
    <cellStyle name="Output 4 10 2 2" xfId="5866" xr:uid="{00000000-0005-0000-0000-000059170000}"/>
    <cellStyle name="Output 4 10 3" xfId="2691" xr:uid="{00000000-0005-0000-0000-00005A170000}"/>
    <cellStyle name="Output 4 10 3 2" xfId="6908" xr:uid="{00000000-0005-0000-0000-00005B170000}"/>
    <cellStyle name="Output 4 10 4" xfId="3733" xr:uid="{00000000-0005-0000-0000-00005C170000}"/>
    <cellStyle name="Output 4 10 4 2" xfId="7950" xr:uid="{00000000-0005-0000-0000-00005D170000}"/>
    <cellStyle name="Output 4 10 5" xfId="4775" xr:uid="{00000000-0005-0000-0000-00005E170000}"/>
    <cellStyle name="Output 4 11" xfId="534" xr:uid="{00000000-0005-0000-0000-00005F170000}"/>
    <cellStyle name="Output 4 11 2" xfId="1578" xr:uid="{00000000-0005-0000-0000-000060170000}"/>
    <cellStyle name="Output 4 11 2 2" xfId="5795" xr:uid="{00000000-0005-0000-0000-000061170000}"/>
    <cellStyle name="Output 4 11 3" xfId="2620" xr:uid="{00000000-0005-0000-0000-000062170000}"/>
    <cellStyle name="Output 4 11 3 2" xfId="6837" xr:uid="{00000000-0005-0000-0000-000063170000}"/>
    <cellStyle name="Output 4 11 4" xfId="3662" xr:uid="{00000000-0005-0000-0000-000064170000}"/>
    <cellStyle name="Output 4 11 4 2" xfId="7879" xr:uid="{00000000-0005-0000-0000-000065170000}"/>
    <cellStyle name="Output 4 11 5" xfId="4704" xr:uid="{00000000-0005-0000-0000-000066170000}"/>
    <cellStyle name="Output 4 12" xfId="1074" xr:uid="{00000000-0005-0000-0000-000067170000}"/>
    <cellStyle name="Output 4 12 2" xfId="2118" xr:uid="{00000000-0005-0000-0000-000068170000}"/>
    <cellStyle name="Output 4 12 2 2" xfId="6335" xr:uid="{00000000-0005-0000-0000-000069170000}"/>
    <cellStyle name="Output 4 12 3" xfId="3160" xr:uid="{00000000-0005-0000-0000-00006A170000}"/>
    <cellStyle name="Output 4 12 3 2" xfId="7377" xr:uid="{00000000-0005-0000-0000-00006B170000}"/>
    <cellStyle name="Output 4 12 4" xfId="4202" xr:uid="{00000000-0005-0000-0000-00006C170000}"/>
    <cellStyle name="Output 4 12 4 2" xfId="8419" xr:uid="{00000000-0005-0000-0000-00006D170000}"/>
    <cellStyle name="Output 4 12 5" xfId="5244" xr:uid="{00000000-0005-0000-0000-00006E170000}"/>
    <cellStyle name="Output 4 13" xfId="1128" xr:uid="{00000000-0005-0000-0000-00006F170000}"/>
    <cellStyle name="Output 4 13 2" xfId="5345" xr:uid="{00000000-0005-0000-0000-000070170000}"/>
    <cellStyle name="Output 4 14" xfId="2170" xr:uid="{00000000-0005-0000-0000-000071170000}"/>
    <cellStyle name="Output 4 14 2" xfId="6387" xr:uid="{00000000-0005-0000-0000-000072170000}"/>
    <cellStyle name="Output 4 15" xfId="3212" xr:uid="{00000000-0005-0000-0000-000073170000}"/>
    <cellStyle name="Output 4 15 2" xfId="7429" xr:uid="{00000000-0005-0000-0000-000074170000}"/>
    <cellStyle name="Output 4 16" xfId="4254" xr:uid="{00000000-0005-0000-0000-000075170000}"/>
    <cellStyle name="Output 4 2" xfId="178" xr:uid="{00000000-0005-0000-0000-000076170000}"/>
    <cellStyle name="Output 4 2 2" xfId="700" xr:uid="{00000000-0005-0000-0000-000077170000}"/>
    <cellStyle name="Output 4 2 2 2" xfId="1744" xr:uid="{00000000-0005-0000-0000-000078170000}"/>
    <cellStyle name="Output 4 2 2 2 2" xfId="5961" xr:uid="{00000000-0005-0000-0000-000079170000}"/>
    <cellStyle name="Output 4 2 2 3" xfId="2786" xr:uid="{00000000-0005-0000-0000-00007A170000}"/>
    <cellStyle name="Output 4 2 2 3 2" xfId="7003" xr:uid="{00000000-0005-0000-0000-00007B170000}"/>
    <cellStyle name="Output 4 2 2 4" xfId="3828" xr:uid="{00000000-0005-0000-0000-00007C170000}"/>
    <cellStyle name="Output 4 2 2 4 2" xfId="8045" xr:uid="{00000000-0005-0000-0000-00007D170000}"/>
    <cellStyle name="Output 4 2 2 5" xfId="4870" xr:uid="{00000000-0005-0000-0000-00007E170000}"/>
    <cellStyle name="Output 4 2 3" xfId="1223" xr:uid="{00000000-0005-0000-0000-00007F170000}"/>
    <cellStyle name="Output 4 2 3 2" xfId="5440" xr:uid="{00000000-0005-0000-0000-000080170000}"/>
    <cellStyle name="Output 4 2 4" xfId="2265" xr:uid="{00000000-0005-0000-0000-000081170000}"/>
    <cellStyle name="Output 4 2 4 2" xfId="6482" xr:uid="{00000000-0005-0000-0000-000082170000}"/>
    <cellStyle name="Output 4 2 5" xfId="3307" xr:uid="{00000000-0005-0000-0000-000083170000}"/>
    <cellStyle name="Output 4 2 5 2" xfId="7524" xr:uid="{00000000-0005-0000-0000-000084170000}"/>
    <cellStyle name="Output 4 2 6" xfId="4349" xr:uid="{00000000-0005-0000-0000-000085170000}"/>
    <cellStyle name="Output 4 3" xfId="242" xr:uid="{00000000-0005-0000-0000-000086170000}"/>
    <cellStyle name="Output 4 3 2" xfId="764" xr:uid="{00000000-0005-0000-0000-000087170000}"/>
    <cellStyle name="Output 4 3 2 2" xfId="1808" xr:uid="{00000000-0005-0000-0000-000088170000}"/>
    <cellStyle name="Output 4 3 2 2 2" xfId="6025" xr:uid="{00000000-0005-0000-0000-000089170000}"/>
    <cellStyle name="Output 4 3 2 3" xfId="2850" xr:uid="{00000000-0005-0000-0000-00008A170000}"/>
    <cellStyle name="Output 4 3 2 3 2" xfId="7067" xr:uid="{00000000-0005-0000-0000-00008B170000}"/>
    <cellStyle name="Output 4 3 2 4" xfId="3892" xr:uid="{00000000-0005-0000-0000-00008C170000}"/>
    <cellStyle name="Output 4 3 2 4 2" xfId="8109" xr:uid="{00000000-0005-0000-0000-00008D170000}"/>
    <cellStyle name="Output 4 3 2 5" xfId="4934" xr:uid="{00000000-0005-0000-0000-00008E170000}"/>
    <cellStyle name="Output 4 3 3" xfId="1287" xr:uid="{00000000-0005-0000-0000-00008F170000}"/>
    <cellStyle name="Output 4 3 3 2" xfId="5504" xr:uid="{00000000-0005-0000-0000-000090170000}"/>
    <cellStyle name="Output 4 3 4" xfId="2329" xr:uid="{00000000-0005-0000-0000-000091170000}"/>
    <cellStyle name="Output 4 3 4 2" xfId="6546" xr:uid="{00000000-0005-0000-0000-000092170000}"/>
    <cellStyle name="Output 4 3 5" xfId="3371" xr:uid="{00000000-0005-0000-0000-000093170000}"/>
    <cellStyle name="Output 4 3 5 2" xfId="7588" xr:uid="{00000000-0005-0000-0000-000094170000}"/>
    <cellStyle name="Output 4 3 6" xfId="4413" xr:uid="{00000000-0005-0000-0000-000095170000}"/>
    <cellStyle name="Output 4 4" xfId="264" xr:uid="{00000000-0005-0000-0000-000096170000}"/>
    <cellStyle name="Output 4 4 2" xfId="786" xr:uid="{00000000-0005-0000-0000-000097170000}"/>
    <cellStyle name="Output 4 4 2 2" xfId="1830" xr:uid="{00000000-0005-0000-0000-000098170000}"/>
    <cellStyle name="Output 4 4 2 2 2" xfId="6047" xr:uid="{00000000-0005-0000-0000-000099170000}"/>
    <cellStyle name="Output 4 4 2 3" xfId="2872" xr:uid="{00000000-0005-0000-0000-00009A170000}"/>
    <cellStyle name="Output 4 4 2 3 2" xfId="7089" xr:uid="{00000000-0005-0000-0000-00009B170000}"/>
    <cellStyle name="Output 4 4 2 4" xfId="3914" xr:uid="{00000000-0005-0000-0000-00009C170000}"/>
    <cellStyle name="Output 4 4 2 4 2" xfId="8131" xr:uid="{00000000-0005-0000-0000-00009D170000}"/>
    <cellStyle name="Output 4 4 2 5" xfId="4956" xr:uid="{00000000-0005-0000-0000-00009E170000}"/>
    <cellStyle name="Output 4 4 3" xfId="1309" xr:uid="{00000000-0005-0000-0000-00009F170000}"/>
    <cellStyle name="Output 4 4 3 2" xfId="5526" xr:uid="{00000000-0005-0000-0000-0000A0170000}"/>
    <cellStyle name="Output 4 4 4" xfId="2351" xr:uid="{00000000-0005-0000-0000-0000A1170000}"/>
    <cellStyle name="Output 4 4 4 2" xfId="6568" xr:uid="{00000000-0005-0000-0000-0000A2170000}"/>
    <cellStyle name="Output 4 4 5" xfId="3393" xr:uid="{00000000-0005-0000-0000-0000A3170000}"/>
    <cellStyle name="Output 4 4 5 2" xfId="7610" xr:uid="{00000000-0005-0000-0000-0000A4170000}"/>
    <cellStyle name="Output 4 4 6" xfId="4435" xr:uid="{00000000-0005-0000-0000-0000A5170000}"/>
    <cellStyle name="Output 4 5" xfId="317" xr:uid="{00000000-0005-0000-0000-0000A6170000}"/>
    <cellStyle name="Output 4 5 2" xfId="839" xr:uid="{00000000-0005-0000-0000-0000A7170000}"/>
    <cellStyle name="Output 4 5 2 2" xfId="1883" xr:uid="{00000000-0005-0000-0000-0000A8170000}"/>
    <cellStyle name="Output 4 5 2 2 2" xfId="6100" xr:uid="{00000000-0005-0000-0000-0000A9170000}"/>
    <cellStyle name="Output 4 5 2 3" xfId="2925" xr:uid="{00000000-0005-0000-0000-0000AA170000}"/>
    <cellStyle name="Output 4 5 2 3 2" xfId="7142" xr:uid="{00000000-0005-0000-0000-0000AB170000}"/>
    <cellStyle name="Output 4 5 2 4" xfId="3967" xr:uid="{00000000-0005-0000-0000-0000AC170000}"/>
    <cellStyle name="Output 4 5 2 4 2" xfId="8184" xr:uid="{00000000-0005-0000-0000-0000AD170000}"/>
    <cellStyle name="Output 4 5 2 5" xfId="5009" xr:uid="{00000000-0005-0000-0000-0000AE170000}"/>
    <cellStyle name="Output 4 5 3" xfId="1362" xr:uid="{00000000-0005-0000-0000-0000AF170000}"/>
    <cellStyle name="Output 4 5 3 2" xfId="5579" xr:uid="{00000000-0005-0000-0000-0000B0170000}"/>
    <cellStyle name="Output 4 5 4" xfId="2404" xr:uid="{00000000-0005-0000-0000-0000B1170000}"/>
    <cellStyle name="Output 4 5 4 2" xfId="6621" xr:uid="{00000000-0005-0000-0000-0000B2170000}"/>
    <cellStyle name="Output 4 5 5" xfId="3446" xr:uid="{00000000-0005-0000-0000-0000B3170000}"/>
    <cellStyle name="Output 4 5 5 2" xfId="7663" xr:uid="{00000000-0005-0000-0000-0000B4170000}"/>
    <cellStyle name="Output 4 5 6" xfId="4488" xr:uid="{00000000-0005-0000-0000-0000B5170000}"/>
    <cellStyle name="Output 4 6" xfId="394" xr:uid="{00000000-0005-0000-0000-0000B6170000}"/>
    <cellStyle name="Output 4 6 2" xfId="903" xr:uid="{00000000-0005-0000-0000-0000B7170000}"/>
    <cellStyle name="Output 4 6 2 2" xfId="1947" xr:uid="{00000000-0005-0000-0000-0000B8170000}"/>
    <cellStyle name="Output 4 6 2 2 2" xfId="6164" xr:uid="{00000000-0005-0000-0000-0000B9170000}"/>
    <cellStyle name="Output 4 6 2 3" xfId="2989" xr:uid="{00000000-0005-0000-0000-0000BA170000}"/>
    <cellStyle name="Output 4 6 2 3 2" xfId="7206" xr:uid="{00000000-0005-0000-0000-0000BB170000}"/>
    <cellStyle name="Output 4 6 2 4" xfId="4031" xr:uid="{00000000-0005-0000-0000-0000BC170000}"/>
    <cellStyle name="Output 4 6 2 4 2" xfId="8248" xr:uid="{00000000-0005-0000-0000-0000BD170000}"/>
    <cellStyle name="Output 4 6 2 5" xfId="5073" xr:uid="{00000000-0005-0000-0000-0000BE170000}"/>
    <cellStyle name="Output 4 6 3" xfId="1439" xr:uid="{00000000-0005-0000-0000-0000BF170000}"/>
    <cellStyle name="Output 4 6 3 2" xfId="5656" xr:uid="{00000000-0005-0000-0000-0000C0170000}"/>
    <cellStyle name="Output 4 6 4" xfId="2481" xr:uid="{00000000-0005-0000-0000-0000C1170000}"/>
    <cellStyle name="Output 4 6 4 2" xfId="6698" xr:uid="{00000000-0005-0000-0000-0000C2170000}"/>
    <cellStyle name="Output 4 6 5" xfId="3523" xr:uid="{00000000-0005-0000-0000-0000C3170000}"/>
    <cellStyle name="Output 4 6 5 2" xfId="7740" xr:uid="{00000000-0005-0000-0000-0000C4170000}"/>
    <cellStyle name="Output 4 6 6" xfId="4565" xr:uid="{00000000-0005-0000-0000-0000C5170000}"/>
    <cellStyle name="Output 4 7" xfId="338" xr:uid="{00000000-0005-0000-0000-0000C6170000}"/>
    <cellStyle name="Output 4 7 2" xfId="856" xr:uid="{00000000-0005-0000-0000-0000C7170000}"/>
    <cellStyle name="Output 4 7 2 2" xfId="1900" xr:uid="{00000000-0005-0000-0000-0000C8170000}"/>
    <cellStyle name="Output 4 7 2 2 2" xfId="6117" xr:uid="{00000000-0005-0000-0000-0000C9170000}"/>
    <cellStyle name="Output 4 7 2 3" xfId="2942" xr:uid="{00000000-0005-0000-0000-0000CA170000}"/>
    <cellStyle name="Output 4 7 2 3 2" xfId="7159" xr:uid="{00000000-0005-0000-0000-0000CB170000}"/>
    <cellStyle name="Output 4 7 2 4" xfId="3984" xr:uid="{00000000-0005-0000-0000-0000CC170000}"/>
    <cellStyle name="Output 4 7 2 4 2" xfId="8201" xr:uid="{00000000-0005-0000-0000-0000CD170000}"/>
    <cellStyle name="Output 4 7 2 5" xfId="5026" xr:uid="{00000000-0005-0000-0000-0000CE170000}"/>
    <cellStyle name="Output 4 7 3" xfId="1383" xr:uid="{00000000-0005-0000-0000-0000CF170000}"/>
    <cellStyle name="Output 4 7 3 2" xfId="5600" xr:uid="{00000000-0005-0000-0000-0000D0170000}"/>
    <cellStyle name="Output 4 7 4" xfId="2425" xr:uid="{00000000-0005-0000-0000-0000D1170000}"/>
    <cellStyle name="Output 4 7 4 2" xfId="6642" xr:uid="{00000000-0005-0000-0000-0000D2170000}"/>
    <cellStyle name="Output 4 7 5" xfId="3467" xr:uid="{00000000-0005-0000-0000-0000D3170000}"/>
    <cellStyle name="Output 4 7 5 2" xfId="7684" xr:uid="{00000000-0005-0000-0000-0000D4170000}"/>
    <cellStyle name="Output 4 7 6" xfId="4509" xr:uid="{00000000-0005-0000-0000-0000D5170000}"/>
    <cellStyle name="Output 4 8" xfId="495" xr:uid="{00000000-0005-0000-0000-0000D6170000}"/>
    <cellStyle name="Output 4 8 2" xfId="985" xr:uid="{00000000-0005-0000-0000-0000D7170000}"/>
    <cellStyle name="Output 4 8 2 2" xfId="2029" xr:uid="{00000000-0005-0000-0000-0000D8170000}"/>
    <cellStyle name="Output 4 8 2 2 2" xfId="6246" xr:uid="{00000000-0005-0000-0000-0000D9170000}"/>
    <cellStyle name="Output 4 8 2 3" xfId="3071" xr:uid="{00000000-0005-0000-0000-0000DA170000}"/>
    <cellStyle name="Output 4 8 2 3 2" xfId="7288" xr:uid="{00000000-0005-0000-0000-0000DB170000}"/>
    <cellStyle name="Output 4 8 2 4" xfId="4113" xr:uid="{00000000-0005-0000-0000-0000DC170000}"/>
    <cellStyle name="Output 4 8 2 4 2" xfId="8330" xr:uid="{00000000-0005-0000-0000-0000DD170000}"/>
    <cellStyle name="Output 4 8 2 5" xfId="5155" xr:uid="{00000000-0005-0000-0000-0000DE170000}"/>
    <cellStyle name="Output 4 8 3" xfId="1539" xr:uid="{00000000-0005-0000-0000-0000DF170000}"/>
    <cellStyle name="Output 4 8 3 2" xfId="5756" xr:uid="{00000000-0005-0000-0000-0000E0170000}"/>
    <cellStyle name="Output 4 8 4" xfId="2581" xr:uid="{00000000-0005-0000-0000-0000E1170000}"/>
    <cellStyle name="Output 4 8 4 2" xfId="6798" xr:uid="{00000000-0005-0000-0000-0000E2170000}"/>
    <cellStyle name="Output 4 8 5" xfId="3623" xr:uid="{00000000-0005-0000-0000-0000E3170000}"/>
    <cellStyle name="Output 4 8 5 2" xfId="7840" xr:uid="{00000000-0005-0000-0000-0000E4170000}"/>
    <cellStyle name="Output 4 8 6" xfId="4665" xr:uid="{00000000-0005-0000-0000-0000E5170000}"/>
    <cellStyle name="Output 4 9" xfId="325" xr:uid="{00000000-0005-0000-0000-0000E6170000}"/>
    <cellStyle name="Output 4 9 2" xfId="843" xr:uid="{00000000-0005-0000-0000-0000E7170000}"/>
    <cellStyle name="Output 4 9 2 2" xfId="1887" xr:uid="{00000000-0005-0000-0000-0000E8170000}"/>
    <cellStyle name="Output 4 9 2 2 2" xfId="6104" xr:uid="{00000000-0005-0000-0000-0000E9170000}"/>
    <cellStyle name="Output 4 9 2 3" xfId="2929" xr:uid="{00000000-0005-0000-0000-0000EA170000}"/>
    <cellStyle name="Output 4 9 2 3 2" xfId="7146" xr:uid="{00000000-0005-0000-0000-0000EB170000}"/>
    <cellStyle name="Output 4 9 2 4" xfId="3971" xr:uid="{00000000-0005-0000-0000-0000EC170000}"/>
    <cellStyle name="Output 4 9 2 4 2" xfId="8188" xr:uid="{00000000-0005-0000-0000-0000ED170000}"/>
    <cellStyle name="Output 4 9 2 5" xfId="5013" xr:uid="{00000000-0005-0000-0000-0000EE170000}"/>
    <cellStyle name="Output 4 9 3" xfId="1370" xr:uid="{00000000-0005-0000-0000-0000EF170000}"/>
    <cellStyle name="Output 4 9 3 2" xfId="5587" xr:uid="{00000000-0005-0000-0000-0000F0170000}"/>
    <cellStyle name="Output 4 9 4" xfId="2412" xr:uid="{00000000-0005-0000-0000-0000F1170000}"/>
    <cellStyle name="Output 4 9 4 2" xfId="6629" xr:uid="{00000000-0005-0000-0000-0000F2170000}"/>
    <cellStyle name="Output 4 9 5" xfId="3454" xr:uid="{00000000-0005-0000-0000-0000F3170000}"/>
    <cellStyle name="Output 4 9 5 2" xfId="7671" xr:uid="{00000000-0005-0000-0000-0000F4170000}"/>
    <cellStyle name="Output 4 9 6" xfId="4496" xr:uid="{00000000-0005-0000-0000-0000F5170000}"/>
    <cellStyle name="Output 5" xfId="61" xr:uid="{00000000-0005-0000-0000-0000F6170000}"/>
    <cellStyle name="Output 5 10" xfId="586" xr:uid="{00000000-0005-0000-0000-0000F7170000}"/>
    <cellStyle name="Output 5 10 2" xfId="1630" xr:uid="{00000000-0005-0000-0000-0000F8170000}"/>
    <cellStyle name="Output 5 10 2 2" xfId="5847" xr:uid="{00000000-0005-0000-0000-0000F9170000}"/>
    <cellStyle name="Output 5 10 3" xfId="2672" xr:uid="{00000000-0005-0000-0000-0000FA170000}"/>
    <cellStyle name="Output 5 10 3 2" xfId="6889" xr:uid="{00000000-0005-0000-0000-0000FB170000}"/>
    <cellStyle name="Output 5 10 4" xfId="3714" xr:uid="{00000000-0005-0000-0000-0000FC170000}"/>
    <cellStyle name="Output 5 10 4 2" xfId="7931" xr:uid="{00000000-0005-0000-0000-0000FD170000}"/>
    <cellStyle name="Output 5 10 5" xfId="4756" xr:uid="{00000000-0005-0000-0000-0000FE170000}"/>
    <cellStyle name="Output 5 11" xfId="551" xr:uid="{00000000-0005-0000-0000-0000FF170000}"/>
    <cellStyle name="Output 5 11 2" xfId="1595" xr:uid="{00000000-0005-0000-0000-000000180000}"/>
    <cellStyle name="Output 5 11 2 2" xfId="5812" xr:uid="{00000000-0005-0000-0000-000001180000}"/>
    <cellStyle name="Output 5 11 3" xfId="2637" xr:uid="{00000000-0005-0000-0000-000002180000}"/>
    <cellStyle name="Output 5 11 3 2" xfId="6854" xr:uid="{00000000-0005-0000-0000-000003180000}"/>
    <cellStyle name="Output 5 11 4" xfId="3679" xr:uid="{00000000-0005-0000-0000-000004180000}"/>
    <cellStyle name="Output 5 11 4 2" xfId="7896" xr:uid="{00000000-0005-0000-0000-000005180000}"/>
    <cellStyle name="Output 5 11 5" xfId="4721" xr:uid="{00000000-0005-0000-0000-000006180000}"/>
    <cellStyle name="Output 5 12" xfId="1055" xr:uid="{00000000-0005-0000-0000-000007180000}"/>
    <cellStyle name="Output 5 12 2" xfId="2099" xr:uid="{00000000-0005-0000-0000-000008180000}"/>
    <cellStyle name="Output 5 12 2 2" xfId="6316" xr:uid="{00000000-0005-0000-0000-000009180000}"/>
    <cellStyle name="Output 5 12 3" xfId="3141" xr:uid="{00000000-0005-0000-0000-00000A180000}"/>
    <cellStyle name="Output 5 12 3 2" xfId="7358" xr:uid="{00000000-0005-0000-0000-00000B180000}"/>
    <cellStyle name="Output 5 12 4" xfId="4183" xr:uid="{00000000-0005-0000-0000-00000C180000}"/>
    <cellStyle name="Output 5 12 4 2" xfId="8400" xr:uid="{00000000-0005-0000-0000-00000D180000}"/>
    <cellStyle name="Output 5 12 5" xfId="5225" xr:uid="{00000000-0005-0000-0000-00000E180000}"/>
    <cellStyle name="Output 5 13" xfId="1109" xr:uid="{00000000-0005-0000-0000-00000F180000}"/>
    <cellStyle name="Output 5 13 2" xfId="5326" xr:uid="{00000000-0005-0000-0000-000010180000}"/>
    <cellStyle name="Output 5 14" xfId="2151" xr:uid="{00000000-0005-0000-0000-000011180000}"/>
    <cellStyle name="Output 5 14 2" xfId="6368" xr:uid="{00000000-0005-0000-0000-000012180000}"/>
    <cellStyle name="Output 5 15" xfId="3193" xr:uid="{00000000-0005-0000-0000-000013180000}"/>
    <cellStyle name="Output 5 15 2" xfId="7410" xr:uid="{00000000-0005-0000-0000-000014180000}"/>
    <cellStyle name="Output 5 16" xfId="4235" xr:uid="{00000000-0005-0000-0000-000015180000}"/>
    <cellStyle name="Output 5 2" xfId="159" xr:uid="{00000000-0005-0000-0000-000016180000}"/>
    <cellStyle name="Output 5 2 2" xfId="681" xr:uid="{00000000-0005-0000-0000-000017180000}"/>
    <cellStyle name="Output 5 2 2 2" xfId="1725" xr:uid="{00000000-0005-0000-0000-000018180000}"/>
    <cellStyle name="Output 5 2 2 2 2" xfId="5942" xr:uid="{00000000-0005-0000-0000-000019180000}"/>
    <cellStyle name="Output 5 2 2 3" xfId="2767" xr:uid="{00000000-0005-0000-0000-00001A180000}"/>
    <cellStyle name="Output 5 2 2 3 2" xfId="6984" xr:uid="{00000000-0005-0000-0000-00001B180000}"/>
    <cellStyle name="Output 5 2 2 4" xfId="3809" xr:uid="{00000000-0005-0000-0000-00001C180000}"/>
    <cellStyle name="Output 5 2 2 4 2" xfId="8026" xr:uid="{00000000-0005-0000-0000-00001D180000}"/>
    <cellStyle name="Output 5 2 2 5" xfId="4851" xr:uid="{00000000-0005-0000-0000-00001E180000}"/>
    <cellStyle name="Output 5 2 3" xfId="1204" xr:uid="{00000000-0005-0000-0000-00001F180000}"/>
    <cellStyle name="Output 5 2 3 2" xfId="5421" xr:uid="{00000000-0005-0000-0000-000020180000}"/>
    <cellStyle name="Output 5 2 4" xfId="2246" xr:uid="{00000000-0005-0000-0000-000021180000}"/>
    <cellStyle name="Output 5 2 4 2" xfId="6463" xr:uid="{00000000-0005-0000-0000-000022180000}"/>
    <cellStyle name="Output 5 2 5" xfId="3288" xr:uid="{00000000-0005-0000-0000-000023180000}"/>
    <cellStyle name="Output 5 2 5 2" xfId="7505" xr:uid="{00000000-0005-0000-0000-000024180000}"/>
    <cellStyle name="Output 5 2 6" xfId="4330" xr:uid="{00000000-0005-0000-0000-000025180000}"/>
    <cellStyle name="Output 5 3" xfId="214" xr:uid="{00000000-0005-0000-0000-000026180000}"/>
    <cellStyle name="Output 5 3 2" xfId="736" xr:uid="{00000000-0005-0000-0000-000027180000}"/>
    <cellStyle name="Output 5 3 2 2" xfId="1780" xr:uid="{00000000-0005-0000-0000-000028180000}"/>
    <cellStyle name="Output 5 3 2 2 2" xfId="5997" xr:uid="{00000000-0005-0000-0000-000029180000}"/>
    <cellStyle name="Output 5 3 2 3" xfId="2822" xr:uid="{00000000-0005-0000-0000-00002A180000}"/>
    <cellStyle name="Output 5 3 2 3 2" xfId="7039" xr:uid="{00000000-0005-0000-0000-00002B180000}"/>
    <cellStyle name="Output 5 3 2 4" xfId="3864" xr:uid="{00000000-0005-0000-0000-00002C180000}"/>
    <cellStyle name="Output 5 3 2 4 2" xfId="8081" xr:uid="{00000000-0005-0000-0000-00002D180000}"/>
    <cellStyle name="Output 5 3 2 5" xfId="4906" xr:uid="{00000000-0005-0000-0000-00002E180000}"/>
    <cellStyle name="Output 5 3 3" xfId="1259" xr:uid="{00000000-0005-0000-0000-00002F180000}"/>
    <cellStyle name="Output 5 3 3 2" xfId="5476" xr:uid="{00000000-0005-0000-0000-000030180000}"/>
    <cellStyle name="Output 5 3 4" xfId="2301" xr:uid="{00000000-0005-0000-0000-000031180000}"/>
    <cellStyle name="Output 5 3 4 2" xfId="6518" xr:uid="{00000000-0005-0000-0000-000032180000}"/>
    <cellStyle name="Output 5 3 5" xfId="3343" xr:uid="{00000000-0005-0000-0000-000033180000}"/>
    <cellStyle name="Output 5 3 5 2" xfId="7560" xr:uid="{00000000-0005-0000-0000-000034180000}"/>
    <cellStyle name="Output 5 3 6" xfId="4385" xr:uid="{00000000-0005-0000-0000-000035180000}"/>
    <cellStyle name="Output 5 4" xfId="248" xr:uid="{00000000-0005-0000-0000-000036180000}"/>
    <cellStyle name="Output 5 4 2" xfId="770" xr:uid="{00000000-0005-0000-0000-000037180000}"/>
    <cellStyle name="Output 5 4 2 2" xfId="1814" xr:uid="{00000000-0005-0000-0000-000038180000}"/>
    <cellStyle name="Output 5 4 2 2 2" xfId="6031" xr:uid="{00000000-0005-0000-0000-000039180000}"/>
    <cellStyle name="Output 5 4 2 3" xfId="2856" xr:uid="{00000000-0005-0000-0000-00003A180000}"/>
    <cellStyle name="Output 5 4 2 3 2" xfId="7073" xr:uid="{00000000-0005-0000-0000-00003B180000}"/>
    <cellStyle name="Output 5 4 2 4" xfId="3898" xr:uid="{00000000-0005-0000-0000-00003C180000}"/>
    <cellStyle name="Output 5 4 2 4 2" xfId="8115" xr:uid="{00000000-0005-0000-0000-00003D180000}"/>
    <cellStyle name="Output 5 4 2 5" xfId="4940" xr:uid="{00000000-0005-0000-0000-00003E180000}"/>
    <cellStyle name="Output 5 4 3" xfId="1293" xr:uid="{00000000-0005-0000-0000-00003F180000}"/>
    <cellStyle name="Output 5 4 3 2" xfId="5510" xr:uid="{00000000-0005-0000-0000-000040180000}"/>
    <cellStyle name="Output 5 4 4" xfId="2335" xr:uid="{00000000-0005-0000-0000-000041180000}"/>
    <cellStyle name="Output 5 4 4 2" xfId="6552" xr:uid="{00000000-0005-0000-0000-000042180000}"/>
    <cellStyle name="Output 5 4 5" xfId="3377" xr:uid="{00000000-0005-0000-0000-000043180000}"/>
    <cellStyle name="Output 5 4 5 2" xfId="7594" xr:uid="{00000000-0005-0000-0000-000044180000}"/>
    <cellStyle name="Output 5 4 6" xfId="4419" xr:uid="{00000000-0005-0000-0000-000045180000}"/>
    <cellStyle name="Output 5 5" xfId="293" xr:uid="{00000000-0005-0000-0000-000046180000}"/>
    <cellStyle name="Output 5 5 2" xfId="815" xr:uid="{00000000-0005-0000-0000-000047180000}"/>
    <cellStyle name="Output 5 5 2 2" xfId="1859" xr:uid="{00000000-0005-0000-0000-000048180000}"/>
    <cellStyle name="Output 5 5 2 2 2" xfId="6076" xr:uid="{00000000-0005-0000-0000-000049180000}"/>
    <cellStyle name="Output 5 5 2 3" xfId="2901" xr:uid="{00000000-0005-0000-0000-00004A180000}"/>
    <cellStyle name="Output 5 5 2 3 2" xfId="7118" xr:uid="{00000000-0005-0000-0000-00004B180000}"/>
    <cellStyle name="Output 5 5 2 4" xfId="3943" xr:uid="{00000000-0005-0000-0000-00004C180000}"/>
    <cellStyle name="Output 5 5 2 4 2" xfId="8160" xr:uid="{00000000-0005-0000-0000-00004D180000}"/>
    <cellStyle name="Output 5 5 2 5" xfId="4985" xr:uid="{00000000-0005-0000-0000-00004E180000}"/>
    <cellStyle name="Output 5 5 3" xfId="1338" xr:uid="{00000000-0005-0000-0000-00004F180000}"/>
    <cellStyle name="Output 5 5 3 2" xfId="5555" xr:uid="{00000000-0005-0000-0000-000050180000}"/>
    <cellStyle name="Output 5 5 4" xfId="2380" xr:uid="{00000000-0005-0000-0000-000051180000}"/>
    <cellStyle name="Output 5 5 4 2" xfId="6597" xr:uid="{00000000-0005-0000-0000-000052180000}"/>
    <cellStyle name="Output 5 5 5" xfId="3422" xr:uid="{00000000-0005-0000-0000-000053180000}"/>
    <cellStyle name="Output 5 5 5 2" xfId="7639" xr:uid="{00000000-0005-0000-0000-000054180000}"/>
    <cellStyle name="Output 5 5 6" xfId="4464" xr:uid="{00000000-0005-0000-0000-000055180000}"/>
    <cellStyle name="Output 5 6" xfId="375" xr:uid="{00000000-0005-0000-0000-000056180000}"/>
    <cellStyle name="Output 5 6 2" xfId="887" xr:uid="{00000000-0005-0000-0000-000057180000}"/>
    <cellStyle name="Output 5 6 2 2" xfId="1931" xr:uid="{00000000-0005-0000-0000-000058180000}"/>
    <cellStyle name="Output 5 6 2 2 2" xfId="6148" xr:uid="{00000000-0005-0000-0000-000059180000}"/>
    <cellStyle name="Output 5 6 2 3" xfId="2973" xr:uid="{00000000-0005-0000-0000-00005A180000}"/>
    <cellStyle name="Output 5 6 2 3 2" xfId="7190" xr:uid="{00000000-0005-0000-0000-00005B180000}"/>
    <cellStyle name="Output 5 6 2 4" xfId="4015" xr:uid="{00000000-0005-0000-0000-00005C180000}"/>
    <cellStyle name="Output 5 6 2 4 2" xfId="8232" xr:uid="{00000000-0005-0000-0000-00005D180000}"/>
    <cellStyle name="Output 5 6 2 5" xfId="5057" xr:uid="{00000000-0005-0000-0000-00005E180000}"/>
    <cellStyle name="Output 5 6 3" xfId="1420" xr:uid="{00000000-0005-0000-0000-00005F180000}"/>
    <cellStyle name="Output 5 6 3 2" xfId="5637" xr:uid="{00000000-0005-0000-0000-000060180000}"/>
    <cellStyle name="Output 5 6 4" xfId="2462" xr:uid="{00000000-0005-0000-0000-000061180000}"/>
    <cellStyle name="Output 5 6 4 2" xfId="6679" xr:uid="{00000000-0005-0000-0000-000062180000}"/>
    <cellStyle name="Output 5 6 5" xfId="3504" xr:uid="{00000000-0005-0000-0000-000063180000}"/>
    <cellStyle name="Output 5 6 5 2" xfId="7721" xr:uid="{00000000-0005-0000-0000-000064180000}"/>
    <cellStyle name="Output 5 6 6" xfId="4546" xr:uid="{00000000-0005-0000-0000-000065180000}"/>
    <cellStyle name="Output 5 7" xfId="330" xr:uid="{00000000-0005-0000-0000-000066180000}"/>
    <cellStyle name="Output 5 7 2" xfId="848" xr:uid="{00000000-0005-0000-0000-000067180000}"/>
    <cellStyle name="Output 5 7 2 2" xfId="1892" xr:uid="{00000000-0005-0000-0000-000068180000}"/>
    <cellStyle name="Output 5 7 2 2 2" xfId="6109" xr:uid="{00000000-0005-0000-0000-000069180000}"/>
    <cellStyle name="Output 5 7 2 3" xfId="2934" xr:uid="{00000000-0005-0000-0000-00006A180000}"/>
    <cellStyle name="Output 5 7 2 3 2" xfId="7151" xr:uid="{00000000-0005-0000-0000-00006B180000}"/>
    <cellStyle name="Output 5 7 2 4" xfId="3976" xr:uid="{00000000-0005-0000-0000-00006C180000}"/>
    <cellStyle name="Output 5 7 2 4 2" xfId="8193" xr:uid="{00000000-0005-0000-0000-00006D180000}"/>
    <cellStyle name="Output 5 7 2 5" xfId="5018" xr:uid="{00000000-0005-0000-0000-00006E180000}"/>
    <cellStyle name="Output 5 7 3" xfId="1375" xr:uid="{00000000-0005-0000-0000-00006F180000}"/>
    <cellStyle name="Output 5 7 3 2" xfId="5592" xr:uid="{00000000-0005-0000-0000-000070180000}"/>
    <cellStyle name="Output 5 7 4" xfId="2417" xr:uid="{00000000-0005-0000-0000-000071180000}"/>
    <cellStyle name="Output 5 7 4 2" xfId="6634" xr:uid="{00000000-0005-0000-0000-000072180000}"/>
    <cellStyle name="Output 5 7 5" xfId="3459" xr:uid="{00000000-0005-0000-0000-000073180000}"/>
    <cellStyle name="Output 5 7 5 2" xfId="7676" xr:uid="{00000000-0005-0000-0000-000074180000}"/>
    <cellStyle name="Output 5 7 6" xfId="4501" xr:uid="{00000000-0005-0000-0000-000075180000}"/>
    <cellStyle name="Output 5 8" xfId="477" xr:uid="{00000000-0005-0000-0000-000076180000}"/>
    <cellStyle name="Output 5 8 2" xfId="967" xr:uid="{00000000-0005-0000-0000-000077180000}"/>
    <cellStyle name="Output 5 8 2 2" xfId="2011" xr:uid="{00000000-0005-0000-0000-000078180000}"/>
    <cellStyle name="Output 5 8 2 2 2" xfId="6228" xr:uid="{00000000-0005-0000-0000-000079180000}"/>
    <cellStyle name="Output 5 8 2 3" xfId="3053" xr:uid="{00000000-0005-0000-0000-00007A180000}"/>
    <cellStyle name="Output 5 8 2 3 2" xfId="7270" xr:uid="{00000000-0005-0000-0000-00007B180000}"/>
    <cellStyle name="Output 5 8 2 4" xfId="4095" xr:uid="{00000000-0005-0000-0000-00007C180000}"/>
    <cellStyle name="Output 5 8 2 4 2" xfId="8312" xr:uid="{00000000-0005-0000-0000-00007D180000}"/>
    <cellStyle name="Output 5 8 2 5" xfId="5137" xr:uid="{00000000-0005-0000-0000-00007E180000}"/>
    <cellStyle name="Output 5 8 3" xfId="1521" xr:uid="{00000000-0005-0000-0000-00007F180000}"/>
    <cellStyle name="Output 5 8 3 2" xfId="5738" xr:uid="{00000000-0005-0000-0000-000080180000}"/>
    <cellStyle name="Output 5 8 4" xfId="2563" xr:uid="{00000000-0005-0000-0000-000081180000}"/>
    <cellStyle name="Output 5 8 4 2" xfId="6780" xr:uid="{00000000-0005-0000-0000-000082180000}"/>
    <cellStyle name="Output 5 8 5" xfId="3605" xr:uid="{00000000-0005-0000-0000-000083180000}"/>
    <cellStyle name="Output 5 8 5 2" xfId="7822" xr:uid="{00000000-0005-0000-0000-000084180000}"/>
    <cellStyle name="Output 5 8 6" xfId="4647" xr:uid="{00000000-0005-0000-0000-000085180000}"/>
    <cellStyle name="Output 5 9" xfId="526" xr:uid="{00000000-0005-0000-0000-000086180000}"/>
    <cellStyle name="Output 5 9 2" xfId="1014" xr:uid="{00000000-0005-0000-0000-000087180000}"/>
    <cellStyle name="Output 5 9 2 2" xfId="2058" xr:uid="{00000000-0005-0000-0000-000088180000}"/>
    <cellStyle name="Output 5 9 2 2 2" xfId="6275" xr:uid="{00000000-0005-0000-0000-000089180000}"/>
    <cellStyle name="Output 5 9 2 3" xfId="3100" xr:uid="{00000000-0005-0000-0000-00008A180000}"/>
    <cellStyle name="Output 5 9 2 3 2" xfId="7317" xr:uid="{00000000-0005-0000-0000-00008B180000}"/>
    <cellStyle name="Output 5 9 2 4" xfId="4142" xr:uid="{00000000-0005-0000-0000-00008C180000}"/>
    <cellStyle name="Output 5 9 2 4 2" xfId="8359" xr:uid="{00000000-0005-0000-0000-00008D180000}"/>
    <cellStyle name="Output 5 9 2 5" xfId="5184" xr:uid="{00000000-0005-0000-0000-00008E180000}"/>
    <cellStyle name="Output 5 9 3" xfId="1570" xr:uid="{00000000-0005-0000-0000-00008F180000}"/>
    <cellStyle name="Output 5 9 3 2" xfId="5787" xr:uid="{00000000-0005-0000-0000-000090180000}"/>
    <cellStyle name="Output 5 9 4" xfId="2612" xr:uid="{00000000-0005-0000-0000-000091180000}"/>
    <cellStyle name="Output 5 9 4 2" xfId="6829" xr:uid="{00000000-0005-0000-0000-000092180000}"/>
    <cellStyle name="Output 5 9 5" xfId="3654" xr:uid="{00000000-0005-0000-0000-000093180000}"/>
    <cellStyle name="Output 5 9 5 2" xfId="7871" xr:uid="{00000000-0005-0000-0000-000094180000}"/>
    <cellStyle name="Output 5 9 6" xfId="4696" xr:uid="{00000000-0005-0000-0000-000095180000}"/>
    <cellStyle name="Output 6" xfId="83" xr:uid="{00000000-0005-0000-0000-000096180000}"/>
    <cellStyle name="Output 6 10" xfId="607" xr:uid="{00000000-0005-0000-0000-000097180000}"/>
    <cellStyle name="Output 6 10 2" xfId="1651" xr:uid="{00000000-0005-0000-0000-000098180000}"/>
    <cellStyle name="Output 6 10 2 2" xfId="5868" xr:uid="{00000000-0005-0000-0000-000099180000}"/>
    <cellStyle name="Output 6 10 3" xfId="2693" xr:uid="{00000000-0005-0000-0000-00009A180000}"/>
    <cellStyle name="Output 6 10 3 2" xfId="6910" xr:uid="{00000000-0005-0000-0000-00009B180000}"/>
    <cellStyle name="Output 6 10 4" xfId="3735" xr:uid="{00000000-0005-0000-0000-00009C180000}"/>
    <cellStyle name="Output 6 10 4 2" xfId="7952" xr:uid="{00000000-0005-0000-0000-00009D180000}"/>
    <cellStyle name="Output 6 10 5" xfId="4777" xr:uid="{00000000-0005-0000-0000-00009E180000}"/>
    <cellStyle name="Output 6 11" xfId="446" xr:uid="{00000000-0005-0000-0000-00009F180000}"/>
    <cellStyle name="Output 6 11 2" xfId="1490" xr:uid="{00000000-0005-0000-0000-0000A0180000}"/>
    <cellStyle name="Output 6 11 2 2" xfId="5707" xr:uid="{00000000-0005-0000-0000-0000A1180000}"/>
    <cellStyle name="Output 6 11 3" xfId="2532" xr:uid="{00000000-0005-0000-0000-0000A2180000}"/>
    <cellStyle name="Output 6 11 3 2" xfId="6749" xr:uid="{00000000-0005-0000-0000-0000A3180000}"/>
    <cellStyle name="Output 6 11 4" xfId="3574" xr:uid="{00000000-0005-0000-0000-0000A4180000}"/>
    <cellStyle name="Output 6 11 4 2" xfId="7791" xr:uid="{00000000-0005-0000-0000-0000A5180000}"/>
    <cellStyle name="Output 6 11 5" xfId="4616" xr:uid="{00000000-0005-0000-0000-0000A6180000}"/>
    <cellStyle name="Output 6 12" xfId="1076" xr:uid="{00000000-0005-0000-0000-0000A7180000}"/>
    <cellStyle name="Output 6 12 2" xfId="2120" xr:uid="{00000000-0005-0000-0000-0000A8180000}"/>
    <cellStyle name="Output 6 12 2 2" xfId="6337" xr:uid="{00000000-0005-0000-0000-0000A9180000}"/>
    <cellStyle name="Output 6 12 3" xfId="3162" xr:uid="{00000000-0005-0000-0000-0000AA180000}"/>
    <cellStyle name="Output 6 12 3 2" xfId="7379" xr:uid="{00000000-0005-0000-0000-0000AB180000}"/>
    <cellStyle name="Output 6 12 4" xfId="4204" xr:uid="{00000000-0005-0000-0000-0000AC180000}"/>
    <cellStyle name="Output 6 12 4 2" xfId="8421" xr:uid="{00000000-0005-0000-0000-0000AD180000}"/>
    <cellStyle name="Output 6 12 5" xfId="5246" xr:uid="{00000000-0005-0000-0000-0000AE180000}"/>
    <cellStyle name="Output 6 13" xfId="1130" xr:uid="{00000000-0005-0000-0000-0000AF180000}"/>
    <cellStyle name="Output 6 13 2" xfId="5347" xr:uid="{00000000-0005-0000-0000-0000B0180000}"/>
    <cellStyle name="Output 6 14" xfId="2172" xr:uid="{00000000-0005-0000-0000-0000B1180000}"/>
    <cellStyle name="Output 6 14 2" xfId="6389" xr:uid="{00000000-0005-0000-0000-0000B2180000}"/>
    <cellStyle name="Output 6 15" xfId="3214" xr:uid="{00000000-0005-0000-0000-0000B3180000}"/>
    <cellStyle name="Output 6 15 2" xfId="7431" xr:uid="{00000000-0005-0000-0000-0000B4180000}"/>
    <cellStyle name="Output 6 16" xfId="4256" xr:uid="{00000000-0005-0000-0000-0000B5180000}"/>
    <cellStyle name="Output 6 2" xfId="180" xr:uid="{00000000-0005-0000-0000-0000B6180000}"/>
    <cellStyle name="Output 6 2 2" xfId="702" xr:uid="{00000000-0005-0000-0000-0000B7180000}"/>
    <cellStyle name="Output 6 2 2 2" xfId="1746" xr:uid="{00000000-0005-0000-0000-0000B8180000}"/>
    <cellStyle name="Output 6 2 2 2 2" xfId="5963" xr:uid="{00000000-0005-0000-0000-0000B9180000}"/>
    <cellStyle name="Output 6 2 2 3" xfId="2788" xr:uid="{00000000-0005-0000-0000-0000BA180000}"/>
    <cellStyle name="Output 6 2 2 3 2" xfId="7005" xr:uid="{00000000-0005-0000-0000-0000BB180000}"/>
    <cellStyle name="Output 6 2 2 4" xfId="3830" xr:uid="{00000000-0005-0000-0000-0000BC180000}"/>
    <cellStyle name="Output 6 2 2 4 2" xfId="8047" xr:uid="{00000000-0005-0000-0000-0000BD180000}"/>
    <cellStyle name="Output 6 2 2 5" xfId="4872" xr:uid="{00000000-0005-0000-0000-0000BE180000}"/>
    <cellStyle name="Output 6 2 3" xfId="1225" xr:uid="{00000000-0005-0000-0000-0000BF180000}"/>
    <cellStyle name="Output 6 2 3 2" xfId="5442" xr:uid="{00000000-0005-0000-0000-0000C0180000}"/>
    <cellStyle name="Output 6 2 4" xfId="2267" xr:uid="{00000000-0005-0000-0000-0000C1180000}"/>
    <cellStyle name="Output 6 2 4 2" xfId="6484" xr:uid="{00000000-0005-0000-0000-0000C2180000}"/>
    <cellStyle name="Output 6 2 5" xfId="3309" xr:uid="{00000000-0005-0000-0000-0000C3180000}"/>
    <cellStyle name="Output 6 2 5 2" xfId="7526" xr:uid="{00000000-0005-0000-0000-0000C4180000}"/>
    <cellStyle name="Output 6 2 6" xfId="4351" xr:uid="{00000000-0005-0000-0000-0000C5180000}"/>
    <cellStyle name="Output 6 3" xfId="216" xr:uid="{00000000-0005-0000-0000-0000C6180000}"/>
    <cellStyle name="Output 6 3 2" xfId="738" xr:uid="{00000000-0005-0000-0000-0000C7180000}"/>
    <cellStyle name="Output 6 3 2 2" xfId="1782" xr:uid="{00000000-0005-0000-0000-0000C8180000}"/>
    <cellStyle name="Output 6 3 2 2 2" xfId="5999" xr:uid="{00000000-0005-0000-0000-0000C9180000}"/>
    <cellStyle name="Output 6 3 2 3" xfId="2824" xr:uid="{00000000-0005-0000-0000-0000CA180000}"/>
    <cellStyle name="Output 6 3 2 3 2" xfId="7041" xr:uid="{00000000-0005-0000-0000-0000CB180000}"/>
    <cellStyle name="Output 6 3 2 4" xfId="3866" xr:uid="{00000000-0005-0000-0000-0000CC180000}"/>
    <cellStyle name="Output 6 3 2 4 2" xfId="8083" xr:uid="{00000000-0005-0000-0000-0000CD180000}"/>
    <cellStyle name="Output 6 3 2 5" xfId="4908" xr:uid="{00000000-0005-0000-0000-0000CE180000}"/>
    <cellStyle name="Output 6 3 3" xfId="1261" xr:uid="{00000000-0005-0000-0000-0000CF180000}"/>
    <cellStyle name="Output 6 3 3 2" xfId="5478" xr:uid="{00000000-0005-0000-0000-0000D0180000}"/>
    <cellStyle name="Output 6 3 4" xfId="2303" xr:uid="{00000000-0005-0000-0000-0000D1180000}"/>
    <cellStyle name="Output 6 3 4 2" xfId="6520" xr:uid="{00000000-0005-0000-0000-0000D2180000}"/>
    <cellStyle name="Output 6 3 5" xfId="3345" xr:uid="{00000000-0005-0000-0000-0000D3180000}"/>
    <cellStyle name="Output 6 3 5 2" xfId="7562" xr:uid="{00000000-0005-0000-0000-0000D4180000}"/>
    <cellStyle name="Output 6 3 6" xfId="4387" xr:uid="{00000000-0005-0000-0000-0000D5180000}"/>
    <cellStyle name="Output 6 4" xfId="266" xr:uid="{00000000-0005-0000-0000-0000D6180000}"/>
    <cellStyle name="Output 6 4 2" xfId="788" xr:uid="{00000000-0005-0000-0000-0000D7180000}"/>
    <cellStyle name="Output 6 4 2 2" xfId="1832" xr:uid="{00000000-0005-0000-0000-0000D8180000}"/>
    <cellStyle name="Output 6 4 2 2 2" xfId="6049" xr:uid="{00000000-0005-0000-0000-0000D9180000}"/>
    <cellStyle name="Output 6 4 2 3" xfId="2874" xr:uid="{00000000-0005-0000-0000-0000DA180000}"/>
    <cellStyle name="Output 6 4 2 3 2" xfId="7091" xr:uid="{00000000-0005-0000-0000-0000DB180000}"/>
    <cellStyle name="Output 6 4 2 4" xfId="3916" xr:uid="{00000000-0005-0000-0000-0000DC180000}"/>
    <cellStyle name="Output 6 4 2 4 2" xfId="8133" xr:uid="{00000000-0005-0000-0000-0000DD180000}"/>
    <cellStyle name="Output 6 4 2 5" xfId="4958" xr:uid="{00000000-0005-0000-0000-0000DE180000}"/>
    <cellStyle name="Output 6 4 3" xfId="1311" xr:uid="{00000000-0005-0000-0000-0000DF180000}"/>
    <cellStyle name="Output 6 4 3 2" xfId="5528" xr:uid="{00000000-0005-0000-0000-0000E0180000}"/>
    <cellStyle name="Output 6 4 4" xfId="2353" xr:uid="{00000000-0005-0000-0000-0000E1180000}"/>
    <cellStyle name="Output 6 4 4 2" xfId="6570" xr:uid="{00000000-0005-0000-0000-0000E2180000}"/>
    <cellStyle name="Output 6 4 5" xfId="3395" xr:uid="{00000000-0005-0000-0000-0000E3180000}"/>
    <cellStyle name="Output 6 4 5 2" xfId="7612" xr:uid="{00000000-0005-0000-0000-0000E4180000}"/>
    <cellStyle name="Output 6 4 6" xfId="4437" xr:uid="{00000000-0005-0000-0000-0000E5180000}"/>
    <cellStyle name="Output 6 5" xfId="295" xr:uid="{00000000-0005-0000-0000-0000E6180000}"/>
    <cellStyle name="Output 6 5 2" xfId="817" xr:uid="{00000000-0005-0000-0000-0000E7180000}"/>
    <cellStyle name="Output 6 5 2 2" xfId="1861" xr:uid="{00000000-0005-0000-0000-0000E8180000}"/>
    <cellStyle name="Output 6 5 2 2 2" xfId="6078" xr:uid="{00000000-0005-0000-0000-0000E9180000}"/>
    <cellStyle name="Output 6 5 2 3" xfId="2903" xr:uid="{00000000-0005-0000-0000-0000EA180000}"/>
    <cellStyle name="Output 6 5 2 3 2" xfId="7120" xr:uid="{00000000-0005-0000-0000-0000EB180000}"/>
    <cellStyle name="Output 6 5 2 4" xfId="3945" xr:uid="{00000000-0005-0000-0000-0000EC180000}"/>
    <cellStyle name="Output 6 5 2 4 2" xfId="8162" xr:uid="{00000000-0005-0000-0000-0000ED180000}"/>
    <cellStyle name="Output 6 5 2 5" xfId="4987" xr:uid="{00000000-0005-0000-0000-0000EE180000}"/>
    <cellStyle name="Output 6 5 3" xfId="1340" xr:uid="{00000000-0005-0000-0000-0000EF180000}"/>
    <cellStyle name="Output 6 5 3 2" xfId="5557" xr:uid="{00000000-0005-0000-0000-0000F0180000}"/>
    <cellStyle name="Output 6 5 4" xfId="2382" xr:uid="{00000000-0005-0000-0000-0000F1180000}"/>
    <cellStyle name="Output 6 5 4 2" xfId="6599" xr:uid="{00000000-0005-0000-0000-0000F2180000}"/>
    <cellStyle name="Output 6 5 5" xfId="3424" xr:uid="{00000000-0005-0000-0000-0000F3180000}"/>
    <cellStyle name="Output 6 5 5 2" xfId="7641" xr:uid="{00000000-0005-0000-0000-0000F4180000}"/>
    <cellStyle name="Output 6 5 6" xfId="4466" xr:uid="{00000000-0005-0000-0000-0000F5180000}"/>
    <cellStyle name="Output 6 6" xfId="396" xr:uid="{00000000-0005-0000-0000-0000F6180000}"/>
    <cellStyle name="Output 6 6 2" xfId="905" xr:uid="{00000000-0005-0000-0000-0000F7180000}"/>
    <cellStyle name="Output 6 6 2 2" xfId="1949" xr:uid="{00000000-0005-0000-0000-0000F8180000}"/>
    <cellStyle name="Output 6 6 2 2 2" xfId="6166" xr:uid="{00000000-0005-0000-0000-0000F9180000}"/>
    <cellStyle name="Output 6 6 2 3" xfId="2991" xr:uid="{00000000-0005-0000-0000-0000FA180000}"/>
    <cellStyle name="Output 6 6 2 3 2" xfId="7208" xr:uid="{00000000-0005-0000-0000-0000FB180000}"/>
    <cellStyle name="Output 6 6 2 4" xfId="4033" xr:uid="{00000000-0005-0000-0000-0000FC180000}"/>
    <cellStyle name="Output 6 6 2 4 2" xfId="8250" xr:uid="{00000000-0005-0000-0000-0000FD180000}"/>
    <cellStyle name="Output 6 6 2 5" xfId="5075" xr:uid="{00000000-0005-0000-0000-0000FE180000}"/>
    <cellStyle name="Output 6 6 3" xfId="1441" xr:uid="{00000000-0005-0000-0000-0000FF180000}"/>
    <cellStyle name="Output 6 6 3 2" xfId="5658" xr:uid="{00000000-0005-0000-0000-000000190000}"/>
    <cellStyle name="Output 6 6 4" xfId="2483" xr:uid="{00000000-0005-0000-0000-000001190000}"/>
    <cellStyle name="Output 6 6 4 2" xfId="6700" xr:uid="{00000000-0005-0000-0000-000002190000}"/>
    <cellStyle name="Output 6 6 5" xfId="3525" xr:uid="{00000000-0005-0000-0000-000003190000}"/>
    <cellStyle name="Output 6 6 5 2" xfId="7742" xr:uid="{00000000-0005-0000-0000-000004190000}"/>
    <cellStyle name="Output 6 6 6" xfId="4567" xr:uid="{00000000-0005-0000-0000-000005190000}"/>
    <cellStyle name="Output 6 7" xfId="340" xr:uid="{00000000-0005-0000-0000-000006190000}"/>
    <cellStyle name="Output 6 7 2" xfId="858" xr:uid="{00000000-0005-0000-0000-000007190000}"/>
    <cellStyle name="Output 6 7 2 2" xfId="1902" xr:uid="{00000000-0005-0000-0000-000008190000}"/>
    <cellStyle name="Output 6 7 2 2 2" xfId="6119" xr:uid="{00000000-0005-0000-0000-000009190000}"/>
    <cellStyle name="Output 6 7 2 3" xfId="2944" xr:uid="{00000000-0005-0000-0000-00000A190000}"/>
    <cellStyle name="Output 6 7 2 3 2" xfId="7161" xr:uid="{00000000-0005-0000-0000-00000B190000}"/>
    <cellStyle name="Output 6 7 2 4" xfId="3986" xr:uid="{00000000-0005-0000-0000-00000C190000}"/>
    <cellStyle name="Output 6 7 2 4 2" xfId="8203" xr:uid="{00000000-0005-0000-0000-00000D190000}"/>
    <cellStyle name="Output 6 7 2 5" xfId="5028" xr:uid="{00000000-0005-0000-0000-00000E190000}"/>
    <cellStyle name="Output 6 7 3" xfId="1385" xr:uid="{00000000-0005-0000-0000-00000F190000}"/>
    <cellStyle name="Output 6 7 3 2" xfId="5602" xr:uid="{00000000-0005-0000-0000-000010190000}"/>
    <cellStyle name="Output 6 7 4" xfId="2427" xr:uid="{00000000-0005-0000-0000-000011190000}"/>
    <cellStyle name="Output 6 7 4 2" xfId="6644" xr:uid="{00000000-0005-0000-0000-000012190000}"/>
    <cellStyle name="Output 6 7 5" xfId="3469" xr:uid="{00000000-0005-0000-0000-000013190000}"/>
    <cellStyle name="Output 6 7 5 2" xfId="7686" xr:uid="{00000000-0005-0000-0000-000014190000}"/>
    <cellStyle name="Output 6 7 6" xfId="4511" xr:uid="{00000000-0005-0000-0000-000015190000}"/>
    <cellStyle name="Output 6 8" xfId="497" xr:uid="{00000000-0005-0000-0000-000016190000}"/>
    <cellStyle name="Output 6 8 2" xfId="987" xr:uid="{00000000-0005-0000-0000-000017190000}"/>
    <cellStyle name="Output 6 8 2 2" xfId="2031" xr:uid="{00000000-0005-0000-0000-000018190000}"/>
    <cellStyle name="Output 6 8 2 2 2" xfId="6248" xr:uid="{00000000-0005-0000-0000-000019190000}"/>
    <cellStyle name="Output 6 8 2 3" xfId="3073" xr:uid="{00000000-0005-0000-0000-00001A190000}"/>
    <cellStyle name="Output 6 8 2 3 2" xfId="7290" xr:uid="{00000000-0005-0000-0000-00001B190000}"/>
    <cellStyle name="Output 6 8 2 4" xfId="4115" xr:uid="{00000000-0005-0000-0000-00001C190000}"/>
    <cellStyle name="Output 6 8 2 4 2" xfId="8332" xr:uid="{00000000-0005-0000-0000-00001D190000}"/>
    <cellStyle name="Output 6 8 2 5" xfId="5157" xr:uid="{00000000-0005-0000-0000-00001E190000}"/>
    <cellStyle name="Output 6 8 3" xfId="1541" xr:uid="{00000000-0005-0000-0000-00001F190000}"/>
    <cellStyle name="Output 6 8 3 2" xfId="5758" xr:uid="{00000000-0005-0000-0000-000020190000}"/>
    <cellStyle name="Output 6 8 4" xfId="2583" xr:uid="{00000000-0005-0000-0000-000021190000}"/>
    <cellStyle name="Output 6 8 4 2" xfId="6800" xr:uid="{00000000-0005-0000-0000-000022190000}"/>
    <cellStyle name="Output 6 8 5" xfId="3625" xr:uid="{00000000-0005-0000-0000-000023190000}"/>
    <cellStyle name="Output 6 8 5 2" xfId="7842" xr:uid="{00000000-0005-0000-0000-000024190000}"/>
    <cellStyle name="Output 6 8 6" xfId="4667" xr:uid="{00000000-0005-0000-0000-000025190000}"/>
    <cellStyle name="Output 6 9" xfId="521" xr:uid="{00000000-0005-0000-0000-000026190000}"/>
    <cellStyle name="Output 6 9 2" xfId="1010" xr:uid="{00000000-0005-0000-0000-000027190000}"/>
    <cellStyle name="Output 6 9 2 2" xfId="2054" xr:uid="{00000000-0005-0000-0000-000028190000}"/>
    <cellStyle name="Output 6 9 2 2 2" xfId="6271" xr:uid="{00000000-0005-0000-0000-000029190000}"/>
    <cellStyle name="Output 6 9 2 3" xfId="3096" xr:uid="{00000000-0005-0000-0000-00002A190000}"/>
    <cellStyle name="Output 6 9 2 3 2" xfId="7313" xr:uid="{00000000-0005-0000-0000-00002B190000}"/>
    <cellStyle name="Output 6 9 2 4" xfId="4138" xr:uid="{00000000-0005-0000-0000-00002C190000}"/>
    <cellStyle name="Output 6 9 2 4 2" xfId="8355" xr:uid="{00000000-0005-0000-0000-00002D190000}"/>
    <cellStyle name="Output 6 9 2 5" xfId="5180" xr:uid="{00000000-0005-0000-0000-00002E190000}"/>
    <cellStyle name="Output 6 9 3" xfId="1565" xr:uid="{00000000-0005-0000-0000-00002F190000}"/>
    <cellStyle name="Output 6 9 3 2" xfId="5782" xr:uid="{00000000-0005-0000-0000-000030190000}"/>
    <cellStyle name="Output 6 9 4" xfId="2607" xr:uid="{00000000-0005-0000-0000-000031190000}"/>
    <cellStyle name="Output 6 9 4 2" xfId="6824" xr:uid="{00000000-0005-0000-0000-000032190000}"/>
    <cellStyle name="Output 6 9 5" xfId="3649" xr:uid="{00000000-0005-0000-0000-000033190000}"/>
    <cellStyle name="Output 6 9 5 2" xfId="7866" xr:uid="{00000000-0005-0000-0000-000034190000}"/>
    <cellStyle name="Output 6 9 6" xfId="4691" xr:uid="{00000000-0005-0000-0000-000035190000}"/>
    <cellStyle name="Output 7" xfId="86" xr:uid="{00000000-0005-0000-0000-000036190000}"/>
    <cellStyle name="Output 7 10" xfId="610" xr:uid="{00000000-0005-0000-0000-000037190000}"/>
    <cellStyle name="Output 7 10 2" xfId="1654" xr:uid="{00000000-0005-0000-0000-000038190000}"/>
    <cellStyle name="Output 7 10 2 2" xfId="5871" xr:uid="{00000000-0005-0000-0000-000039190000}"/>
    <cellStyle name="Output 7 10 3" xfId="2696" xr:uid="{00000000-0005-0000-0000-00003A190000}"/>
    <cellStyle name="Output 7 10 3 2" xfId="6913" xr:uid="{00000000-0005-0000-0000-00003B190000}"/>
    <cellStyle name="Output 7 10 4" xfId="3738" xr:uid="{00000000-0005-0000-0000-00003C190000}"/>
    <cellStyle name="Output 7 10 4 2" xfId="7955" xr:uid="{00000000-0005-0000-0000-00003D190000}"/>
    <cellStyle name="Output 7 10 5" xfId="4780" xr:uid="{00000000-0005-0000-0000-00003E190000}"/>
    <cellStyle name="Output 7 11" xfId="562" xr:uid="{00000000-0005-0000-0000-00003F190000}"/>
    <cellStyle name="Output 7 11 2" xfId="1606" xr:uid="{00000000-0005-0000-0000-000040190000}"/>
    <cellStyle name="Output 7 11 2 2" xfId="5823" xr:uid="{00000000-0005-0000-0000-000041190000}"/>
    <cellStyle name="Output 7 11 3" xfId="2648" xr:uid="{00000000-0005-0000-0000-000042190000}"/>
    <cellStyle name="Output 7 11 3 2" xfId="6865" xr:uid="{00000000-0005-0000-0000-000043190000}"/>
    <cellStyle name="Output 7 11 4" xfId="3690" xr:uid="{00000000-0005-0000-0000-000044190000}"/>
    <cellStyle name="Output 7 11 4 2" xfId="7907" xr:uid="{00000000-0005-0000-0000-000045190000}"/>
    <cellStyle name="Output 7 11 5" xfId="4732" xr:uid="{00000000-0005-0000-0000-000046190000}"/>
    <cellStyle name="Output 7 12" xfId="1079" xr:uid="{00000000-0005-0000-0000-000047190000}"/>
    <cellStyle name="Output 7 12 2" xfId="2123" xr:uid="{00000000-0005-0000-0000-000048190000}"/>
    <cellStyle name="Output 7 12 2 2" xfId="6340" xr:uid="{00000000-0005-0000-0000-000049190000}"/>
    <cellStyle name="Output 7 12 3" xfId="3165" xr:uid="{00000000-0005-0000-0000-00004A190000}"/>
    <cellStyle name="Output 7 12 3 2" xfId="7382" xr:uid="{00000000-0005-0000-0000-00004B190000}"/>
    <cellStyle name="Output 7 12 4" xfId="4207" xr:uid="{00000000-0005-0000-0000-00004C190000}"/>
    <cellStyle name="Output 7 12 4 2" xfId="8424" xr:uid="{00000000-0005-0000-0000-00004D190000}"/>
    <cellStyle name="Output 7 12 5" xfId="5249" xr:uid="{00000000-0005-0000-0000-00004E190000}"/>
    <cellStyle name="Output 7 13" xfId="1133" xr:uid="{00000000-0005-0000-0000-00004F190000}"/>
    <cellStyle name="Output 7 13 2" xfId="5350" xr:uid="{00000000-0005-0000-0000-000050190000}"/>
    <cellStyle name="Output 7 14" xfId="2175" xr:uid="{00000000-0005-0000-0000-000051190000}"/>
    <cellStyle name="Output 7 14 2" xfId="6392" xr:uid="{00000000-0005-0000-0000-000052190000}"/>
    <cellStyle name="Output 7 15" xfId="3217" xr:uid="{00000000-0005-0000-0000-000053190000}"/>
    <cellStyle name="Output 7 15 2" xfId="7434" xr:uid="{00000000-0005-0000-0000-000054190000}"/>
    <cellStyle name="Output 7 16" xfId="4259" xr:uid="{00000000-0005-0000-0000-000055190000}"/>
    <cellStyle name="Output 7 2" xfId="183" xr:uid="{00000000-0005-0000-0000-000056190000}"/>
    <cellStyle name="Output 7 2 2" xfId="705" xr:uid="{00000000-0005-0000-0000-000057190000}"/>
    <cellStyle name="Output 7 2 2 2" xfId="1749" xr:uid="{00000000-0005-0000-0000-000058190000}"/>
    <cellStyle name="Output 7 2 2 2 2" xfId="5966" xr:uid="{00000000-0005-0000-0000-000059190000}"/>
    <cellStyle name="Output 7 2 2 3" xfId="2791" xr:uid="{00000000-0005-0000-0000-00005A190000}"/>
    <cellStyle name="Output 7 2 2 3 2" xfId="7008" xr:uid="{00000000-0005-0000-0000-00005B190000}"/>
    <cellStyle name="Output 7 2 2 4" xfId="3833" xr:uid="{00000000-0005-0000-0000-00005C190000}"/>
    <cellStyle name="Output 7 2 2 4 2" xfId="8050" xr:uid="{00000000-0005-0000-0000-00005D190000}"/>
    <cellStyle name="Output 7 2 2 5" xfId="4875" xr:uid="{00000000-0005-0000-0000-00005E190000}"/>
    <cellStyle name="Output 7 2 3" xfId="1228" xr:uid="{00000000-0005-0000-0000-00005F190000}"/>
    <cellStyle name="Output 7 2 3 2" xfId="5445" xr:uid="{00000000-0005-0000-0000-000060190000}"/>
    <cellStyle name="Output 7 2 4" xfId="2270" xr:uid="{00000000-0005-0000-0000-000061190000}"/>
    <cellStyle name="Output 7 2 4 2" xfId="6487" xr:uid="{00000000-0005-0000-0000-000062190000}"/>
    <cellStyle name="Output 7 2 5" xfId="3312" xr:uid="{00000000-0005-0000-0000-000063190000}"/>
    <cellStyle name="Output 7 2 5 2" xfId="7529" xr:uid="{00000000-0005-0000-0000-000064190000}"/>
    <cellStyle name="Output 7 2 6" xfId="4354" xr:uid="{00000000-0005-0000-0000-000065190000}"/>
    <cellStyle name="Output 7 3" xfId="210" xr:uid="{00000000-0005-0000-0000-000066190000}"/>
    <cellStyle name="Output 7 3 2" xfId="732" xr:uid="{00000000-0005-0000-0000-000067190000}"/>
    <cellStyle name="Output 7 3 2 2" xfId="1776" xr:uid="{00000000-0005-0000-0000-000068190000}"/>
    <cellStyle name="Output 7 3 2 2 2" xfId="5993" xr:uid="{00000000-0005-0000-0000-000069190000}"/>
    <cellStyle name="Output 7 3 2 3" xfId="2818" xr:uid="{00000000-0005-0000-0000-00006A190000}"/>
    <cellStyle name="Output 7 3 2 3 2" xfId="7035" xr:uid="{00000000-0005-0000-0000-00006B190000}"/>
    <cellStyle name="Output 7 3 2 4" xfId="3860" xr:uid="{00000000-0005-0000-0000-00006C190000}"/>
    <cellStyle name="Output 7 3 2 4 2" xfId="8077" xr:uid="{00000000-0005-0000-0000-00006D190000}"/>
    <cellStyle name="Output 7 3 2 5" xfId="4902" xr:uid="{00000000-0005-0000-0000-00006E190000}"/>
    <cellStyle name="Output 7 3 3" xfId="1255" xr:uid="{00000000-0005-0000-0000-00006F190000}"/>
    <cellStyle name="Output 7 3 3 2" xfId="5472" xr:uid="{00000000-0005-0000-0000-000070190000}"/>
    <cellStyle name="Output 7 3 4" xfId="2297" xr:uid="{00000000-0005-0000-0000-000071190000}"/>
    <cellStyle name="Output 7 3 4 2" xfId="6514" xr:uid="{00000000-0005-0000-0000-000072190000}"/>
    <cellStyle name="Output 7 3 5" xfId="3339" xr:uid="{00000000-0005-0000-0000-000073190000}"/>
    <cellStyle name="Output 7 3 5 2" xfId="7556" xr:uid="{00000000-0005-0000-0000-000074190000}"/>
    <cellStyle name="Output 7 3 6" xfId="4381" xr:uid="{00000000-0005-0000-0000-000075190000}"/>
    <cellStyle name="Output 7 4" xfId="269" xr:uid="{00000000-0005-0000-0000-000076190000}"/>
    <cellStyle name="Output 7 4 2" xfId="791" xr:uid="{00000000-0005-0000-0000-000077190000}"/>
    <cellStyle name="Output 7 4 2 2" xfId="1835" xr:uid="{00000000-0005-0000-0000-000078190000}"/>
    <cellStyle name="Output 7 4 2 2 2" xfId="6052" xr:uid="{00000000-0005-0000-0000-000079190000}"/>
    <cellStyle name="Output 7 4 2 3" xfId="2877" xr:uid="{00000000-0005-0000-0000-00007A190000}"/>
    <cellStyle name="Output 7 4 2 3 2" xfId="7094" xr:uid="{00000000-0005-0000-0000-00007B190000}"/>
    <cellStyle name="Output 7 4 2 4" xfId="3919" xr:uid="{00000000-0005-0000-0000-00007C190000}"/>
    <cellStyle name="Output 7 4 2 4 2" xfId="8136" xr:uid="{00000000-0005-0000-0000-00007D190000}"/>
    <cellStyle name="Output 7 4 2 5" xfId="4961" xr:uid="{00000000-0005-0000-0000-00007E190000}"/>
    <cellStyle name="Output 7 4 3" xfId="1314" xr:uid="{00000000-0005-0000-0000-00007F190000}"/>
    <cellStyle name="Output 7 4 3 2" xfId="5531" xr:uid="{00000000-0005-0000-0000-000080190000}"/>
    <cellStyle name="Output 7 4 4" xfId="2356" xr:uid="{00000000-0005-0000-0000-000081190000}"/>
    <cellStyle name="Output 7 4 4 2" xfId="6573" xr:uid="{00000000-0005-0000-0000-000082190000}"/>
    <cellStyle name="Output 7 4 5" xfId="3398" xr:uid="{00000000-0005-0000-0000-000083190000}"/>
    <cellStyle name="Output 7 4 5 2" xfId="7615" xr:uid="{00000000-0005-0000-0000-000084190000}"/>
    <cellStyle name="Output 7 4 6" xfId="4440" xr:uid="{00000000-0005-0000-0000-000085190000}"/>
    <cellStyle name="Output 7 5" xfId="290" xr:uid="{00000000-0005-0000-0000-000086190000}"/>
    <cellStyle name="Output 7 5 2" xfId="812" xr:uid="{00000000-0005-0000-0000-000087190000}"/>
    <cellStyle name="Output 7 5 2 2" xfId="1856" xr:uid="{00000000-0005-0000-0000-000088190000}"/>
    <cellStyle name="Output 7 5 2 2 2" xfId="6073" xr:uid="{00000000-0005-0000-0000-000089190000}"/>
    <cellStyle name="Output 7 5 2 3" xfId="2898" xr:uid="{00000000-0005-0000-0000-00008A190000}"/>
    <cellStyle name="Output 7 5 2 3 2" xfId="7115" xr:uid="{00000000-0005-0000-0000-00008B190000}"/>
    <cellStyle name="Output 7 5 2 4" xfId="3940" xr:uid="{00000000-0005-0000-0000-00008C190000}"/>
    <cellStyle name="Output 7 5 2 4 2" xfId="8157" xr:uid="{00000000-0005-0000-0000-00008D190000}"/>
    <cellStyle name="Output 7 5 2 5" xfId="4982" xr:uid="{00000000-0005-0000-0000-00008E190000}"/>
    <cellStyle name="Output 7 5 3" xfId="1335" xr:uid="{00000000-0005-0000-0000-00008F190000}"/>
    <cellStyle name="Output 7 5 3 2" xfId="5552" xr:uid="{00000000-0005-0000-0000-000090190000}"/>
    <cellStyle name="Output 7 5 4" xfId="2377" xr:uid="{00000000-0005-0000-0000-000091190000}"/>
    <cellStyle name="Output 7 5 4 2" xfId="6594" xr:uid="{00000000-0005-0000-0000-000092190000}"/>
    <cellStyle name="Output 7 5 5" xfId="3419" xr:uid="{00000000-0005-0000-0000-000093190000}"/>
    <cellStyle name="Output 7 5 5 2" xfId="7636" xr:uid="{00000000-0005-0000-0000-000094190000}"/>
    <cellStyle name="Output 7 5 6" xfId="4461" xr:uid="{00000000-0005-0000-0000-000095190000}"/>
    <cellStyle name="Output 7 6" xfId="399" xr:uid="{00000000-0005-0000-0000-000096190000}"/>
    <cellStyle name="Output 7 6 2" xfId="908" xr:uid="{00000000-0005-0000-0000-000097190000}"/>
    <cellStyle name="Output 7 6 2 2" xfId="1952" xr:uid="{00000000-0005-0000-0000-000098190000}"/>
    <cellStyle name="Output 7 6 2 2 2" xfId="6169" xr:uid="{00000000-0005-0000-0000-000099190000}"/>
    <cellStyle name="Output 7 6 2 3" xfId="2994" xr:uid="{00000000-0005-0000-0000-00009A190000}"/>
    <cellStyle name="Output 7 6 2 3 2" xfId="7211" xr:uid="{00000000-0005-0000-0000-00009B190000}"/>
    <cellStyle name="Output 7 6 2 4" xfId="4036" xr:uid="{00000000-0005-0000-0000-00009C190000}"/>
    <cellStyle name="Output 7 6 2 4 2" xfId="8253" xr:uid="{00000000-0005-0000-0000-00009D190000}"/>
    <cellStyle name="Output 7 6 2 5" xfId="5078" xr:uid="{00000000-0005-0000-0000-00009E190000}"/>
    <cellStyle name="Output 7 6 3" xfId="1444" xr:uid="{00000000-0005-0000-0000-00009F190000}"/>
    <cellStyle name="Output 7 6 3 2" xfId="5661" xr:uid="{00000000-0005-0000-0000-0000A0190000}"/>
    <cellStyle name="Output 7 6 4" xfId="2486" xr:uid="{00000000-0005-0000-0000-0000A1190000}"/>
    <cellStyle name="Output 7 6 4 2" xfId="6703" xr:uid="{00000000-0005-0000-0000-0000A2190000}"/>
    <cellStyle name="Output 7 6 5" xfId="3528" xr:uid="{00000000-0005-0000-0000-0000A3190000}"/>
    <cellStyle name="Output 7 6 5 2" xfId="7745" xr:uid="{00000000-0005-0000-0000-0000A4190000}"/>
    <cellStyle name="Output 7 6 6" xfId="4570" xr:uid="{00000000-0005-0000-0000-0000A5190000}"/>
    <cellStyle name="Output 7 7" xfId="342" xr:uid="{00000000-0005-0000-0000-0000A6190000}"/>
    <cellStyle name="Output 7 7 2" xfId="860" xr:uid="{00000000-0005-0000-0000-0000A7190000}"/>
    <cellStyle name="Output 7 7 2 2" xfId="1904" xr:uid="{00000000-0005-0000-0000-0000A8190000}"/>
    <cellStyle name="Output 7 7 2 2 2" xfId="6121" xr:uid="{00000000-0005-0000-0000-0000A9190000}"/>
    <cellStyle name="Output 7 7 2 3" xfId="2946" xr:uid="{00000000-0005-0000-0000-0000AA190000}"/>
    <cellStyle name="Output 7 7 2 3 2" xfId="7163" xr:uid="{00000000-0005-0000-0000-0000AB190000}"/>
    <cellStyle name="Output 7 7 2 4" xfId="3988" xr:uid="{00000000-0005-0000-0000-0000AC190000}"/>
    <cellStyle name="Output 7 7 2 4 2" xfId="8205" xr:uid="{00000000-0005-0000-0000-0000AD190000}"/>
    <cellStyle name="Output 7 7 2 5" xfId="5030" xr:uid="{00000000-0005-0000-0000-0000AE190000}"/>
    <cellStyle name="Output 7 7 3" xfId="1387" xr:uid="{00000000-0005-0000-0000-0000AF190000}"/>
    <cellStyle name="Output 7 7 3 2" xfId="5604" xr:uid="{00000000-0005-0000-0000-0000B0190000}"/>
    <cellStyle name="Output 7 7 4" xfId="2429" xr:uid="{00000000-0005-0000-0000-0000B1190000}"/>
    <cellStyle name="Output 7 7 4 2" xfId="6646" xr:uid="{00000000-0005-0000-0000-0000B2190000}"/>
    <cellStyle name="Output 7 7 5" xfId="3471" xr:uid="{00000000-0005-0000-0000-0000B3190000}"/>
    <cellStyle name="Output 7 7 5 2" xfId="7688" xr:uid="{00000000-0005-0000-0000-0000B4190000}"/>
    <cellStyle name="Output 7 7 6" xfId="4513" xr:uid="{00000000-0005-0000-0000-0000B5190000}"/>
    <cellStyle name="Output 7 8" xfId="500" xr:uid="{00000000-0005-0000-0000-0000B6190000}"/>
    <cellStyle name="Output 7 8 2" xfId="990" xr:uid="{00000000-0005-0000-0000-0000B7190000}"/>
    <cellStyle name="Output 7 8 2 2" xfId="2034" xr:uid="{00000000-0005-0000-0000-0000B8190000}"/>
    <cellStyle name="Output 7 8 2 2 2" xfId="6251" xr:uid="{00000000-0005-0000-0000-0000B9190000}"/>
    <cellStyle name="Output 7 8 2 3" xfId="3076" xr:uid="{00000000-0005-0000-0000-0000BA190000}"/>
    <cellStyle name="Output 7 8 2 3 2" xfId="7293" xr:uid="{00000000-0005-0000-0000-0000BB190000}"/>
    <cellStyle name="Output 7 8 2 4" xfId="4118" xr:uid="{00000000-0005-0000-0000-0000BC190000}"/>
    <cellStyle name="Output 7 8 2 4 2" xfId="8335" xr:uid="{00000000-0005-0000-0000-0000BD190000}"/>
    <cellStyle name="Output 7 8 2 5" xfId="5160" xr:uid="{00000000-0005-0000-0000-0000BE190000}"/>
    <cellStyle name="Output 7 8 3" xfId="1544" xr:uid="{00000000-0005-0000-0000-0000BF190000}"/>
    <cellStyle name="Output 7 8 3 2" xfId="5761" xr:uid="{00000000-0005-0000-0000-0000C0190000}"/>
    <cellStyle name="Output 7 8 4" xfId="2586" xr:uid="{00000000-0005-0000-0000-0000C1190000}"/>
    <cellStyle name="Output 7 8 4 2" xfId="6803" xr:uid="{00000000-0005-0000-0000-0000C2190000}"/>
    <cellStyle name="Output 7 8 5" xfId="3628" xr:uid="{00000000-0005-0000-0000-0000C3190000}"/>
    <cellStyle name="Output 7 8 5 2" xfId="7845" xr:uid="{00000000-0005-0000-0000-0000C4190000}"/>
    <cellStyle name="Output 7 8 6" xfId="4670" xr:uid="{00000000-0005-0000-0000-0000C5190000}"/>
    <cellStyle name="Output 7 9" xfId="543" xr:uid="{00000000-0005-0000-0000-0000C6190000}"/>
    <cellStyle name="Output 7 9 2" xfId="1025" xr:uid="{00000000-0005-0000-0000-0000C7190000}"/>
    <cellStyle name="Output 7 9 2 2" xfId="2069" xr:uid="{00000000-0005-0000-0000-0000C8190000}"/>
    <cellStyle name="Output 7 9 2 2 2" xfId="6286" xr:uid="{00000000-0005-0000-0000-0000C9190000}"/>
    <cellStyle name="Output 7 9 2 3" xfId="3111" xr:uid="{00000000-0005-0000-0000-0000CA190000}"/>
    <cellStyle name="Output 7 9 2 3 2" xfId="7328" xr:uid="{00000000-0005-0000-0000-0000CB190000}"/>
    <cellStyle name="Output 7 9 2 4" xfId="4153" xr:uid="{00000000-0005-0000-0000-0000CC190000}"/>
    <cellStyle name="Output 7 9 2 4 2" xfId="8370" xr:uid="{00000000-0005-0000-0000-0000CD190000}"/>
    <cellStyle name="Output 7 9 2 5" xfId="5195" xr:uid="{00000000-0005-0000-0000-0000CE190000}"/>
    <cellStyle name="Output 7 9 3" xfId="1587" xr:uid="{00000000-0005-0000-0000-0000CF190000}"/>
    <cellStyle name="Output 7 9 3 2" xfId="5804" xr:uid="{00000000-0005-0000-0000-0000D0190000}"/>
    <cellStyle name="Output 7 9 4" xfId="2629" xr:uid="{00000000-0005-0000-0000-0000D1190000}"/>
    <cellStyle name="Output 7 9 4 2" xfId="6846" xr:uid="{00000000-0005-0000-0000-0000D2190000}"/>
    <cellStyle name="Output 7 9 5" xfId="3671" xr:uid="{00000000-0005-0000-0000-0000D3190000}"/>
    <cellStyle name="Output 7 9 5 2" xfId="7888" xr:uid="{00000000-0005-0000-0000-0000D4190000}"/>
    <cellStyle name="Output 7 9 6" xfId="4713" xr:uid="{00000000-0005-0000-0000-0000D5190000}"/>
    <cellStyle name="Output 8" xfId="91" xr:uid="{00000000-0005-0000-0000-0000D6190000}"/>
    <cellStyle name="Output 8 10" xfId="614" xr:uid="{00000000-0005-0000-0000-0000D7190000}"/>
    <cellStyle name="Output 8 10 2" xfId="1658" xr:uid="{00000000-0005-0000-0000-0000D8190000}"/>
    <cellStyle name="Output 8 10 2 2" xfId="5875" xr:uid="{00000000-0005-0000-0000-0000D9190000}"/>
    <cellStyle name="Output 8 10 3" xfId="2700" xr:uid="{00000000-0005-0000-0000-0000DA190000}"/>
    <cellStyle name="Output 8 10 3 2" xfId="6917" xr:uid="{00000000-0005-0000-0000-0000DB190000}"/>
    <cellStyle name="Output 8 10 4" xfId="3742" xr:uid="{00000000-0005-0000-0000-0000DC190000}"/>
    <cellStyle name="Output 8 10 4 2" xfId="7959" xr:uid="{00000000-0005-0000-0000-0000DD190000}"/>
    <cellStyle name="Output 8 10 5" xfId="4784" xr:uid="{00000000-0005-0000-0000-0000DE190000}"/>
    <cellStyle name="Output 8 11" xfId="528" xr:uid="{00000000-0005-0000-0000-0000DF190000}"/>
    <cellStyle name="Output 8 11 2" xfId="1572" xr:uid="{00000000-0005-0000-0000-0000E0190000}"/>
    <cellStyle name="Output 8 11 2 2" xfId="5789" xr:uid="{00000000-0005-0000-0000-0000E1190000}"/>
    <cellStyle name="Output 8 11 3" xfId="2614" xr:uid="{00000000-0005-0000-0000-0000E2190000}"/>
    <cellStyle name="Output 8 11 3 2" xfId="6831" xr:uid="{00000000-0005-0000-0000-0000E3190000}"/>
    <cellStyle name="Output 8 11 4" xfId="3656" xr:uid="{00000000-0005-0000-0000-0000E4190000}"/>
    <cellStyle name="Output 8 11 4 2" xfId="7873" xr:uid="{00000000-0005-0000-0000-0000E5190000}"/>
    <cellStyle name="Output 8 11 5" xfId="4698" xr:uid="{00000000-0005-0000-0000-0000E6190000}"/>
    <cellStyle name="Output 8 12" xfId="1083" xr:uid="{00000000-0005-0000-0000-0000E7190000}"/>
    <cellStyle name="Output 8 12 2" xfId="2127" xr:uid="{00000000-0005-0000-0000-0000E8190000}"/>
    <cellStyle name="Output 8 12 2 2" xfId="6344" xr:uid="{00000000-0005-0000-0000-0000E9190000}"/>
    <cellStyle name="Output 8 12 3" xfId="3169" xr:uid="{00000000-0005-0000-0000-0000EA190000}"/>
    <cellStyle name="Output 8 12 3 2" xfId="7386" xr:uid="{00000000-0005-0000-0000-0000EB190000}"/>
    <cellStyle name="Output 8 12 4" xfId="4211" xr:uid="{00000000-0005-0000-0000-0000EC190000}"/>
    <cellStyle name="Output 8 12 4 2" xfId="8428" xr:uid="{00000000-0005-0000-0000-0000ED190000}"/>
    <cellStyle name="Output 8 12 5" xfId="5253" xr:uid="{00000000-0005-0000-0000-0000EE190000}"/>
    <cellStyle name="Output 8 13" xfId="1137" xr:uid="{00000000-0005-0000-0000-0000EF190000}"/>
    <cellStyle name="Output 8 13 2" xfId="5354" xr:uid="{00000000-0005-0000-0000-0000F0190000}"/>
    <cellStyle name="Output 8 14" xfId="2179" xr:uid="{00000000-0005-0000-0000-0000F1190000}"/>
    <cellStyle name="Output 8 14 2" xfId="6396" xr:uid="{00000000-0005-0000-0000-0000F2190000}"/>
    <cellStyle name="Output 8 15" xfId="3221" xr:uid="{00000000-0005-0000-0000-0000F3190000}"/>
    <cellStyle name="Output 8 15 2" xfId="7438" xr:uid="{00000000-0005-0000-0000-0000F4190000}"/>
    <cellStyle name="Output 8 16" xfId="4263" xr:uid="{00000000-0005-0000-0000-0000F5190000}"/>
    <cellStyle name="Output 8 2" xfId="187" xr:uid="{00000000-0005-0000-0000-0000F6190000}"/>
    <cellStyle name="Output 8 2 2" xfId="709" xr:uid="{00000000-0005-0000-0000-0000F7190000}"/>
    <cellStyle name="Output 8 2 2 2" xfId="1753" xr:uid="{00000000-0005-0000-0000-0000F8190000}"/>
    <cellStyle name="Output 8 2 2 2 2" xfId="5970" xr:uid="{00000000-0005-0000-0000-0000F9190000}"/>
    <cellStyle name="Output 8 2 2 3" xfId="2795" xr:uid="{00000000-0005-0000-0000-0000FA190000}"/>
    <cellStyle name="Output 8 2 2 3 2" xfId="7012" xr:uid="{00000000-0005-0000-0000-0000FB190000}"/>
    <cellStyle name="Output 8 2 2 4" xfId="3837" xr:uid="{00000000-0005-0000-0000-0000FC190000}"/>
    <cellStyle name="Output 8 2 2 4 2" xfId="8054" xr:uid="{00000000-0005-0000-0000-0000FD190000}"/>
    <cellStyle name="Output 8 2 2 5" xfId="4879" xr:uid="{00000000-0005-0000-0000-0000FE190000}"/>
    <cellStyle name="Output 8 2 3" xfId="1232" xr:uid="{00000000-0005-0000-0000-0000FF190000}"/>
    <cellStyle name="Output 8 2 3 2" xfId="5449" xr:uid="{00000000-0005-0000-0000-0000001A0000}"/>
    <cellStyle name="Output 8 2 4" xfId="2274" xr:uid="{00000000-0005-0000-0000-0000011A0000}"/>
    <cellStyle name="Output 8 2 4 2" xfId="6491" xr:uid="{00000000-0005-0000-0000-0000021A0000}"/>
    <cellStyle name="Output 8 2 5" xfId="3316" xr:uid="{00000000-0005-0000-0000-0000031A0000}"/>
    <cellStyle name="Output 8 2 5 2" xfId="7533" xr:uid="{00000000-0005-0000-0000-0000041A0000}"/>
    <cellStyle name="Output 8 2 6" xfId="4358" xr:uid="{00000000-0005-0000-0000-0000051A0000}"/>
    <cellStyle name="Output 8 3" xfId="240" xr:uid="{00000000-0005-0000-0000-0000061A0000}"/>
    <cellStyle name="Output 8 3 2" xfId="762" xr:uid="{00000000-0005-0000-0000-0000071A0000}"/>
    <cellStyle name="Output 8 3 2 2" xfId="1806" xr:uid="{00000000-0005-0000-0000-0000081A0000}"/>
    <cellStyle name="Output 8 3 2 2 2" xfId="6023" xr:uid="{00000000-0005-0000-0000-0000091A0000}"/>
    <cellStyle name="Output 8 3 2 3" xfId="2848" xr:uid="{00000000-0005-0000-0000-00000A1A0000}"/>
    <cellStyle name="Output 8 3 2 3 2" xfId="7065" xr:uid="{00000000-0005-0000-0000-00000B1A0000}"/>
    <cellStyle name="Output 8 3 2 4" xfId="3890" xr:uid="{00000000-0005-0000-0000-00000C1A0000}"/>
    <cellStyle name="Output 8 3 2 4 2" xfId="8107" xr:uid="{00000000-0005-0000-0000-00000D1A0000}"/>
    <cellStyle name="Output 8 3 2 5" xfId="4932" xr:uid="{00000000-0005-0000-0000-00000E1A0000}"/>
    <cellStyle name="Output 8 3 3" xfId="1285" xr:uid="{00000000-0005-0000-0000-00000F1A0000}"/>
    <cellStyle name="Output 8 3 3 2" xfId="5502" xr:uid="{00000000-0005-0000-0000-0000101A0000}"/>
    <cellStyle name="Output 8 3 4" xfId="2327" xr:uid="{00000000-0005-0000-0000-0000111A0000}"/>
    <cellStyle name="Output 8 3 4 2" xfId="6544" xr:uid="{00000000-0005-0000-0000-0000121A0000}"/>
    <cellStyle name="Output 8 3 5" xfId="3369" xr:uid="{00000000-0005-0000-0000-0000131A0000}"/>
    <cellStyle name="Output 8 3 5 2" xfId="7586" xr:uid="{00000000-0005-0000-0000-0000141A0000}"/>
    <cellStyle name="Output 8 3 6" xfId="4411" xr:uid="{00000000-0005-0000-0000-0000151A0000}"/>
    <cellStyle name="Output 8 4" xfId="273" xr:uid="{00000000-0005-0000-0000-0000161A0000}"/>
    <cellStyle name="Output 8 4 2" xfId="795" xr:uid="{00000000-0005-0000-0000-0000171A0000}"/>
    <cellStyle name="Output 8 4 2 2" xfId="1839" xr:uid="{00000000-0005-0000-0000-0000181A0000}"/>
    <cellStyle name="Output 8 4 2 2 2" xfId="6056" xr:uid="{00000000-0005-0000-0000-0000191A0000}"/>
    <cellStyle name="Output 8 4 2 3" xfId="2881" xr:uid="{00000000-0005-0000-0000-00001A1A0000}"/>
    <cellStyle name="Output 8 4 2 3 2" xfId="7098" xr:uid="{00000000-0005-0000-0000-00001B1A0000}"/>
    <cellStyle name="Output 8 4 2 4" xfId="3923" xr:uid="{00000000-0005-0000-0000-00001C1A0000}"/>
    <cellStyle name="Output 8 4 2 4 2" xfId="8140" xr:uid="{00000000-0005-0000-0000-00001D1A0000}"/>
    <cellStyle name="Output 8 4 2 5" xfId="4965" xr:uid="{00000000-0005-0000-0000-00001E1A0000}"/>
    <cellStyle name="Output 8 4 3" xfId="1318" xr:uid="{00000000-0005-0000-0000-00001F1A0000}"/>
    <cellStyle name="Output 8 4 3 2" xfId="5535" xr:uid="{00000000-0005-0000-0000-0000201A0000}"/>
    <cellStyle name="Output 8 4 4" xfId="2360" xr:uid="{00000000-0005-0000-0000-0000211A0000}"/>
    <cellStyle name="Output 8 4 4 2" xfId="6577" xr:uid="{00000000-0005-0000-0000-0000221A0000}"/>
    <cellStyle name="Output 8 4 5" xfId="3402" xr:uid="{00000000-0005-0000-0000-0000231A0000}"/>
    <cellStyle name="Output 8 4 5 2" xfId="7619" xr:uid="{00000000-0005-0000-0000-0000241A0000}"/>
    <cellStyle name="Output 8 4 6" xfId="4444" xr:uid="{00000000-0005-0000-0000-0000251A0000}"/>
    <cellStyle name="Output 8 5" xfId="315" xr:uid="{00000000-0005-0000-0000-0000261A0000}"/>
    <cellStyle name="Output 8 5 2" xfId="837" xr:uid="{00000000-0005-0000-0000-0000271A0000}"/>
    <cellStyle name="Output 8 5 2 2" xfId="1881" xr:uid="{00000000-0005-0000-0000-0000281A0000}"/>
    <cellStyle name="Output 8 5 2 2 2" xfId="6098" xr:uid="{00000000-0005-0000-0000-0000291A0000}"/>
    <cellStyle name="Output 8 5 2 3" xfId="2923" xr:uid="{00000000-0005-0000-0000-00002A1A0000}"/>
    <cellStyle name="Output 8 5 2 3 2" xfId="7140" xr:uid="{00000000-0005-0000-0000-00002B1A0000}"/>
    <cellStyle name="Output 8 5 2 4" xfId="3965" xr:uid="{00000000-0005-0000-0000-00002C1A0000}"/>
    <cellStyle name="Output 8 5 2 4 2" xfId="8182" xr:uid="{00000000-0005-0000-0000-00002D1A0000}"/>
    <cellStyle name="Output 8 5 2 5" xfId="5007" xr:uid="{00000000-0005-0000-0000-00002E1A0000}"/>
    <cellStyle name="Output 8 5 3" xfId="1360" xr:uid="{00000000-0005-0000-0000-00002F1A0000}"/>
    <cellStyle name="Output 8 5 3 2" xfId="5577" xr:uid="{00000000-0005-0000-0000-0000301A0000}"/>
    <cellStyle name="Output 8 5 4" xfId="2402" xr:uid="{00000000-0005-0000-0000-0000311A0000}"/>
    <cellStyle name="Output 8 5 4 2" xfId="6619" xr:uid="{00000000-0005-0000-0000-0000321A0000}"/>
    <cellStyle name="Output 8 5 5" xfId="3444" xr:uid="{00000000-0005-0000-0000-0000331A0000}"/>
    <cellStyle name="Output 8 5 5 2" xfId="7661" xr:uid="{00000000-0005-0000-0000-0000341A0000}"/>
    <cellStyle name="Output 8 5 6" xfId="4486" xr:uid="{00000000-0005-0000-0000-0000351A0000}"/>
    <cellStyle name="Output 8 6" xfId="403" xr:uid="{00000000-0005-0000-0000-0000361A0000}"/>
    <cellStyle name="Output 8 6 2" xfId="912" xr:uid="{00000000-0005-0000-0000-0000371A0000}"/>
    <cellStyle name="Output 8 6 2 2" xfId="1956" xr:uid="{00000000-0005-0000-0000-0000381A0000}"/>
    <cellStyle name="Output 8 6 2 2 2" xfId="6173" xr:uid="{00000000-0005-0000-0000-0000391A0000}"/>
    <cellStyle name="Output 8 6 2 3" xfId="2998" xr:uid="{00000000-0005-0000-0000-00003A1A0000}"/>
    <cellStyle name="Output 8 6 2 3 2" xfId="7215" xr:uid="{00000000-0005-0000-0000-00003B1A0000}"/>
    <cellStyle name="Output 8 6 2 4" xfId="4040" xr:uid="{00000000-0005-0000-0000-00003C1A0000}"/>
    <cellStyle name="Output 8 6 2 4 2" xfId="8257" xr:uid="{00000000-0005-0000-0000-00003D1A0000}"/>
    <cellStyle name="Output 8 6 2 5" xfId="5082" xr:uid="{00000000-0005-0000-0000-00003E1A0000}"/>
    <cellStyle name="Output 8 6 3" xfId="1448" xr:uid="{00000000-0005-0000-0000-00003F1A0000}"/>
    <cellStyle name="Output 8 6 3 2" xfId="5665" xr:uid="{00000000-0005-0000-0000-0000401A0000}"/>
    <cellStyle name="Output 8 6 4" xfId="2490" xr:uid="{00000000-0005-0000-0000-0000411A0000}"/>
    <cellStyle name="Output 8 6 4 2" xfId="6707" xr:uid="{00000000-0005-0000-0000-0000421A0000}"/>
    <cellStyle name="Output 8 6 5" xfId="3532" xr:uid="{00000000-0005-0000-0000-0000431A0000}"/>
    <cellStyle name="Output 8 6 5 2" xfId="7749" xr:uid="{00000000-0005-0000-0000-0000441A0000}"/>
    <cellStyle name="Output 8 6 6" xfId="4574" xr:uid="{00000000-0005-0000-0000-0000451A0000}"/>
    <cellStyle name="Output 8 7" xfId="346" xr:uid="{00000000-0005-0000-0000-0000461A0000}"/>
    <cellStyle name="Output 8 7 2" xfId="864" xr:uid="{00000000-0005-0000-0000-0000471A0000}"/>
    <cellStyle name="Output 8 7 2 2" xfId="1908" xr:uid="{00000000-0005-0000-0000-0000481A0000}"/>
    <cellStyle name="Output 8 7 2 2 2" xfId="6125" xr:uid="{00000000-0005-0000-0000-0000491A0000}"/>
    <cellStyle name="Output 8 7 2 3" xfId="2950" xr:uid="{00000000-0005-0000-0000-00004A1A0000}"/>
    <cellStyle name="Output 8 7 2 3 2" xfId="7167" xr:uid="{00000000-0005-0000-0000-00004B1A0000}"/>
    <cellStyle name="Output 8 7 2 4" xfId="3992" xr:uid="{00000000-0005-0000-0000-00004C1A0000}"/>
    <cellStyle name="Output 8 7 2 4 2" xfId="8209" xr:uid="{00000000-0005-0000-0000-00004D1A0000}"/>
    <cellStyle name="Output 8 7 2 5" xfId="5034" xr:uid="{00000000-0005-0000-0000-00004E1A0000}"/>
    <cellStyle name="Output 8 7 3" xfId="1391" xr:uid="{00000000-0005-0000-0000-00004F1A0000}"/>
    <cellStyle name="Output 8 7 3 2" xfId="5608" xr:uid="{00000000-0005-0000-0000-0000501A0000}"/>
    <cellStyle name="Output 8 7 4" xfId="2433" xr:uid="{00000000-0005-0000-0000-0000511A0000}"/>
    <cellStyle name="Output 8 7 4 2" xfId="6650" xr:uid="{00000000-0005-0000-0000-0000521A0000}"/>
    <cellStyle name="Output 8 7 5" xfId="3475" xr:uid="{00000000-0005-0000-0000-0000531A0000}"/>
    <cellStyle name="Output 8 7 5 2" xfId="7692" xr:uid="{00000000-0005-0000-0000-0000541A0000}"/>
    <cellStyle name="Output 8 7 6" xfId="4517" xr:uid="{00000000-0005-0000-0000-0000551A0000}"/>
    <cellStyle name="Output 8 8" xfId="504" xr:uid="{00000000-0005-0000-0000-0000561A0000}"/>
    <cellStyle name="Output 8 8 2" xfId="994" xr:uid="{00000000-0005-0000-0000-0000571A0000}"/>
    <cellStyle name="Output 8 8 2 2" xfId="2038" xr:uid="{00000000-0005-0000-0000-0000581A0000}"/>
    <cellStyle name="Output 8 8 2 2 2" xfId="6255" xr:uid="{00000000-0005-0000-0000-0000591A0000}"/>
    <cellStyle name="Output 8 8 2 3" xfId="3080" xr:uid="{00000000-0005-0000-0000-00005A1A0000}"/>
    <cellStyle name="Output 8 8 2 3 2" xfId="7297" xr:uid="{00000000-0005-0000-0000-00005B1A0000}"/>
    <cellStyle name="Output 8 8 2 4" xfId="4122" xr:uid="{00000000-0005-0000-0000-00005C1A0000}"/>
    <cellStyle name="Output 8 8 2 4 2" xfId="8339" xr:uid="{00000000-0005-0000-0000-00005D1A0000}"/>
    <cellStyle name="Output 8 8 2 5" xfId="5164" xr:uid="{00000000-0005-0000-0000-00005E1A0000}"/>
    <cellStyle name="Output 8 8 3" xfId="1548" xr:uid="{00000000-0005-0000-0000-00005F1A0000}"/>
    <cellStyle name="Output 8 8 3 2" xfId="5765" xr:uid="{00000000-0005-0000-0000-0000601A0000}"/>
    <cellStyle name="Output 8 8 4" xfId="2590" xr:uid="{00000000-0005-0000-0000-0000611A0000}"/>
    <cellStyle name="Output 8 8 4 2" xfId="6807" xr:uid="{00000000-0005-0000-0000-0000621A0000}"/>
    <cellStyle name="Output 8 8 5" xfId="3632" xr:uid="{00000000-0005-0000-0000-0000631A0000}"/>
    <cellStyle name="Output 8 8 5 2" xfId="7849" xr:uid="{00000000-0005-0000-0000-0000641A0000}"/>
    <cellStyle name="Output 8 8 6" xfId="4674" xr:uid="{00000000-0005-0000-0000-0000651A0000}"/>
    <cellStyle name="Output 8 9" xfId="466" xr:uid="{00000000-0005-0000-0000-0000661A0000}"/>
    <cellStyle name="Output 8 9 2" xfId="957" xr:uid="{00000000-0005-0000-0000-0000671A0000}"/>
    <cellStyle name="Output 8 9 2 2" xfId="2001" xr:uid="{00000000-0005-0000-0000-0000681A0000}"/>
    <cellStyle name="Output 8 9 2 2 2" xfId="6218" xr:uid="{00000000-0005-0000-0000-0000691A0000}"/>
    <cellStyle name="Output 8 9 2 3" xfId="3043" xr:uid="{00000000-0005-0000-0000-00006A1A0000}"/>
    <cellStyle name="Output 8 9 2 3 2" xfId="7260" xr:uid="{00000000-0005-0000-0000-00006B1A0000}"/>
    <cellStyle name="Output 8 9 2 4" xfId="4085" xr:uid="{00000000-0005-0000-0000-00006C1A0000}"/>
    <cellStyle name="Output 8 9 2 4 2" xfId="8302" xr:uid="{00000000-0005-0000-0000-00006D1A0000}"/>
    <cellStyle name="Output 8 9 2 5" xfId="5127" xr:uid="{00000000-0005-0000-0000-00006E1A0000}"/>
    <cellStyle name="Output 8 9 3" xfId="1510" xr:uid="{00000000-0005-0000-0000-00006F1A0000}"/>
    <cellStyle name="Output 8 9 3 2" xfId="5727" xr:uid="{00000000-0005-0000-0000-0000701A0000}"/>
    <cellStyle name="Output 8 9 4" xfId="2552" xr:uid="{00000000-0005-0000-0000-0000711A0000}"/>
    <cellStyle name="Output 8 9 4 2" xfId="6769" xr:uid="{00000000-0005-0000-0000-0000721A0000}"/>
    <cellStyle name="Output 8 9 5" xfId="3594" xr:uid="{00000000-0005-0000-0000-0000731A0000}"/>
    <cellStyle name="Output 8 9 5 2" xfId="7811" xr:uid="{00000000-0005-0000-0000-0000741A0000}"/>
    <cellStyle name="Output 8 9 6" xfId="4636" xr:uid="{00000000-0005-0000-0000-0000751A0000}"/>
    <cellStyle name="Output 9" xfId="119" xr:uid="{00000000-0005-0000-0000-0000761A0000}"/>
    <cellStyle name="Output 9 10" xfId="642" xr:uid="{00000000-0005-0000-0000-0000771A0000}"/>
    <cellStyle name="Output 9 10 2" xfId="1686" xr:uid="{00000000-0005-0000-0000-0000781A0000}"/>
    <cellStyle name="Output 9 10 2 2" xfId="5903" xr:uid="{00000000-0005-0000-0000-0000791A0000}"/>
    <cellStyle name="Output 9 10 3" xfId="2728" xr:uid="{00000000-0005-0000-0000-00007A1A0000}"/>
    <cellStyle name="Output 9 10 3 2" xfId="6945" xr:uid="{00000000-0005-0000-0000-00007B1A0000}"/>
    <cellStyle name="Output 9 10 4" xfId="3770" xr:uid="{00000000-0005-0000-0000-00007C1A0000}"/>
    <cellStyle name="Output 9 10 4 2" xfId="7987" xr:uid="{00000000-0005-0000-0000-00007D1A0000}"/>
    <cellStyle name="Output 9 10 5" xfId="4812" xr:uid="{00000000-0005-0000-0000-00007E1A0000}"/>
    <cellStyle name="Output 9 11" xfId="324" xr:uid="{00000000-0005-0000-0000-00007F1A0000}"/>
    <cellStyle name="Output 9 11 2" xfId="1369" xr:uid="{00000000-0005-0000-0000-0000801A0000}"/>
    <cellStyle name="Output 9 11 2 2" xfId="5586" xr:uid="{00000000-0005-0000-0000-0000811A0000}"/>
    <cellStyle name="Output 9 11 3" xfId="2411" xr:uid="{00000000-0005-0000-0000-0000821A0000}"/>
    <cellStyle name="Output 9 11 3 2" xfId="6628" xr:uid="{00000000-0005-0000-0000-0000831A0000}"/>
    <cellStyle name="Output 9 11 4" xfId="3453" xr:uid="{00000000-0005-0000-0000-0000841A0000}"/>
    <cellStyle name="Output 9 11 4 2" xfId="7670" xr:uid="{00000000-0005-0000-0000-0000851A0000}"/>
    <cellStyle name="Output 9 11 5" xfId="4495" xr:uid="{00000000-0005-0000-0000-0000861A0000}"/>
    <cellStyle name="Output 9 12" xfId="1096" xr:uid="{00000000-0005-0000-0000-0000871A0000}"/>
    <cellStyle name="Output 9 12 2" xfId="2140" xr:uid="{00000000-0005-0000-0000-0000881A0000}"/>
    <cellStyle name="Output 9 12 2 2" xfId="6357" xr:uid="{00000000-0005-0000-0000-0000891A0000}"/>
    <cellStyle name="Output 9 12 3" xfId="3182" xr:uid="{00000000-0005-0000-0000-00008A1A0000}"/>
    <cellStyle name="Output 9 12 3 2" xfId="7399" xr:uid="{00000000-0005-0000-0000-00008B1A0000}"/>
    <cellStyle name="Output 9 12 4" xfId="4224" xr:uid="{00000000-0005-0000-0000-00008C1A0000}"/>
    <cellStyle name="Output 9 12 4 2" xfId="8441" xr:uid="{00000000-0005-0000-0000-00008D1A0000}"/>
    <cellStyle name="Output 9 12 5" xfId="5266" xr:uid="{00000000-0005-0000-0000-00008E1A0000}"/>
    <cellStyle name="Output 9 13" xfId="1165" xr:uid="{00000000-0005-0000-0000-00008F1A0000}"/>
    <cellStyle name="Output 9 13 2" xfId="5382" xr:uid="{00000000-0005-0000-0000-0000901A0000}"/>
    <cellStyle name="Output 9 14" xfId="2207" xr:uid="{00000000-0005-0000-0000-0000911A0000}"/>
    <cellStyle name="Output 9 14 2" xfId="6424" xr:uid="{00000000-0005-0000-0000-0000921A0000}"/>
    <cellStyle name="Output 9 15" xfId="3249" xr:uid="{00000000-0005-0000-0000-0000931A0000}"/>
    <cellStyle name="Output 9 15 2" xfId="7466" xr:uid="{00000000-0005-0000-0000-0000941A0000}"/>
    <cellStyle name="Output 9 16" xfId="4291" xr:uid="{00000000-0005-0000-0000-0000951A0000}"/>
    <cellStyle name="Output 9 2" xfId="197" xr:uid="{00000000-0005-0000-0000-0000961A0000}"/>
    <cellStyle name="Output 9 2 2" xfId="719" xr:uid="{00000000-0005-0000-0000-0000971A0000}"/>
    <cellStyle name="Output 9 2 2 2" xfId="1763" xr:uid="{00000000-0005-0000-0000-0000981A0000}"/>
    <cellStyle name="Output 9 2 2 2 2" xfId="5980" xr:uid="{00000000-0005-0000-0000-0000991A0000}"/>
    <cellStyle name="Output 9 2 2 3" xfId="2805" xr:uid="{00000000-0005-0000-0000-00009A1A0000}"/>
    <cellStyle name="Output 9 2 2 3 2" xfId="7022" xr:uid="{00000000-0005-0000-0000-00009B1A0000}"/>
    <cellStyle name="Output 9 2 2 4" xfId="3847" xr:uid="{00000000-0005-0000-0000-00009C1A0000}"/>
    <cellStyle name="Output 9 2 2 4 2" xfId="8064" xr:uid="{00000000-0005-0000-0000-00009D1A0000}"/>
    <cellStyle name="Output 9 2 2 5" xfId="4889" xr:uid="{00000000-0005-0000-0000-00009E1A0000}"/>
    <cellStyle name="Output 9 2 3" xfId="1242" xr:uid="{00000000-0005-0000-0000-00009F1A0000}"/>
    <cellStyle name="Output 9 2 3 2" xfId="5459" xr:uid="{00000000-0005-0000-0000-0000A01A0000}"/>
    <cellStyle name="Output 9 2 4" xfId="2284" xr:uid="{00000000-0005-0000-0000-0000A11A0000}"/>
    <cellStyle name="Output 9 2 4 2" xfId="6501" xr:uid="{00000000-0005-0000-0000-0000A21A0000}"/>
    <cellStyle name="Output 9 2 5" xfId="3326" xr:uid="{00000000-0005-0000-0000-0000A31A0000}"/>
    <cellStyle name="Output 9 2 5 2" xfId="7543" xr:uid="{00000000-0005-0000-0000-0000A41A0000}"/>
    <cellStyle name="Output 9 2 6" xfId="4368" xr:uid="{00000000-0005-0000-0000-0000A51A0000}"/>
    <cellStyle name="Output 9 3" xfId="221" xr:uid="{00000000-0005-0000-0000-0000A61A0000}"/>
    <cellStyle name="Output 9 3 2" xfId="743" xr:uid="{00000000-0005-0000-0000-0000A71A0000}"/>
    <cellStyle name="Output 9 3 2 2" xfId="1787" xr:uid="{00000000-0005-0000-0000-0000A81A0000}"/>
    <cellStyle name="Output 9 3 2 2 2" xfId="6004" xr:uid="{00000000-0005-0000-0000-0000A91A0000}"/>
    <cellStyle name="Output 9 3 2 3" xfId="2829" xr:uid="{00000000-0005-0000-0000-0000AA1A0000}"/>
    <cellStyle name="Output 9 3 2 3 2" xfId="7046" xr:uid="{00000000-0005-0000-0000-0000AB1A0000}"/>
    <cellStyle name="Output 9 3 2 4" xfId="3871" xr:uid="{00000000-0005-0000-0000-0000AC1A0000}"/>
    <cellStyle name="Output 9 3 2 4 2" xfId="8088" xr:uid="{00000000-0005-0000-0000-0000AD1A0000}"/>
    <cellStyle name="Output 9 3 2 5" xfId="4913" xr:uid="{00000000-0005-0000-0000-0000AE1A0000}"/>
    <cellStyle name="Output 9 3 3" xfId="1266" xr:uid="{00000000-0005-0000-0000-0000AF1A0000}"/>
    <cellStyle name="Output 9 3 3 2" xfId="5483" xr:uid="{00000000-0005-0000-0000-0000B01A0000}"/>
    <cellStyle name="Output 9 3 4" xfId="2308" xr:uid="{00000000-0005-0000-0000-0000B11A0000}"/>
    <cellStyle name="Output 9 3 4 2" xfId="6525" xr:uid="{00000000-0005-0000-0000-0000B21A0000}"/>
    <cellStyle name="Output 9 3 5" xfId="3350" xr:uid="{00000000-0005-0000-0000-0000B31A0000}"/>
    <cellStyle name="Output 9 3 5 2" xfId="7567" xr:uid="{00000000-0005-0000-0000-0000B41A0000}"/>
    <cellStyle name="Output 9 3 6" xfId="4392" xr:uid="{00000000-0005-0000-0000-0000B51A0000}"/>
    <cellStyle name="Output 9 4" xfId="284" xr:uid="{00000000-0005-0000-0000-0000B61A0000}"/>
    <cellStyle name="Output 9 4 2" xfId="806" xr:uid="{00000000-0005-0000-0000-0000B71A0000}"/>
    <cellStyle name="Output 9 4 2 2" xfId="1850" xr:uid="{00000000-0005-0000-0000-0000B81A0000}"/>
    <cellStyle name="Output 9 4 2 2 2" xfId="6067" xr:uid="{00000000-0005-0000-0000-0000B91A0000}"/>
    <cellStyle name="Output 9 4 2 3" xfId="2892" xr:uid="{00000000-0005-0000-0000-0000BA1A0000}"/>
    <cellStyle name="Output 9 4 2 3 2" xfId="7109" xr:uid="{00000000-0005-0000-0000-0000BB1A0000}"/>
    <cellStyle name="Output 9 4 2 4" xfId="3934" xr:uid="{00000000-0005-0000-0000-0000BC1A0000}"/>
    <cellStyle name="Output 9 4 2 4 2" xfId="8151" xr:uid="{00000000-0005-0000-0000-0000BD1A0000}"/>
    <cellStyle name="Output 9 4 2 5" xfId="4976" xr:uid="{00000000-0005-0000-0000-0000BE1A0000}"/>
    <cellStyle name="Output 9 4 3" xfId="1329" xr:uid="{00000000-0005-0000-0000-0000BF1A0000}"/>
    <cellStyle name="Output 9 4 3 2" xfId="5546" xr:uid="{00000000-0005-0000-0000-0000C01A0000}"/>
    <cellStyle name="Output 9 4 4" xfId="2371" xr:uid="{00000000-0005-0000-0000-0000C11A0000}"/>
    <cellStyle name="Output 9 4 4 2" xfId="6588" xr:uid="{00000000-0005-0000-0000-0000C21A0000}"/>
    <cellStyle name="Output 9 4 5" xfId="3413" xr:uid="{00000000-0005-0000-0000-0000C31A0000}"/>
    <cellStyle name="Output 9 4 5 2" xfId="7630" xr:uid="{00000000-0005-0000-0000-0000C41A0000}"/>
    <cellStyle name="Output 9 4 6" xfId="4455" xr:uid="{00000000-0005-0000-0000-0000C51A0000}"/>
    <cellStyle name="Output 9 5" xfId="300" xr:uid="{00000000-0005-0000-0000-0000C61A0000}"/>
    <cellStyle name="Output 9 5 2" xfId="822" xr:uid="{00000000-0005-0000-0000-0000C71A0000}"/>
    <cellStyle name="Output 9 5 2 2" xfId="1866" xr:uid="{00000000-0005-0000-0000-0000C81A0000}"/>
    <cellStyle name="Output 9 5 2 2 2" xfId="6083" xr:uid="{00000000-0005-0000-0000-0000C91A0000}"/>
    <cellStyle name="Output 9 5 2 3" xfId="2908" xr:uid="{00000000-0005-0000-0000-0000CA1A0000}"/>
    <cellStyle name="Output 9 5 2 3 2" xfId="7125" xr:uid="{00000000-0005-0000-0000-0000CB1A0000}"/>
    <cellStyle name="Output 9 5 2 4" xfId="3950" xr:uid="{00000000-0005-0000-0000-0000CC1A0000}"/>
    <cellStyle name="Output 9 5 2 4 2" xfId="8167" xr:uid="{00000000-0005-0000-0000-0000CD1A0000}"/>
    <cellStyle name="Output 9 5 2 5" xfId="4992" xr:uid="{00000000-0005-0000-0000-0000CE1A0000}"/>
    <cellStyle name="Output 9 5 3" xfId="1345" xr:uid="{00000000-0005-0000-0000-0000CF1A0000}"/>
    <cellStyle name="Output 9 5 3 2" xfId="5562" xr:uid="{00000000-0005-0000-0000-0000D01A0000}"/>
    <cellStyle name="Output 9 5 4" xfId="2387" xr:uid="{00000000-0005-0000-0000-0000D11A0000}"/>
    <cellStyle name="Output 9 5 4 2" xfId="6604" xr:uid="{00000000-0005-0000-0000-0000D21A0000}"/>
    <cellStyle name="Output 9 5 5" xfId="3429" xr:uid="{00000000-0005-0000-0000-0000D31A0000}"/>
    <cellStyle name="Output 9 5 5 2" xfId="7646" xr:uid="{00000000-0005-0000-0000-0000D41A0000}"/>
    <cellStyle name="Output 9 5 6" xfId="4471" xr:uid="{00000000-0005-0000-0000-0000D51A0000}"/>
    <cellStyle name="Output 9 6" xfId="416" xr:uid="{00000000-0005-0000-0000-0000D61A0000}"/>
    <cellStyle name="Output 9 6 2" xfId="922" xr:uid="{00000000-0005-0000-0000-0000D71A0000}"/>
    <cellStyle name="Output 9 6 2 2" xfId="1966" xr:uid="{00000000-0005-0000-0000-0000D81A0000}"/>
    <cellStyle name="Output 9 6 2 2 2" xfId="6183" xr:uid="{00000000-0005-0000-0000-0000D91A0000}"/>
    <cellStyle name="Output 9 6 2 3" xfId="3008" xr:uid="{00000000-0005-0000-0000-0000DA1A0000}"/>
    <cellStyle name="Output 9 6 2 3 2" xfId="7225" xr:uid="{00000000-0005-0000-0000-0000DB1A0000}"/>
    <cellStyle name="Output 9 6 2 4" xfId="4050" xr:uid="{00000000-0005-0000-0000-0000DC1A0000}"/>
    <cellStyle name="Output 9 6 2 4 2" xfId="8267" xr:uid="{00000000-0005-0000-0000-0000DD1A0000}"/>
    <cellStyle name="Output 9 6 2 5" xfId="5092" xr:uid="{00000000-0005-0000-0000-0000DE1A0000}"/>
    <cellStyle name="Output 9 6 3" xfId="1461" xr:uid="{00000000-0005-0000-0000-0000DF1A0000}"/>
    <cellStyle name="Output 9 6 3 2" xfId="5678" xr:uid="{00000000-0005-0000-0000-0000E01A0000}"/>
    <cellStyle name="Output 9 6 4" xfId="2503" xr:uid="{00000000-0005-0000-0000-0000E11A0000}"/>
    <cellStyle name="Output 9 6 4 2" xfId="6720" xr:uid="{00000000-0005-0000-0000-0000E21A0000}"/>
    <cellStyle name="Output 9 6 5" xfId="3545" xr:uid="{00000000-0005-0000-0000-0000E31A0000}"/>
    <cellStyle name="Output 9 6 5 2" xfId="7762" xr:uid="{00000000-0005-0000-0000-0000E41A0000}"/>
    <cellStyle name="Output 9 6 6" xfId="4587" xr:uid="{00000000-0005-0000-0000-0000E51A0000}"/>
    <cellStyle name="Output 9 7" xfId="351" xr:uid="{00000000-0005-0000-0000-0000E61A0000}"/>
    <cellStyle name="Output 9 7 2" xfId="869" xr:uid="{00000000-0005-0000-0000-0000E71A0000}"/>
    <cellStyle name="Output 9 7 2 2" xfId="1913" xr:uid="{00000000-0005-0000-0000-0000E81A0000}"/>
    <cellStyle name="Output 9 7 2 2 2" xfId="6130" xr:uid="{00000000-0005-0000-0000-0000E91A0000}"/>
    <cellStyle name="Output 9 7 2 3" xfId="2955" xr:uid="{00000000-0005-0000-0000-0000EA1A0000}"/>
    <cellStyle name="Output 9 7 2 3 2" xfId="7172" xr:uid="{00000000-0005-0000-0000-0000EB1A0000}"/>
    <cellStyle name="Output 9 7 2 4" xfId="3997" xr:uid="{00000000-0005-0000-0000-0000EC1A0000}"/>
    <cellStyle name="Output 9 7 2 4 2" xfId="8214" xr:uid="{00000000-0005-0000-0000-0000ED1A0000}"/>
    <cellStyle name="Output 9 7 2 5" xfId="5039" xr:uid="{00000000-0005-0000-0000-0000EE1A0000}"/>
    <cellStyle name="Output 9 7 3" xfId="1396" xr:uid="{00000000-0005-0000-0000-0000EF1A0000}"/>
    <cellStyle name="Output 9 7 3 2" xfId="5613" xr:uid="{00000000-0005-0000-0000-0000F01A0000}"/>
    <cellStyle name="Output 9 7 4" xfId="2438" xr:uid="{00000000-0005-0000-0000-0000F11A0000}"/>
    <cellStyle name="Output 9 7 4 2" xfId="6655" xr:uid="{00000000-0005-0000-0000-0000F21A0000}"/>
    <cellStyle name="Output 9 7 5" xfId="3480" xr:uid="{00000000-0005-0000-0000-0000F31A0000}"/>
    <cellStyle name="Output 9 7 5 2" xfId="7697" xr:uid="{00000000-0005-0000-0000-0000F41A0000}"/>
    <cellStyle name="Output 9 7 6" xfId="4522" xr:uid="{00000000-0005-0000-0000-0000F51A0000}"/>
    <cellStyle name="Output 9 8" xfId="516" xr:uid="{00000000-0005-0000-0000-0000F61A0000}"/>
    <cellStyle name="Output 9 8 2" xfId="1006" xr:uid="{00000000-0005-0000-0000-0000F71A0000}"/>
    <cellStyle name="Output 9 8 2 2" xfId="2050" xr:uid="{00000000-0005-0000-0000-0000F81A0000}"/>
    <cellStyle name="Output 9 8 2 2 2" xfId="6267" xr:uid="{00000000-0005-0000-0000-0000F91A0000}"/>
    <cellStyle name="Output 9 8 2 3" xfId="3092" xr:uid="{00000000-0005-0000-0000-0000FA1A0000}"/>
    <cellStyle name="Output 9 8 2 3 2" xfId="7309" xr:uid="{00000000-0005-0000-0000-0000FB1A0000}"/>
    <cellStyle name="Output 9 8 2 4" xfId="4134" xr:uid="{00000000-0005-0000-0000-0000FC1A0000}"/>
    <cellStyle name="Output 9 8 2 4 2" xfId="8351" xr:uid="{00000000-0005-0000-0000-0000FD1A0000}"/>
    <cellStyle name="Output 9 8 2 5" xfId="5176" xr:uid="{00000000-0005-0000-0000-0000FE1A0000}"/>
    <cellStyle name="Output 9 8 3" xfId="1560" xr:uid="{00000000-0005-0000-0000-0000FF1A0000}"/>
    <cellStyle name="Output 9 8 3 2" xfId="5777" xr:uid="{00000000-0005-0000-0000-0000001B0000}"/>
    <cellStyle name="Output 9 8 4" xfId="2602" xr:uid="{00000000-0005-0000-0000-0000011B0000}"/>
    <cellStyle name="Output 9 8 4 2" xfId="6819" xr:uid="{00000000-0005-0000-0000-0000021B0000}"/>
    <cellStyle name="Output 9 8 5" xfId="3644" xr:uid="{00000000-0005-0000-0000-0000031B0000}"/>
    <cellStyle name="Output 9 8 5 2" xfId="7861" xr:uid="{00000000-0005-0000-0000-0000041B0000}"/>
    <cellStyle name="Output 9 8 6" xfId="4686" xr:uid="{00000000-0005-0000-0000-0000051B0000}"/>
    <cellStyle name="Output 9 9" xfId="545" xr:uid="{00000000-0005-0000-0000-0000061B0000}"/>
    <cellStyle name="Output 9 9 2" xfId="1027" xr:uid="{00000000-0005-0000-0000-0000071B0000}"/>
    <cellStyle name="Output 9 9 2 2" xfId="2071" xr:uid="{00000000-0005-0000-0000-0000081B0000}"/>
    <cellStyle name="Output 9 9 2 2 2" xfId="6288" xr:uid="{00000000-0005-0000-0000-0000091B0000}"/>
    <cellStyle name="Output 9 9 2 3" xfId="3113" xr:uid="{00000000-0005-0000-0000-00000A1B0000}"/>
    <cellStyle name="Output 9 9 2 3 2" xfId="7330" xr:uid="{00000000-0005-0000-0000-00000B1B0000}"/>
    <cellStyle name="Output 9 9 2 4" xfId="4155" xr:uid="{00000000-0005-0000-0000-00000C1B0000}"/>
    <cellStyle name="Output 9 9 2 4 2" xfId="8372" xr:uid="{00000000-0005-0000-0000-00000D1B0000}"/>
    <cellStyle name="Output 9 9 2 5" xfId="5197" xr:uid="{00000000-0005-0000-0000-00000E1B0000}"/>
    <cellStyle name="Output 9 9 3" xfId="1589" xr:uid="{00000000-0005-0000-0000-00000F1B0000}"/>
    <cellStyle name="Output 9 9 3 2" xfId="5806" xr:uid="{00000000-0005-0000-0000-0000101B0000}"/>
    <cellStyle name="Output 9 9 4" xfId="2631" xr:uid="{00000000-0005-0000-0000-0000111B0000}"/>
    <cellStyle name="Output 9 9 4 2" xfId="6848" xr:uid="{00000000-0005-0000-0000-0000121B0000}"/>
    <cellStyle name="Output 9 9 5" xfId="3673" xr:uid="{00000000-0005-0000-0000-0000131B0000}"/>
    <cellStyle name="Output 9 9 5 2" xfId="7890" xr:uid="{00000000-0005-0000-0000-0000141B0000}"/>
    <cellStyle name="Output 9 9 6" xfId="4715" xr:uid="{00000000-0005-0000-0000-0000151B0000}"/>
    <cellStyle name="Percent 2" xfId="75" xr:uid="{00000000-0005-0000-0000-0000161B0000}"/>
    <cellStyle name="Percent 2 10" xfId="3206" xr:uid="{00000000-0005-0000-0000-0000171B0000}"/>
    <cellStyle name="Percent 2 10 2" xfId="7423" xr:uid="{00000000-0005-0000-0000-0000181B0000}"/>
    <cellStyle name="Percent 2 10 3" xfId="8631" xr:uid="{00000000-0005-0000-0000-0000191B0000}"/>
    <cellStyle name="Percent 2 11" xfId="4248" xr:uid="{00000000-0005-0000-0000-00001A1B0000}"/>
    <cellStyle name="Percent 2 11 2" xfId="8448" xr:uid="{00000000-0005-0000-0000-00001B1B0000}"/>
    <cellStyle name="Percent 2 11 3" xfId="8673" xr:uid="{00000000-0005-0000-0000-00001C1B0000}"/>
    <cellStyle name="Percent 2 12" xfId="5278" xr:uid="{00000000-0005-0000-0000-00001D1B0000}"/>
    <cellStyle name="Percent 2 13" xfId="8503" xr:uid="{00000000-0005-0000-0000-00001E1B0000}"/>
    <cellStyle name="Percent 2 2" xfId="106" xr:uid="{00000000-0005-0000-0000-00001F1B0000}"/>
    <cellStyle name="Percent 2 2 10" xfId="8506" xr:uid="{00000000-0005-0000-0000-0000201B0000}"/>
    <cellStyle name="Percent 2 2 2" xfId="411" xr:uid="{00000000-0005-0000-0000-0000211B0000}"/>
    <cellStyle name="Percent 2 2 2 2" xfId="1456" xr:uid="{00000000-0005-0000-0000-0000221B0000}"/>
    <cellStyle name="Percent 2 2 2 2 2" xfId="5673" xr:uid="{00000000-0005-0000-0000-0000231B0000}"/>
    <cellStyle name="Percent 2 2 2 2 3" xfId="8564" xr:uid="{00000000-0005-0000-0000-0000241B0000}"/>
    <cellStyle name="Percent 2 2 2 3" xfId="2498" xr:uid="{00000000-0005-0000-0000-0000251B0000}"/>
    <cellStyle name="Percent 2 2 2 3 2" xfId="6715" xr:uid="{00000000-0005-0000-0000-0000261B0000}"/>
    <cellStyle name="Percent 2 2 2 3 3" xfId="8606" xr:uid="{00000000-0005-0000-0000-0000271B0000}"/>
    <cellStyle name="Percent 2 2 2 4" xfId="3540" xr:uid="{00000000-0005-0000-0000-0000281B0000}"/>
    <cellStyle name="Percent 2 2 2 4 2" xfId="7757" xr:uid="{00000000-0005-0000-0000-0000291B0000}"/>
    <cellStyle name="Percent 2 2 2 4 3" xfId="8648" xr:uid="{00000000-0005-0000-0000-00002A1B0000}"/>
    <cellStyle name="Percent 2 2 2 5" xfId="4582" xr:uid="{00000000-0005-0000-0000-00002B1B0000}"/>
    <cellStyle name="Percent 2 2 2 5 2" xfId="8465" xr:uid="{00000000-0005-0000-0000-00002C1B0000}"/>
    <cellStyle name="Percent 2 2 2 5 3" xfId="8690" xr:uid="{00000000-0005-0000-0000-00002D1B0000}"/>
    <cellStyle name="Percent 2 2 2 6" xfId="5295" xr:uid="{00000000-0005-0000-0000-00002E1B0000}"/>
    <cellStyle name="Percent 2 2 2 7" xfId="8520" xr:uid="{00000000-0005-0000-0000-00002F1B0000}"/>
    <cellStyle name="Percent 2 2 3" xfId="629" xr:uid="{00000000-0005-0000-0000-0000301B0000}"/>
    <cellStyle name="Percent 2 2 3 2" xfId="1673" xr:uid="{00000000-0005-0000-0000-0000311B0000}"/>
    <cellStyle name="Percent 2 2 3 2 2" xfId="5890" xr:uid="{00000000-0005-0000-0000-0000321B0000}"/>
    <cellStyle name="Percent 2 2 3 2 3" xfId="8571" xr:uid="{00000000-0005-0000-0000-0000331B0000}"/>
    <cellStyle name="Percent 2 2 3 3" xfId="2715" xr:uid="{00000000-0005-0000-0000-0000341B0000}"/>
    <cellStyle name="Percent 2 2 3 3 2" xfId="6932" xr:uid="{00000000-0005-0000-0000-0000351B0000}"/>
    <cellStyle name="Percent 2 2 3 3 3" xfId="8613" xr:uid="{00000000-0005-0000-0000-0000361B0000}"/>
    <cellStyle name="Percent 2 2 3 4" xfId="3757" xr:uid="{00000000-0005-0000-0000-0000371B0000}"/>
    <cellStyle name="Percent 2 2 3 4 2" xfId="7974" xr:uid="{00000000-0005-0000-0000-0000381B0000}"/>
    <cellStyle name="Percent 2 2 3 4 3" xfId="8655" xr:uid="{00000000-0005-0000-0000-0000391B0000}"/>
    <cellStyle name="Percent 2 2 3 5" xfId="4799" xr:uid="{00000000-0005-0000-0000-00003A1B0000}"/>
    <cellStyle name="Percent 2 2 3 5 2" xfId="8472" xr:uid="{00000000-0005-0000-0000-00003B1B0000}"/>
    <cellStyle name="Percent 2 2 3 5 3" xfId="8697" xr:uid="{00000000-0005-0000-0000-00003C1B0000}"/>
    <cellStyle name="Percent 2 2 3 6" xfId="5302" xr:uid="{00000000-0005-0000-0000-00003D1B0000}"/>
    <cellStyle name="Percent 2 2 3 7" xfId="8527" xr:uid="{00000000-0005-0000-0000-00003E1B0000}"/>
    <cellStyle name="Percent 2 2 4" xfId="1091" xr:uid="{00000000-0005-0000-0000-00003F1B0000}"/>
    <cellStyle name="Percent 2 2 4 2" xfId="2135" xr:uid="{00000000-0005-0000-0000-0000401B0000}"/>
    <cellStyle name="Percent 2 2 4 2 2" xfId="6352" xr:uid="{00000000-0005-0000-0000-0000411B0000}"/>
    <cellStyle name="Percent 2 2 4 2 3" xfId="8585" xr:uid="{00000000-0005-0000-0000-0000421B0000}"/>
    <cellStyle name="Percent 2 2 4 3" xfId="3177" xr:uid="{00000000-0005-0000-0000-0000431B0000}"/>
    <cellStyle name="Percent 2 2 4 3 2" xfId="7394" xr:uid="{00000000-0005-0000-0000-0000441B0000}"/>
    <cellStyle name="Percent 2 2 4 3 3" xfId="8627" xr:uid="{00000000-0005-0000-0000-0000451B0000}"/>
    <cellStyle name="Percent 2 2 4 4" xfId="4219" xr:uid="{00000000-0005-0000-0000-0000461B0000}"/>
    <cellStyle name="Percent 2 2 4 4 2" xfId="8436" xr:uid="{00000000-0005-0000-0000-0000471B0000}"/>
    <cellStyle name="Percent 2 2 4 4 3" xfId="8669" xr:uid="{00000000-0005-0000-0000-0000481B0000}"/>
    <cellStyle name="Percent 2 2 4 5" xfId="5261" xr:uid="{00000000-0005-0000-0000-0000491B0000}"/>
    <cellStyle name="Percent 2 2 4 5 2" xfId="8486" xr:uid="{00000000-0005-0000-0000-00004A1B0000}"/>
    <cellStyle name="Percent 2 2 4 5 3" xfId="8711" xr:uid="{00000000-0005-0000-0000-00004B1B0000}"/>
    <cellStyle name="Percent 2 2 4 6" xfId="5316" xr:uid="{00000000-0005-0000-0000-00004C1B0000}"/>
    <cellStyle name="Percent 2 2 4 7" xfId="8541" xr:uid="{00000000-0005-0000-0000-00004D1B0000}"/>
    <cellStyle name="Percent 2 2 5" xfId="1152" xr:uid="{00000000-0005-0000-0000-00004E1B0000}"/>
    <cellStyle name="Percent 2 2 5 2" xfId="5369" xr:uid="{00000000-0005-0000-0000-00004F1B0000}"/>
    <cellStyle name="Percent 2 2 5 3" xfId="8550" xr:uid="{00000000-0005-0000-0000-0000501B0000}"/>
    <cellStyle name="Percent 2 2 6" xfId="2194" xr:uid="{00000000-0005-0000-0000-0000511B0000}"/>
    <cellStyle name="Percent 2 2 6 2" xfId="6411" xr:uid="{00000000-0005-0000-0000-0000521B0000}"/>
    <cellStyle name="Percent 2 2 6 3" xfId="8592" xr:uid="{00000000-0005-0000-0000-0000531B0000}"/>
    <cellStyle name="Percent 2 2 7" xfId="3236" xr:uid="{00000000-0005-0000-0000-0000541B0000}"/>
    <cellStyle name="Percent 2 2 7 2" xfId="7453" xr:uid="{00000000-0005-0000-0000-0000551B0000}"/>
    <cellStyle name="Percent 2 2 7 3" xfId="8634" xr:uid="{00000000-0005-0000-0000-0000561B0000}"/>
    <cellStyle name="Percent 2 2 8" xfId="4278" xr:uid="{00000000-0005-0000-0000-0000571B0000}"/>
    <cellStyle name="Percent 2 2 8 2" xfId="8451" xr:uid="{00000000-0005-0000-0000-0000581B0000}"/>
    <cellStyle name="Percent 2 2 8 3" xfId="8676" xr:uid="{00000000-0005-0000-0000-0000591B0000}"/>
    <cellStyle name="Percent 2 2 9" xfId="5281" xr:uid="{00000000-0005-0000-0000-00005A1B0000}"/>
    <cellStyle name="Percent 2 3" xfId="172" xr:uid="{00000000-0005-0000-0000-00005B1B0000}"/>
    <cellStyle name="Percent 2 3 10" xfId="8510" xr:uid="{00000000-0005-0000-0000-00005C1B0000}"/>
    <cellStyle name="Percent 2 3 2" xfId="388" xr:uid="{00000000-0005-0000-0000-00005D1B0000}"/>
    <cellStyle name="Percent 2 3 2 2" xfId="1433" xr:uid="{00000000-0005-0000-0000-00005E1B0000}"/>
    <cellStyle name="Percent 2 3 2 2 2" xfId="5650" xr:uid="{00000000-0005-0000-0000-00005F1B0000}"/>
    <cellStyle name="Percent 2 3 2 2 3" xfId="8561" xr:uid="{00000000-0005-0000-0000-0000601B0000}"/>
    <cellStyle name="Percent 2 3 2 3" xfId="2475" xr:uid="{00000000-0005-0000-0000-0000611B0000}"/>
    <cellStyle name="Percent 2 3 2 3 2" xfId="6692" xr:uid="{00000000-0005-0000-0000-0000621B0000}"/>
    <cellStyle name="Percent 2 3 2 3 3" xfId="8603" xr:uid="{00000000-0005-0000-0000-0000631B0000}"/>
    <cellStyle name="Percent 2 3 2 4" xfId="3517" xr:uid="{00000000-0005-0000-0000-0000641B0000}"/>
    <cellStyle name="Percent 2 3 2 4 2" xfId="7734" xr:uid="{00000000-0005-0000-0000-0000651B0000}"/>
    <cellStyle name="Percent 2 3 2 4 3" xfId="8645" xr:uid="{00000000-0005-0000-0000-0000661B0000}"/>
    <cellStyle name="Percent 2 3 2 5" xfId="4559" xr:uid="{00000000-0005-0000-0000-0000671B0000}"/>
    <cellStyle name="Percent 2 3 2 5 2" xfId="8462" xr:uid="{00000000-0005-0000-0000-0000681B0000}"/>
    <cellStyle name="Percent 2 3 2 5 3" xfId="8687" xr:uid="{00000000-0005-0000-0000-0000691B0000}"/>
    <cellStyle name="Percent 2 3 2 6" xfId="5292" xr:uid="{00000000-0005-0000-0000-00006A1B0000}"/>
    <cellStyle name="Percent 2 3 2 7" xfId="8517" xr:uid="{00000000-0005-0000-0000-00006B1B0000}"/>
    <cellStyle name="Percent 2 3 3" xfId="694" xr:uid="{00000000-0005-0000-0000-00006C1B0000}"/>
    <cellStyle name="Percent 2 3 3 2" xfId="1738" xr:uid="{00000000-0005-0000-0000-00006D1B0000}"/>
    <cellStyle name="Percent 2 3 3 2 2" xfId="5955" xr:uid="{00000000-0005-0000-0000-00006E1B0000}"/>
    <cellStyle name="Percent 2 3 3 2 3" xfId="8575" xr:uid="{00000000-0005-0000-0000-00006F1B0000}"/>
    <cellStyle name="Percent 2 3 3 3" xfId="2780" xr:uid="{00000000-0005-0000-0000-0000701B0000}"/>
    <cellStyle name="Percent 2 3 3 3 2" xfId="6997" xr:uid="{00000000-0005-0000-0000-0000711B0000}"/>
    <cellStyle name="Percent 2 3 3 3 3" xfId="8617" xr:uid="{00000000-0005-0000-0000-0000721B0000}"/>
    <cellStyle name="Percent 2 3 3 4" xfId="3822" xr:uid="{00000000-0005-0000-0000-0000731B0000}"/>
    <cellStyle name="Percent 2 3 3 4 2" xfId="8039" xr:uid="{00000000-0005-0000-0000-0000741B0000}"/>
    <cellStyle name="Percent 2 3 3 4 3" xfId="8659" xr:uid="{00000000-0005-0000-0000-0000751B0000}"/>
    <cellStyle name="Percent 2 3 3 5" xfId="4864" xr:uid="{00000000-0005-0000-0000-0000761B0000}"/>
    <cellStyle name="Percent 2 3 3 5 2" xfId="8476" xr:uid="{00000000-0005-0000-0000-0000771B0000}"/>
    <cellStyle name="Percent 2 3 3 5 3" xfId="8701" xr:uid="{00000000-0005-0000-0000-0000781B0000}"/>
    <cellStyle name="Percent 2 3 3 6" xfId="5306" xr:uid="{00000000-0005-0000-0000-0000791B0000}"/>
    <cellStyle name="Percent 2 3 3 7" xfId="8531" xr:uid="{00000000-0005-0000-0000-00007A1B0000}"/>
    <cellStyle name="Percent 2 3 4" xfId="1068" xr:uid="{00000000-0005-0000-0000-00007B1B0000}"/>
    <cellStyle name="Percent 2 3 4 2" xfId="2112" xr:uid="{00000000-0005-0000-0000-00007C1B0000}"/>
    <cellStyle name="Percent 2 3 4 2 2" xfId="6329" xr:uid="{00000000-0005-0000-0000-00007D1B0000}"/>
    <cellStyle name="Percent 2 3 4 2 3" xfId="8582" xr:uid="{00000000-0005-0000-0000-00007E1B0000}"/>
    <cellStyle name="Percent 2 3 4 3" xfId="3154" xr:uid="{00000000-0005-0000-0000-00007F1B0000}"/>
    <cellStyle name="Percent 2 3 4 3 2" xfId="7371" xr:uid="{00000000-0005-0000-0000-0000801B0000}"/>
    <cellStyle name="Percent 2 3 4 3 3" xfId="8624" xr:uid="{00000000-0005-0000-0000-0000811B0000}"/>
    <cellStyle name="Percent 2 3 4 4" xfId="4196" xr:uid="{00000000-0005-0000-0000-0000821B0000}"/>
    <cellStyle name="Percent 2 3 4 4 2" xfId="8413" xr:uid="{00000000-0005-0000-0000-0000831B0000}"/>
    <cellStyle name="Percent 2 3 4 4 3" xfId="8666" xr:uid="{00000000-0005-0000-0000-0000841B0000}"/>
    <cellStyle name="Percent 2 3 4 5" xfId="5238" xr:uid="{00000000-0005-0000-0000-0000851B0000}"/>
    <cellStyle name="Percent 2 3 4 5 2" xfId="8483" xr:uid="{00000000-0005-0000-0000-0000861B0000}"/>
    <cellStyle name="Percent 2 3 4 5 3" xfId="8708" xr:uid="{00000000-0005-0000-0000-0000871B0000}"/>
    <cellStyle name="Percent 2 3 4 6" xfId="5313" xr:uid="{00000000-0005-0000-0000-0000881B0000}"/>
    <cellStyle name="Percent 2 3 4 7" xfId="8538" xr:uid="{00000000-0005-0000-0000-0000891B0000}"/>
    <cellStyle name="Percent 2 3 5" xfId="1217" xr:uid="{00000000-0005-0000-0000-00008A1B0000}"/>
    <cellStyle name="Percent 2 3 5 2" xfId="5434" xr:uid="{00000000-0005-0000-0000-00008B1B0000}"/>
    <cellStyle name="Percent 2 3 5 3" xfId="8554" xr:uid="{00000000-0005-0000-0000-00008C1B0000}"/>
    <cellStyle name="Percent 2 3 6" xfId="2259" xr:uid="{00000000-0005-0000-0000-00008D1B0000}"/>
    <cellStyle name="Percent 2 3 6 2" xfId="6476" xr:uid="{00000000-0005-0000-0000-00008E1B0000}"/>
    <cellStyle name="Percent 2 3 6 3" xfId="8596" xr:uid="{00000000-0005-0000-0000-00008F1B0000}"/>
    <cellStyle name="Percent 2 3 7" xfId="3301" xr:uid="{00000000-0005-0000-0000-0000901B0000}"/>
    <cellStyle name="Percent 2 3 7 2" xfId="7518" xr:uid="{00000000-0005-0000-0000-0000911B0000}"/>
    <cellStyle name="Percent 2 3 7 3" xfId="8638" xr:uid="{00000000-0005-0000-0000-0000921B0000}"/>
    <cellStyle name="Percent 2 3 8" xfId="4343" xr:uid="{00000000-0005-0000-0000-0000931B0000}"/>
    <cellStyle name="Percent 2 3 8 2" xfId="8455" xr:uid="{00000000-0005-0000-0000-0000941B0000}"/>
    <cellStyle name="Percent 2 3 8 3" xfId="8680" xr:uid="{00000000-0005-0000-0000-0000951B0000}"/>
    <cellStyle name="Percent 2 3 9" xfId="5285" xr:uid="{00000000-0005-0000-0000-0000961B0000}"/>
    <cellStyle name="Percent 2 4" xfId="362" xr:uid="{00000000-0005-0000-0000-0000971B0000}"/>
    <cellStyle name="Percent 2 4 2" xfId="1407" xr:uid="{00000000-0005-0000-0000-0000981B0000}"/>
    <cellStyle name="Percent 2 4 2 2" xfId="5624" xr:uid="{00000000-0005-0000-0000-0000991B0000}"/>
    <cellStyle name="Percent 2 4 2 3" xfId="8557" xr:uid="{00000000-0005-0000-0000-00009A1B0000}"/>
    <cellStyle name="Percent 2 4 3" xfId="2449" xr:uid="{00000000-0005-0000-0000-00009B1B0000}"/>
    <cellStyle name="Percent 2 4 3 2" xfId="6666" xr:uid="{00000000-0005-0000-0000-00009C1B0000}"/>
    <cellStyle name="Percent 2 4 3 3" xfId="8599" xr:uid="{00000000-0005-0000-0000-00009D1B0000}"/>
    <cellStyle name="Percent 2 4 4" xfId="3491" xr:uid="{00000000-0005-0000-0000-00009E1B0000}"/>
    <cellStyle name="Percent 2 4 4 2" xfId="7708" xr:uid="{00000000-0005-0000-0000-00009F1B0000}"/>
    <cellStyle name="Percent 2 4 4 3" xfId="8641" xr:uid="{00000000-0005-0000-0000-0000A01B0000}"/>
    <cellStyle name="Percent 2 4 5" xfId="4533" xr:uid="{00000000-0005-0000-0000-0000A11B0000}"/>
    <cellStyle name="Percent 2 4 5 2" xfId="8458" xr:uid="{00000000-0005-0000-0000-0000A21B0000}"/>
    <cellStyle name="Percent 2 4 5 3" xfId="8683" xr:uid="{00000000-0005-0000-0000-0000A31B0000}"/>
    <cellStyle name="Percent 2 4 6" xfId="5288" xr:uid="{00000000-0005-0000-0000-0000A41B0000}"/>
    <cellStyle name="Percent 2 4 7" xfId="8513" xr:uid="{00000000-0005-0000-0000-0000A51B0000}"/>
    <cellStyle name="Percent 2 5" xfId="599" xr:uid="{00000000-0005-0000-0000-0000A61B0000}"/>
    <cellStyle name="Percent 2 5 2" xfId="1643" xr:uid="{00000000-0005-0000-0000-0000A71B0000}"/>
    <cellStyle name="Percent 2 5 2 2" xfId="5860" xr:uid="{00000000-0005-0000-0000-0000A81B0000}"/>
    <cellStyle name="Percent 2 5 2 3" xfId="8568" xr:uid="{00000000-0005-0000-0000-0000A91B0000}"/>
    <cellStyle name="Percent 2 5 3" xfId="2685" xr:uid="{00000000-0005-0000-0000-0000AA1B0000}"/>
    <cellStyle name="Percent 2 5 3 2" xfId="6902" xr:uid="{00000000-0005-0000-0000-0000AB1B0000}"/>
    <cellStyle name="Percent 2 5 3 3" xfId="8610" xr:uid="{00000000-0005-0000-0000-0000AC1B0000}"/>
    <cellStyle name="Percent 2 5 4" xfId="3727" xr:uid="{00000000-0005-0000-0000-0000AD1B0000}"/>
    <cellStyle name="Percent 2 5 4 2" xfId="7944" xr:uid="{00000000-0005-0000-0000-0000AE1B0000}"/>
    <cellStyle name="Percent 2 5 4 3" xfId="8652" xr:uid="{00000000-0005-0000-0000-0000AF1B0000}"/>
    <cellStyle name="Percent 2 5 5" xfId="4769" xr:uid="{00000000-0005-0000-0000-0000B01B0000}"/>
    <cellStyle name="Percent 2 5 5 2" xfId="8469" xr:uid="{00000000-0005-0000-0000-0000B11B0000}"/>
    <cellStyle name="Percent 2 5 5 3" xfId="8694" xr:uid="{00000000-0005-0000-0000-0000B21B0000}"/>
    <cellStyle name="Percent 2 5 6" xfId="5299" xr:uid="{00000000-0005-0000-0000-0000B31B0000}"/>
    <cellStyle name="Percent 2 5 7" xfId="8524" xr:uid="{00000000-0005-0000-0000-0000B41B0000}"/>
    <cellStyle name="Percent 2 6" xfId="1042" xr:uid="{00000000-0005-0000-0000-0000B51B0000}"/>
    <cellStyle name="Percent 2 6 2" xfId="2086" xr:uid="{00000000-0005-0000-0000-0000B61B0000}"/>
    <cellStyle name="Percent 2 6 2 2" xfId="6303" xr:uid="{00000000-0005-0000-0000-0000B71B0000}"/>
    <cellStyle name="Percent 2 6 2 3" xfId="8578" xr:uid="{00000000-0005-0000-0000-0000B81B0000}"/>
    <cellStyle name="Percent 2 6 3" xfId="3128" xr:uid="{00000000-0005-0000-0000-0000B91B0000}"/>
    <cellStyle name="Percent 2 6 3 2" xfId="7345" xr:uid="{00000000-0005-0000-0000-0000BA1B0000}"/>
    <cellStyle name="Percent 2 6 3 3" xfId="8620" xr:uid="{00000000-0005-0000-0000-0000BB1B0000}"/>
    <cellStyle name="Percent 2 6 4" xfId="4170" xr:uid="{00000000-0005-0000-0000-0000BC1B0000}"/>
    <cellStyle name="Percent 2 6 4 2" xfId="8387" xr:uid="{00000000-0005-0000-0000-0000BD1B0000}"/>
    <cellStyle name="Percent 2 6 4 3" xfId="8662" xr:uid="{00000000-0005-0000-0000-0000BE1B0000}"/>
    <cellStyle name="Percent 2 6 5" xfId="5212" xr:uid="{00000000-0005-0000-0000-0000BF1B0000}"/>
    <cellStyle name="Percent 2 6 5 2" xfId="8479" xr:uid="{00000000-0005-0000-0000-0000C01B0000}"/>
    <cellStyle name="Percent 2 6 5 3" xfId="8704" xr:uid="{00000000-0005-0000-0000-0000C11B0000}"/>
    <cellStyle name="Percent 2 6 6" xfId="5309" xr:uid="{00000000-0005-0000-0000-0000C21B0000}"/>
    <cellStyle name="Percent 2 6 7" xfId="8534" xr:uid="{00000000-0005-0000-0000-0000C31B0000}"/>
    <cellStyle name="Percent 2 7" xfId="1101" xr:uid="{00000000-0005-0000-0000-0000C41B0000}"/>
    <cellStyle name="Percent 2 7 2" xfId="5318" xr:uid="{00000000-0005-0000-0000-0000C51B0000}"/>
    <cellStyle name="Percent 2 7 3" xfId="8543" xr:uid="{00000000-0005-0000-0000-0000C61B0000}"/>
    <cellStyle name="Percent 2 8" xfId="1122" xr:uid="{00000000-0005-0000-0000-0000C71B0000}"/>
    <cellStyle name="Percent 2 8 2" xfId="5339" xr:uid="{00000000-0005-0000-0000-0000C81B0000}"/>
    <cellStyle name="Percent 2 8 3" xfId="8547" xr:uid="{00000000-0005-0000-0000-0000C91B0000}"/>
    <cellStyle name="Percent 2 9" xfId="2164" xr:uid="{00000000-0005-0000-0000-0000CA1B0000}"/>
    <cellStyle name="Percent 2 9 2" xfId="6381" xr:uid="{00000000-0005-0000-0000-0000CB1B0000}"/>
    <cellStyle name="Percent 2 9 3" xfId="8589" xr:uid="{00000000-0005-0000-0000-0000CC1B0000}"/>
    <cellStyle name="Percent 3" xfId="151" xr:uid="{00000000-0005-0000-0000-0000CD1B0000}"/>
    <cellStyle name="Percent 4" xfId="8496" xr:uid="{00000000-0005-0000-0000-0000CE1B0000}"/>
    <cellStyle name="Percent 4 2" xfId="8498" xr:uid="{00000000-0005-0000-0000-0000CF1B0000}"/>
    <cellStyle name="Percent 4 2 2" xfId="8723" xr:uid="{00000000-0005-0000-0000-0000D01B0000}"/>
    <cellStyle name="Percent 4 2 2 2" xfId="8726" xr:uid="{00000000-0005-0000-0000-0000D11B0000}"/>
    <cellStyle name="Percent 4 2 3" xfId="8725" xr:uid="{00000000-0005-0000-0000-0000D21B0000}"/>
    <cellStyle name="Percent 4 3" xfId="8721" xr:uid="{00000000-0005-0000-0000-0000D31B0000}"/>
    <cellStyle name="Title" xfId="43" builtinId="15" customBuiltin="1"/>
    <cellStyle name="Total" xfId="44" builtinId="25" customBuiltin="1"/>
    <cellStyle name="Total 10" xfId="128" xr:uid="{00000000-0005-0000-0000-0000D61B0000}"/>
    <cellStyle name="Total 10 10" xfId="651" xr:uid="{00000000-0005-0000-0000-0000D71B0000}"/>
    <cellStyle name="Total 10 10 2" xfId="1695" xr:uid="{00000000-0005-0000-0000-0000D81B0000}"/>
    <cellStyle name="Total 10 10 2 2" xfId="5912" xr:uid="{00000000-0005-0000-0000-0000D91B0000}"/>
    <cellStyle name="Total 10 10 3" xfId="2737" xr:uid="{00000000-0005-0000-0000-0000DA1B0000}"/>
    <cellStyle name="Total 10 10 3 2" xfId="6954" xr:uid="{00000000-0005-0000-0000-0000DB1B0000}"/>
    <cellStyle name="Total 10 10 4" xfId="3779" xr:uid="{00000000-0005-0000-0000-0000DC1B0000}"/>
    <cellStyle name="Total 10 10 4 2" xfId="7996" xr:uid="{00000000-0005-0000-0000-0000DD1B0000}"/>
    <cellStyle name="Total 10 10 5" xfId="4821" xr:uid="{00000000-0005-0000-0000-0000DE1B0000}"/>
    <cellStyle name="Total 10 11" xfId="540" xr:uid="{00000000-0005-0000-0000-0000DF1B0000}"/>
    <cellStyle name="Total 10 11 2" xfId="1584" xr:uid="{00000000-0005-0000-0000-0000E01B0000}"/>
    <cellStyle name="Total 10 11 2 2" xfId="5801" xr:uid="{00000000-0005-0000-0000-0000E11B0000}"/>
    <cellStyle name="Total 10 11 3" xfId="2626" xr:uid="{00000000-0005-0000-0000-0000E21B0000}"/>
    <cellStyle name="Total 10 11 3 2" xfId="6843" xr:uid="{00000000-0005-0000-0000-0000E31B0000}"/>
    <cellStyle name="Total 10 11 4" xfId="3668" xr:uid="{00000000-0005-0000-0000-0000E41B0000}"/>
    <cellStyle name="Total 10 11 4 2" xfId="7885" xr:uid="{00000000-0005-0000-0000-0000E51B0000}"/>
    <cellStyle name="Total 10 11 5" xfId="4710" xr:uid="{00000000-0005-0000-0000-0000E61B0000}"/>
    <cellStyle name="Total 10 12" xfId="1098" xr:uid="{00000000-0005-0000-0000-0000E71B0000}"/>
    <cellStyle name="Total 10 12 2" xfId="2142" xr:uid="{00000000-0005-0000-0000-0000E81B0000}"/>
    <cellStyle name="Total 10 12 2 2" xfId="6359" xr:uid="{00000000-0005-0000-0000-0000E91B0000}"/>
    <cellStyle name="Total 10 12 3" xfId="3184" xr:uid="{00000000-0005-0000-0000-0000EA1B0000}"/>
    <cellStyle name="Total 10 12 3 2" xfId="7401" xr:uid="{00000000-0005-0000-0000-0000EB1B0000}"/>
    <cellStyle name="Total 10 12 4" xfId="4226" xr:uid="{00000000-0005-0000-0000-0000EC1B0000}"/>
    <cellStyle name="Total 10 12 4 2" xfId="8443" xr:uid="{00000000-0005-0000-0000-0000ED1B0000}"/>
    <cellStyle name="Total 10 12 5" xfId="5268" xr:uid="{00000000-0005-0000-0000-0000EE1B0000}"/>
    <cellStyle name="Total 10 13" xfId="1174" xr:uid="{00000000-0005-0000-0000-0000EF1B0000}"/>
    <cellStyle name="Total 10 13 2" xfId="5391" xr:uid="{00000000-0005-0000-0000-0000F01B0000}"/>
    <cellStyle name="Total 10 14" xfId="2216" xr:uid="{00000000-0005-0000-0000-0000F11B0000}"/>
    <cellStyle name="Total 10 14 2" xfId="6433" xr:uid="{00000000-0005-0000-0000-0000F21B0000}"/>
    <cellStyle name="Total 10 15" xfId="3258" xr:uid="{00000000-0005-0000-0000-0000F31B0000}"/>
    <cellStyle name="Total 10 15 2" xfId="7475" xr:uid="{00000000-0005-0000-0000-0000F41B0000}"/>
    <cellStyle name="Total 10 16" xfId="4300" xr:uid="{00000000-0005-0000-0000-0000F51B0000}"/>
    <cellStyle name="Total 10 2" xfId="199" xr:uid="{00000000-0005-0000-0000-0000F61B0000}"/>
    <cellStyle name="Total 10 2 2" xfId="721" xr:uid="{00000000-0005-0000-0000-0000F71B0000}"/>
    <cellStyle name="Total 10 2 2 2" xfId="1765" xr:uid="{00000000-0005-0000-0000-0000F81B0000}"/>
    <cellStyle name="Total 10 2 2 2 2" xfId="5982" xr:uid="{00000000-0005-0000-0000-0000F91B0000}"/>
    <cellStyle name="Total 10 2 2 3" xfId="2807" xr:uid="{00000000-0005-0000-0000-0000FA1B0000}"/>
    <cellStyle name="Total 10 2 2 3 2" xfId="7024" xr:uid="{00000000-0005-0000-0000-0000FB1B0000}"/>
    <cellStyle name="Total 10 2 2 4" xfId="3849" xr:uid="{00000000-0005-0000-0000-0000FC1B0000}"/>
    <cellStyle name="Total 10 2 2 4 2" xfId="8066" xr:uid="{00000000-0005-0000-0000-0000FD1B0000}"/>
    <cellStyle name="Total 10 2 2 5" xfId="4891" xr:uid="{00000000-0005-0000-0000-0000FE1B0000}"/>
    <cellStyle name="Total 10 2 3" xfId="1244" xr:uid="{00000000-0005-0000-0000-0000FF1B0000}"/>
    <cellStyle name="Total 10 2 3 2" xfId="5461" xr:uid="{00000000-0005-0000-0000-0000001C0000}"/>
    <cellStyle name="Total 10 2 4" xfId="2286" xr:uid="{00000000-0005-0000-0000-0000011C0000}"/>
    <cellStyle name="Total 10 2 4 2" xfId="6503" xr:uid="{00000000-0005-0000-0000-0000021C0000}"/>
    <cellStyle name="Total 10 2 5" xfId="3328" xr:uid="{00000000-0005-0000-0000-0000031C0000}"/>
    <cellStyle name="Total 10 2 5 2" xfId="7545" xr:uid="{00000000-0005-0000-0000-0000041C0000}"/>
    <cellStyle name="Total 10 2 6" xfId="4370" xr:uid="{00000000-0005-0000-0000-0000051C0000}"/>
    <cellStyle name="Total 10 3" xfId="226" xr:uid="{00000000-0005-0000-0000-0000061C0000}"/>
    <cellStyle name="Total 10 3 2" xfId="748" xr:uid="{00000000-0005-0000-0000-0000071C0000}"/>
    <cellStyle name="Total 10 3 2 2" xfId="1792" xr:uid="{00000000-0005-0000-0000-0000081C0000}"/>
    <cellStyle name="Total 10 3 2 2 2" xfId="6009" xr:uid="{00000000-0005-0000-0000-0000091C0000}"/>
    <cellStyle name="Total 10 3 2 3" xfId="2834" xr:uid="{00000000-0005-0000-0000-00000A1C0000}"/>
    <cellStyle name="Total 10 3 2 3 2" xfId="7051" xr:uid="{00000000-0005-0000-0000-00000B1C0000}"/>
    <cellStyle name="Total 10 3 2 4" xfId="3876" xr:uid="{00000000-0005-0000-0000-00000C1C0000}"/>
    <cellStyle name="Total 10 3 2 4 2" xfId="8093" xr:uid="{00000000-0005-0000-0000-00000D1C0000}"/>
    <cellStyle name="Total 10 3 2 5" xfId="4918" xr:uid="{00000000-0005-0000-0000-00000E1C0000}"/>
    <cellStyle name="Total 10 3 3" xfId="1271" xr:uid="{00000000-0005-0000-0000-00000F1C0000}"/>
    <cellStyle name="Total 10 3 3 2" xfId="5488" xr:uid="{00000000-0005-0000-0000-0000101C0000}"/>
    <cellStyle name="Total 10 3 4" xfId="2313" xr:uid="{00000000-0005-0000-0000-0000111C0000}"/>
    <cellStyle name="Total 10 3 4 2" xfId="6530" xr:uid="{00000000-0005-0000-0000-0000121C0000}"/>
    <cellStyle name="Total 10 3 5" xfId="3355" xr:uid="{00000000-0005-0000-0000-0000131C0000}"/>
    <cellStyle name="Total 10 3 5 2" xfId="7572" xr:uid="{00000000-0005-0000-0000-0000141C0000}"/>
    <cellStyle name="Total 10 3 6" xfId="4397" xr:uid="{00000000-0005-0000-0000-0000151C0000}"/>
    <cellStyle name="Total 10 4" xfId="286" xr:uid="{00000000-0005-0000-0000-0000161C0000}"/>
    <cellStyle name="Total 10 4 2" xfId="808" xr:uid="{00000000-0005-0000-0000-0000171C0000}"/>
    <cellStyle name="Total 10 4 2 2" xfId="1852" xr:uid="{00000000-0005-0000-0000-0000181C0000}"/>
    <cellStyle name="Total 10 4 2 2 2" xfId="6069" xr:uid="{00000000-0005-0000-0000-0000191C0000}"/>
    <cellStyle name="Total 10 4 2 3" xfId="2894" xr:uid="{00000000-0005-0000-0000-00001A1C0000}"/>
    <cellStyle name="Total 10 4 2 3 2" xfId="7111" xr:uid="{00000000-0005-0000-0000-00001B1C0000}"/>
    <cellStyle name="Total 10 4 2 4" xfId="3936" xr:uid="{00000000-0005-0000-0000-00001C1C0000}"/>
    <cellStyle name="Total 10 4 2 4 2" xfId="8153" xr:uid="{00000000-0005-0000-0000-00001D1C0000}"/>
    <cellStyle name="Total 10 4 2 5" xfId="4978" xr:uid="{00000000-0005-0000-0000-00001E1C0000}"/>
    <cellStyle name="Total 10 4 3" xfId="1331" xr:uid="{00000000-0005-0000-0000-00001F1C0000}"/>
    <cellStyle name="Total 10 4 3 2" xfId="5548" xr:uid="{00000000-0005-0000-0000-0000201C0000}"/>
    <cellStyle name="Total 10 4 4" xfId="2373" xr:uid="{00000000-0005-0000-0000-0000211C0000}"/>
    <cellStyle name="Total 10 4 4 2" xfId="6590" xr:uid="{00000000-0005-0000-0000-0000221C0000}"/>
    <cellStyle name="Total 10 4 5" xfId="3415" xr:uid="{00000000-0005-0000-0000-0000231C0000}"/>
    <cellStyle name="Total 10 4 5 2" xfId="7632" xr:uid="{00000000-0005-0000-0000-0000241C0000}"/>
    <cellStyle name="Total 10 4 6" xfId="4457" xr:uid="{00000000-0005-0000-0000-0000251C0000}"/>
    <cellStyle name="Total 10 5" xfId="305" xr:uid="{00000000-0005-0000-0000-0000261C0000}"/>
    <cellStyle name="Total 10 5 2" xfId="827" xr:uid="{00000000-0005-0000-0000-0000271C0000}"/>
    <cellStyle name="Total 10 5 2 2" xfId="1871" xr:uid="{00000000-0005-0000-0000-0000281C0000}"/>
    <cellStyle name="Total 10 5 2 2 2" xfId="6088" xr:uid="{00000000-0005-0000-0000-0000291C0000}"/>
    <cellStyle name="Total 10 5 2 3" xfId="2913" xr:uid="{00000000-0005-0000-0000-00002A1C0000}"/>
    <cellStyle name="Total 10 5 2 3 2" xfId="7130" xr:uid="{00000000-0005-0000-0000-00002B1C0000}"/>
    <cellStyle name="Total 10 5 2 4" xfId="3955" xr:uid="{00000000-0005-0000-0000-00002C1C0000}"/>
    <cellStyle name="Total 10 5 2 4 2" xfId="8172" xr:uid="{00000000-0005-0000-0000-00002D1C0000}"/>
    <cellStyle name="Total 10 5 2 5" xfId="4997" xr:uid="{00000000-0005-0000-0000-00002E1C0000}"/>
    <cellStyle name="Total 10 5 3" xfId="1350" xr:uid="{00000000-0005-0000-0000-00002F1C0000}"/>
    <cellStyle name="Total 10 5 3 2" xfId="5567" xr:uid="{00000000-0005-0000-0000-0000301C0000}"/>
    <cellStyle name="Total 10 5 4" xfId="2392" xr:uid="{00000000-0005-0000-0000-0000311C0000}"/>
    <cellStyle name="Total 10 5 4 2" xfId="6609" xr:uid="{00000000-0005-0000-0000-0000321C0000}"/>
    <cellStyle name="Total 10 5 5" xfId="3434" xr:uid="{00000000-0005-0000-0000-0000331C0000}"/>
    <cellStyle name="Total 10 5 5 2" xfId="7651" xr:uid="{00000000-0005-0000-0000-0000341C0000}"/>
    <cellStyle name="Total 10 5 6" xfId="4476" xr:uid="{00000000-0005-0000-0000-0000351C0000}"/>
    <cellStyle name="Total 10 6" xfId="418" xr:uid="{00000000-0005-0000-0000-0000361C0000}"/>
    <cellStyle name="Total 10 6 2" xfId="924" xr:uid="{00000000-0005-0000-0000-0000371C0000}"/>
    <cellStyle name="Total 10 6 2 2" xfId="1968" xr:uid="{00000000-0005-0000-0000-0000381C0000}"/>
    <cellStyle name="Total 10 6 2 2 2" xfId="6185" xr:uid="{00000000-0005-0000-0000-0000391C0000}"/>
    <cellStyle name="Total 10 6 2 3" xfId="3010" xr:uid="{00000000-0005-0000-0000-00003A1C0000}"/>
    <cellStyle name="Total 10 6 2 3 2" xfId="7227" xr:uid="{00000000-0005-0000-0000-00003B1C0000}"/>
    <cellStyle name="Total 10 6 2 4" xfId="4052" xr:uid="{00000000-0005-0000-0000-00003C1C0000}"/>
    <cellStyle name="Total 10 6 2 4 2" xfId="8269" xr:uid="{00000000-0005-0000-0000-00003D1C0000}"/>
    <cellStyle name="Total 10 6 2 5" xfId="5094" xr:uid="{00000000-0005-0000-0000-00003E1C0000}"/>
    <cellStyle name="Total 10 6 3" xfId="1463" xr:uid="{00000000-0005-0000-0000-00003F1C0000}"/>
    <cellStyle name="Total 10 6 3 2" xfId="5680" xr:uid="{00000000-0005-0000-0000-0000401C0000}"/>
    <cellStyle name="Total 10 6 4" xfId="2505" xr:uid="{00000000-0005-0000-0000-0000411C0000}"/>
    <cellStyle name="Total 10 6 4 2" xfId="6722" xr:uid="{00000000-0005-0000-0000-0000421C0000}"/>
    <cellStyle name="Total 10 6 5" xfId="3547" xr:uid="{00000000-0005-0000-0000-0000431C0000}"/>
    <cellStyle name="Total 10 6 5 2" xfId="7764" xr:uid="{00000000-0005-0000-0000-0000441C0000}"/>
    <cellStyle name="Total 10 6 6" xfId="4589" xr:uid="{00000000-0005-0000-0000-0000451C0000}"/>
    <cellStyle name="Total 10 7" xfId="468" xr:uid="{00000000-0005-0000-0000-0000461C0000}"/>
    <cellStyle name="Total 10 7 2" xfId="959" xr:uid="{00000000-0005-0000-0000-0000471C0000}"/>
    <cellStyle name="Total 10 7 2 2" xfId="2003" xr:uid="{00000000-0005-0000-0000-0000481C0000}"/>
    <cellStyle name="Total 10 7 2 2 2" xfId="6220" xr:uid="{00000000-0005-0000-0000-0000491C0000}"/>
    <cellStyle name="Total 10 7 2 3" xfId="3045" xr:uid="{00000000-0005-0000-0000-00004A1C0000}"/>
    <cellStyle name="Total 10 7 2 3 2" xfId="7262" xr:uid="{00000000-0005-0000-0000-00004B1C0000}"/>
    <cellStyle name="Total 10 7 2 4" xfId="4087" xr:uid="{00000000-0005-0000-0000-00004C1C0000}"/>
    <cellStyle name="Total 10 7 2 4 2" xfId="8304" xr:uid="{00000000-0005-0000-0000-00004D1C0000}"/>
    <cellStyle name="Total 10 7 2 5" xfId="5129" xr:uid="{00000000-0005-0000-0000-00004E1C0000}"/>
    <cellStyle name="Total 10 7 3" xfId="1512" xr:uid="{00000000-0005-0000-0000-00004F1C0000}"/>
    <cellStyle name="Total 10 7 3 2" xfId="5729" xr:uid="{00000000-0005-0000-0000-0000501C0000}"/>
    <cellStyle name="Total 10 7 4" xfId="2554" xr:uid="{00000000-0005-0000-0000-0000511C0000}"/>
    <cellStyle name="Total 10 7 4 2" xfId="6771" xr:uid="{00000000-0005-0000-0000-0000521C0000}"/>
    <cellStyle name="Total 10 7 5" xfId="3596" xr:uid="{00000000-0005-0000-0000-0000531C0000}"/>
    <cellStyle name="Total 10 7 5 2" xfId="7813" xr:uid="{00000000-0005-0000-0000-0000541C0000}"/>
    <cellStyle name="Total 10 7 6" xfId="4638" xr:uid="{00000000-0005-0000-0000-0000551C0000}"/>
    <cellStyle name="Total 10 8" xfId="518" xr:uid="{00000000-0005-0000-0000-0000561C0000}"/>
    <cellStyle name="Total 10 8 2" xfId="1008" xr:uid="{00000000-0005-0000-0000-0000571C0000}"/>
    <cellStyle name="Total 10 8 2 2" xfId="2052" xr:uid="{00000000-0005-0000-0000-0000581C0000}"/>
    <cellStyle name="Total 10 8 2 2 2" xfId="6269" xr:uid="{00000000-0005-0000-0000-0000591C0000}"/>
    <cellStyle name="Total 10 8 2 3" xfId="3094" xr:uid="{00000000-0005-0000-0000-00005A1C0000}"/>
    <cellStyle name="Total 10 8 2 3 2" xfId="7311" xr:uid="{00000000-0005-0000-0000-00005B1C0000}"/>
    <cellStyle name="Total 10 8 2 4" xfId="4136" xr:uid="{00000000-0005-0000-0000-00005C1C0000}"/>
    <cellStyle name="Total 10 8 2 4 2" xfId="8353" xr:uid="{00000000-0005-0000-0000-00005D1C0000}"/>
    <cellStyle name="Total 10 8 2 5" xfId="5178" xr:uid="{00000000-0005-0000-0000-00005E1C0000}"/>
    <cellStyle name="Total 10 8 3" xfId="1562" xr:uid="{00000000-0005-0000-0000-00005F1C0000}"/>
    <cellStyle name="Total 10 8 3 2" xfId="5779" xr:uid="{00000000-0005-0000-0000-0000601C0000}"/>
    <cellStyle name="Total 10 8 4" xfId="2604" xr:uid="{00000000-0005-0000-0000-0000611C0000}"/>
    <cellStyle name="Total 10 8 4 2" xfId="6821" xr:uid="{00000000-0005-0000-0000-0000621C0000}"/>
    <cellStyle name="Total 10 8 5" xfId="3646" xr:uid="{00000000-0005-0000-0000-0000631C0000}"/>
    <cellStyle name="Total 10 8 5 2" xfId="7863" xr:uid="{00000000-0005-0000-0000-0000641C0000}"/>
    <cellStyle name="Total 10 8 6" xfId="4688" xr:uid="{00000000-0005-0000-0000-0000651C0000}"/>
    <cellStyle name="Total 10 9" xfId="550" xr:uid="{00000000-0005-0000-0000-0000661C0000}"/>
    <cellStyle name="Total 10 9 2" xfId="1032" xr:uid="{00000000-0005-0000-0000-0000671C0000}"/>
    <cellStyle name="Total 10 9 2 2" xfId="2076" xr:uid="{00000000-0005-0000-0000-0000681C0000}"/>
    <cellStyle name="Total 10 9 2 2 2" xfId="6293" xr:uid="{00000000-0005-0000-0000-0000691C0000}"/>
    <cellStyle name="Total 10 9 2 3" xfId="3118" xr:uid="{00000000-0005-0000-0000-00006A1C0000}"/>
    <cellStyle name="Total 10 9 2 3 2" xfId="7335" xr:uid="{00000000-0005-0000-0000-00006B1C0000}"/>
    <cellStyle name="Total 10 9 2 4" xfId="4160" xr:uid="{00000000-0005-0000-0000-00006C1C0000}"/>
    <cellStyle name="Total 10 9 2 4 2" xfId="8377" xr:uid="{00000000-0005-0000-0000-00006D1C0000}"/>
    <cellStyle name="Total 10 9 2 5" xfId="5202" xr:uid="{00000000-0005-0000-0000-00006E1C0000}"/>
    <cellStyle name="Total 10 9 3" xfId="1594" xr:uid="{00000000-0005-0000-0000-00006F1C0000}"/>
    <cellStyle name="Total 10 9 3 2" xfId="5811" xr:uid="{00000000-0005-0000-0000-0000701C0000}"/>
    <cellStyle name="Total 10 9 4" xfId="2636" xr:uid="{00000000-0005-0000-0000-0000711C0000}"/>
    <cellStyle name="Total 10 9 4 2" xfId="6853" xr:uid="{00000000-0005-0000-0000-0000721C0000}"/>
    <cellStyle name="Total 10 9 5" xfId="3678" xr:uid="{00000000-0005-0000-0000-0000731C0000}"/>
    <cellStyle name="Total 10 9 5 2" xfId="7895" xr:uid="{00000000-0005-0000-0000-0000741C0000}"/>
    <cellStyle name="Total 10 9 6" xfId="4720" xr:uid="{00000000-0005-0000-0000-0000751C0000}"/>
    <cellStyle name="Total 11" xfId="150" xr:uid="{00000000-0005-0000-0000-0000761C0000}"/>
    <cellStyle name="Total 11 10" xfId="568" xr:uid="{00000000-0005-0000-0000-0000771C0000}"/>
    <cellStyle name="Total 11 10 2" xfId="1612" xr:uid="{00000000-0005-0000-0000-0000781C0000}"/>
    <cellStyle name="Total 11 10 2 2" xfId="5829" xr:uid="{00000000-0005-0000-0000-0000791C0000}"/>
    <cellStyle name="Total 11 10 3" xfId="2654" xr:uid="{00000000-0005-0000-0000-00007A1C0000}"/>
    <cellStyle name="Total 11 10 3 2" xfId="6871" xr:uid="{00000000-0005-0000-0000-00007B1C0000}"/>
    <cellStyle name="Total 11 10 4" xfId="3696" xr:uid="{00000000-0005-0000-0000-00007C1C0000}"/>
    <cellStyle name="Total 11 10 4 2" xfId="7913" xr:uid="{00000000-0005-0000-0000-00007D1C0000}"/>
    <cellStyle name="Total 11 10 5" xfId="4738" xr:uid="{00000000-0005-0000-0000-00007E1C0000}"/>
    <cellStyle name="Total 11 11" xfId="1047" xr:uid="{00000000-0005-0000-0000-00007F1C0000}"/>
    <cellStyle name="Total 11 11 2" xfId="2091" xr:uid="{00000000-0005-0000-0000-0000801C0000}"/>
    <cellStyle name="Total 11 11 2 2" xfId="6308" xr:uid="{00000000-0005-0000-0000-0000811C0000}"/>
    <cellStyle name="Total 11 11 3" xfId="3133" xr:uid="{00000000-0005-0000-0000-0000821C0000}"/>
    <cellStyle name="Total 11 11 3 2" xfId="7350" xr:uid="{00000000-0005-0000-0000-0000831C0000}"/>
    <cellStyle name="Total 11 11 4" xfId="4175" xr:uid="{00000000-0005-0000-0000-0000841C0000}"/>
    <cellStyle name="Total 11 11 4 2" xfId="8392" xr:uid="{00000000-0005-0000-0000-0000851C0000}"/>
    <cellStyle name="Total 11 11 5" xfId="5217" xr:uid="{00000000-0005-0000-0000-0000861C0000}"/>
    <cellStyle name="Total 11 12" xfId="1196" xr:uid="{00000000-0005-0000-0000-0000871C0000}"/>
    <cellStyle name="Total 11 12 2" xfId="5413" xr:uid="{00000000-0005-0000-0000-0000881C0000}"/>
    <cellStyle name="Total 11 13" xfId="2238" xr:uid="{00000000-0005-0000-0000-0000891C0000}"/>
    <cellStyle name="Total 11 13 2" xfId="6455" xr:uid="{00000000-0005-0000-0000-00008A1C0000}"/>
    <cellStyle name="Total 11 14" xfId="3280" xr:uid="{00000000-0005-0000-0000-00008B1C0000}"/>
    <cellStyle name="Total 11 14 2" xfId="7497" xr:uid="{00000000-0005-0000-0000-00008C1C0000}"/>
    <cellStyle name="Total 11 15" xfId="4322" xr:uid="{00000000-0005-0000-0000-00008D1C0000}"/>
    <cellStyle name="Total 11 2" xfId="209" xr:uid="{00000000-0005-0000-0000-00008E1C0000}"/>
    <cellStyle name="Total 11 2 2" xfId="731" xr:uid="{00000000-0005-0000-0000-00008F1C0000}"/>
    <cellStyle name="Total 11 2 2 2" xfId="1775" xr:uid="{00000000-0005-0000-0000-0000901C0000}"/>
    <cellStyle name="Total 11 2 2 2 2" xfId="5992" xr:uid="{00000000-0005-0000-0000-0000911C0000}"/>
    <cellStyle name="Total 11 2 2 3" xfId="2817" xr:uid="{00000000-0005-0000-0000-0000921C0000}"/>
    <cellStyle name="Total 11 2 2 3 2" xfId="7034" xr:uid="{00000000-0005-0000-0000-0000931C0000}"/>
    <cellStyle name="Total 11 2 2 4" xfId="3859" xr:uid="{00000000-0005-0000-0000-0000941C0000}"/>
    <cellStyle name="Total 11 2 2 4 2" xfId="8076" xr:uid="{00000000-0005-0000-0000-0000951C0000}"/>
    <cellStyle name="Total 11 2 2 5" xfId="4901" xr:uid="{00000000-0005-0000-0000-0000961C0000}"/>
    <cellStyle name="Total 11 2 3" xfId="1254" xr:uid="{00000000-0005-0000-0000-0000971C0000}"/>
    <cellStyle name="Total 11 2 3 2" xfId="5471" xr:uid="{00000000-0005-0000-0000-0000981C0000}"/>
    <cellStyle name="Total 11 2 4" xfId="2296" xr:uid="{00000000-0005-0000-0000-0000991C0000}"/>
    <cellStyle name="Total 11 2 4 2" xfId="6513" xr:uid="{00000000-0005-0000-0000-00009A1C0000}"/>
    <cellStyle name="Total 11 2 5" xfId="3338" xr:uid="{00000000-0005-0000-0000-00009B1C0000}"/>
    <cellStyle name="Total 11 2 5 2" xfId="7555" xr:uid="{00000000-0005-0000-0000-00009C1C0000}"/>
    <cellStyle name="Total 11 2 6" xfId="4380" xr:uid="{00000000-0005-0000-0000-00009D1C0000}"/>
    <cellStyle name="Total 11 3" xfId="212" xr:uid="{00000000-0005-0000-0000-00009E1C0000}"/>
    <cellStyle name="Total 11 3 2" xfId="734" xr:uid="{00000000-0005-0000-0000-00009F1C0000}"/>
    <cellStyle name="Total 11 3 2 2" xfId="1778" xr:uid="{00000000-0005-0000-0000-0000A01C0000}"/>
    <cellStyle name="Total 11 3 2 2 2" xfId="5995" xr:uid="{00000000-0005-0000-0000-0000A11C0000}"/>
    <cellStyle name="Total 11 3 2 3" xfId="2820" xr:uid="{00000000-0005-0000-0000-0000A21C0000}"/>
    <cellStyle name="Total 11 3 2 3 2" xfId="7037" xr:uid="{00000000-0005-0000-0000-0000A31C0000}"/>
    <cellStyle name="Total 11 3 2 4" xfId="3862" xr:uid="{00000000-0005-0000-0000-0000A41C0000}"/>
    <cellStyle name="Total 11 3 2 4 2" xfId="8079" xr:uid="{00000000-0005-0000-0000-0000A51C0000}"/>
    <cellStyle name="Total 11 3 2 5" xfId="4904" xr:uid="{00000000-0005-0000-0000-0000A61C0000}"/>
    <cellStyle name="Total 11 3 3" xfId="1257" xr:uid="{00000000-0005-0000-0000-0000A71C0000}"/>
    <cellStyle name="Total 11 3 3 2" xfId="5474" xr:uid="{00000000-0005-0000-0000-0000A81C0000}"/>
    <cellStyle name="Total 11 3 4" xfId="2299" xr:uid="{00000000-0005-0000-0000-0000A91C0000}"/>
    <cellStyle name="Total 11 3 4 2" xfId="6516" xr:uid="{00000000-0005-0000-0000-0000AA1C0000}"/>
    <cellStyle name="Total 11 3 5" xfId="3341" xr:uid="{00000000-0005-0000-0000-0000AB1C0000}"/>
    <cellStyle name="Total 11 3 5 2" xfId="7558" xr:uid="{00000000-0005-0000-0000-0000AC1C0000}"/>
    <cellStyle name="Total 11 3 6" xfId="4383" xr:uid="{00000000-0005-0000-0000-0000AD1C0000}"/>
    <cellStyle name="Total 11 4" xfId="289" xr:uid="{00000000-0005-0000-0000-0000AE1C0000}"/>
    <cellStyle name="Total 11 4 2" xfId="811" xr:uid="{00000000-0005-0000-0000-0000AF1C0000}"/>
    <cellStyle name="Total 11 4 2 2" xfId="1855" xr:uid="{00000000-0005-0000-0000-0000B01C0000}"/>
    <cellStyle name="Total 11 4 2 2 2" xfId="6072" xr:uid="{00000000-0005-0000-0000-0000B11C0000}"/>
    <cellStyle name="Total 11 4 2 3" xfId="2897" xr:uid="{00000000-0005-0000-0000-0000B21C0000}"/>
    <cellStyle name="Total 11 4 2 3 2" xfId="7114" xr:uid="{00000000-0005-0000-0000-0000B31C0000}"/>
    <cellStyle name="Total 11 4 2 4" xfId="3939" xr:uid="{00000000-0005-0000-0000-0000B41C0000}"/>
    <cellStyle name="Total 11 4 2 4 2" xfId="8156" xr:uid="{00000000-0005-0000-0000-0000B51C0000}"/>
    <cellStyle name="Total 11 4 2 5" xfId="4981" xr:uid="{00000000-0005-0000-0000-0000B61C0000}"/>
    <cellStyle name="Total 11 4 3" xfId="1334" xr:uid="{00000000-0005-0000-0000-0000B71C0000}"/>
    <cellStyle name="Total 11 4 3 2" xfId="5551" xr:uid="{00000000-0005-0000-0000-0000B81C0000}"/>
    <cellStyle name="Total 11 4 4" xfId="2376" xr:uid="{00000000-0005-0000-0000-0000B91C0000}"/>
    <cellStyle name="Total 11 4 4 2" xfId="6593" xr:uid="{00000000-0005-0000-0000-0000BA1C0000}"/>
    <cellStyle name="Total 11 4 5" xfId="3418" xr:uid="{00000000-0005-0000-0000-0000BB1C0000}"/>
    <cellStyle name="Total 11 4 5 2" xfId="7635" xr:uid="{00000000-0005-0000-0000-0000BC1C0000}"/>
    <cellStyle name="Total 11 4 6" xfId="4460" xr:uid="{00000000-0005-0000-0000-0000BD1C0000}"/>
    <cellStyle name="Total 11 5" xfId="367" xr:uid="{00000000-0005-0000-0000-0000BE1C0000}"/>
    <cellStyle name="Total 11 5 2" xfId="880" xr:uid="{00000000-0005-0000-0000-0000BF1C0000}"/>
    <cellStyle name="Total 11 5 2 2" xfId="1924" xr:uid="{00000000-0005-0000-0000-0000C01C0000}"/>
    <cellStyle name="Total 11 5 2 2 2" xfId="6141" xr:uid="{00000000-0005-0000-0000-0000C11C0000}"/>
    <cellStyle name="Total 11 5 2 3" xfId="2966" xr:uid="{00000000-0005-0000-0000-0000C21C0000}"/>
    <cellStyle name="Total 11 5 2 3 2" xfId="7183" xr:uid="{00000000-0005-0000-0000-0000C31C0000}"/>
    <cellStyle name="Total 11 5 2 4" xfId="4008" xr:uid="{00000000-0005-0000-0000-0000C41C0000}"/>
    <cellStyle name="Total 11 5 2 4 2" xfId="8225" xr:uid="{00000000-0005-0000-0000-0000C51C0000}"/>
    <cellStyle name="Total 11 5 2 5" xfId="5050" xr:uid="{00000000-0005-0000-0000-0000C61C0000}"/>
    <cellStyle name="Total 11 5 3" xfId="1412" xr:uid="{00000000-0005-0000-0000-0000C71C0000}"/>
    <cellStyle name="Total 11 5 3 2" xfId="5629" xr:uid="{00000000-0005-0000-0000-0000C81C0000}"/>
    <cellStyle name="Total 11 5 4" xfId="2454" xr:uid="{00000000-0005-0000-0000-0000C91C0000}"/>
    <cellStyle name="Total 11 5 4 2" xfId="6671" xr:uid="{00000000-0005-0000-0000-0000CA1C0000}"/>
    <cellStyle name="Total 11 5 5" xfId="3496" xr:uid="{00000000-0005-0000-0000-0000CB1C0000}"/>
    <cellStyle name="Total 11 5 5 2" xfId="7713" xr:uid="{00000000-0005-0000-0000-0000CC1C0000}"/>
    <cellStyle name="Total 11 5 6" xfId="4538" xr:uid="{00000000-0005-0000-0000-0000CD1C0000}"/>
    <cellStyle name="Total 11 6" xfId="435" xr:uid="{00000000-0005-0000-0000-0000CE1C0000}"/>
    <cellStyle name="Total 11 6 2" xfId="934" xr:uid="{00000000-0005-0000-0000-0000CF1C0000}"/>
    <cellStyle name="Total 11 6 2 2" xfId="1978" xr:uid="{00000000-0005-0000-0000-0000D01C0000}"/>
    <cellStyle name="Total 11 6 2 2 2" xfId="6195" xr:uid="{00000000-0005-0000-0000-0000D11C0000}"/>
    <cellStyle name="Total 11 6 2 3" xfId="3020" xr:uid="{00000000-0005-0000-0000-0000D21C0000}"/>
    <cellStyle name="Total 11 6 2 3 2" xfId="7237" xr:uid="{00000000-0005-0000-0000-0000D31C0000}"/>
    <cellStyle name="Total 11 6 2 4" xfId="4062" xr:uid="{00000000-0005-0000-0000-0000D41C0000}"/>
    <cellStyle name="Total 11 6 2 4 2" xfId="8279" xr:uid="{00000000-0005-0000-0000-0000D51C0000}"/>
    <cellStyle name="Total 11 6 2 5" xfId="5104" xr:uid="{00000000-0005-0000-0000-0000D61C0000}"/>
    <cellStyle name="Total 11 6 3" xfId="1479" xr:uid="{00000000-0005-0000-0000-0000D71C0000}"/>
    <cellStyle name="Total 11 6 3 2" xfId="5696" xr:uid="{00000000-0005-0000-0000-0000D81C0000}"/>
    <cellStyle name="Total 11 6 4" xfId="2521" xr:uid="{00000000-0005-0000-0000-0000D91C0000}"/>
    <cellStyle name="Total 11 6 4 2" xfId="6738" xr:uid="{00000000-0005-0000-0000-0000DA1C0000}"/>
    <cellStyle name="Total 11 6 5" xfId="3563" xr:uid="{00000000-0005-0000-0000-0000DB1C0000}"/>
    <cellStyle name="Total 11 6 5 2" xfId="7780" xr:uid="{00000000-0005-0000-0000-0000DC1C0000}"/>
    <cellStyle name="Total 11 6 6" xfId="4605" xr:uid="{00000000-0005-0000-0000-0000DD1C0000}"/>
    <cellStyle name="Total 11 7" xfId="454" xr:uid="{00000000-0005-0000-0000-0000DE1C0000}"/>
    <cellStyle name="Total 11 7 2" xfId="947" xr:uid="{00000000-0005-0000-0000-0000DF1C0000}"/>
    <cellStyle name="Total 11 7 2 2" xfId="1991" xr:uid="{00000000-0005-0000-0000-0000E01C0000}"/>
    <cellStyle name="Total 11 7 2 2 2" xfId="6208" xr:uid="{00000000-0005-0000-0000-0000E11C0000}"/>
    <cellStyle name="Total 11 7 2 3" xfId="3033" xr:uid="{00000000-0005-0000-0000-0000E21C0000}"/>
    <cellStyle name="Total 11 7 2 3 2" xfId="7250" xr:uid="{00000000-0005-0000-0000-0000E31C0000}"/>
    <cellStyle name="Total 11 7 2 4" xfId="4075" xr:uid="{00000000-0005-0000-0000-0000E41C0000}"/>
    <cellStyle name="Total 11 7 2 4 2" xfId="8292" xr:uid="{00000000-0005-0000-0000-0000E51C0000}"/>
    <cellStyle name="Total 11 7 2 5" xfId="5117" xr:uid="{00000000-0005-0000-0000-0000E61C0000}"/>
    <cellStyle name="Total 11 7 3" xfId="1498" xr:uid="{00000000-0005-0000-0000-0000E71C0000}"/>
    <cellStyle name="Total 11 7 3 2" xfId="5715" xr:uid="{00000000-0005-0000-0000-0000E81C0000}"/>
    <cellStyle name="Total 11 7 4" xfId="2540" xr:uid="{00000000-0005-0000-0000-0000E91C0000}"/>
    <cellStyle name="Total 11 7 4 2" xfId="6757" xr:uid="{00000000-0005-0000-0000-0000EA1C0000}"/>
    <cellStyle name="Total 11 7 5" xfId="3582" xr:uid="{00000000-0005-0000-0000-0000EB1C0000}"/>
    <cellStyle name="Total 11 7 5 2" xfId="7799" xr:uid="{00000000-0005-0000-0000-0000EC1C0000}"/>
    <cellStyle name="Total 11 7 6" xfId="4624" xr:uid="{00000000-0005-0000-0000-0000ED1C0000}"/>
    <cellStyle name="Total 11 8" xfId="559" xr:uid="{00000000-0005-0000-0000-0000EE1C0000}"/>
    <cellStyle name="Total 11 8 2" xfId="1035" xr:uid="{00000000-0005-0000-0000-0000EF1C0000}"/>
    <cellStyle name="Total 11 8 2 2" xfId="2079" xr:uid="{00000000-0005-0000-0000-0000F01C0000}"/>
    <cellStyle name="Total 11 8 2 2 2" xfId="6296" xr:uid="{00000000-0005-0000-0000-0000F11C0000}"/>
    <cellStyle name="Total 11 8 2 3" xfId="3121" xr:uid="{00000000-0005-0000-0000-0000F21C0000}"/>
    <cellStyle name="Total 11 8 2 3 2" xfId="7338" xr:uid="{00000000-0005-0000-0000-0000F31C0000}"/>
    <cellStyle name="Total 11 8 2 4" xfId="4163" xr:uid="{00000000-0005-0000-0000-0000F41C0000}"/>
    <cellStyle name="Total 11 8 2 4 2" xfId="8380" xr:uid="{00000000-0005-0000-0000-0000F51C0000}"/>
    <cellStyle name="Total 11 8 2 5" xfId="5205" xr:uid="{00000000-0005-0000-0000-0000F61C0000}"/>
    <cellStyle name="Total 11 8 3" xfId="1603" xr:uid="{00000000-0005-0000-0000-0000F71C0000}"/>
    <cellStyle name="Total 11 8 3 2" xfId="5820" xr:uid="{00000000-0005-0000-0000-0000F81C0000}"/>
    <cellStyle name="Total 11 8 4" xfId="2645" xr:uid="{00000000-0005-0000-0000-0000F91C0000}"/>
    <cellStyle name="Total 11 8 4 2" xfId="6862" xr:uid="{00000000-0005-0000-0000-0000FA1C0000}"/>
    <cellStyle name="Total 11 8 5" xfId="3687" xr:uid="{00000000-0005-0000-0000-0000FB1C0000}"/>
    <cellStyle name="Total 11 8 5 2" xfId="7904" xr:uid="{00000000-0005-0000-0000-0000FC1C0000}"/>
    <cellStyle name="Total 11 8 6" xfId="4729" xr:uid="{00000000-0005-0000-0000-0000FD1C0000}"/>
    <cellStyle name="Total 11 9" xfId="673" xr:uid="{00000000-0005-0000-0000-0000FE1C0000}"/>
    <cellStyle name="Total 11 9 2" xfId="1717" xr:uid="{00000000-0005-0000-0000-0000FF1C0000}"/>
    <cellStyle name="Total 11 9 2 2" xfId="5934" xr:uid="{00000000-0005-0000-0000-0000001D0000}"/>
    <cellStyle name="Total 11 9 3" xfId="2759" xr:uid="{00000000-0005-0000-0000-0000011D0000}"/>
    <cellStyle name="Total 11 9 3 2" xfId="6976" xr:uid="{00000000-0005-0000-0000-0000021D0000}"/>
    <cellStyle name="Total 11 9 4" xfId="3801" xr:uid="{00000000-0005-0000-0000-0000031D0000}"/>
    <cellStyle name="Total 11 9 4 2" xfId="8018" xr:uid="{00000000-0005-0000-0000-0000041D0000}"/>
    <cellStyle name="Total 11 9 5" xfId="4843" xr:uid="{00000000-0005-0000-0000-0000051D0000}"/>
    <cellStyle name="Total 12" xfId="138" xr:uid="{00000000-0005-0000-0000-0000061D0000}"/>
    <cellStyle name="Total 12 2" xfId="661" xr:uid="{00000000-0005-0000-0000-0000071D0000}"/>
    <cellStyle name="Total 12 2 2" xfId="1705" xr:uid="{00000000-0005-0000-0000-0000081D0000}"/>
    <cellStyle name="Total 12 2 2 2" xfId="5922" xr:uid="{00000000-0005-0000-0000-0000091D0000}"/>
    <cellStyle name="Total 12 2 3" xfId="2747" xr:uid="{00000000-0005-0000-0000-00000A1D0000}"/>
    <cellStyle name="Total 12 2 3 2" xfId="6964" xr:uid="{00000000-0005-0000-0000-00000B1D0000}"/>
    <cellStyle name="Total 12 2 4" xfId="3789" xr:uid="{00000000-0005-0000-0000-00000C1D0000}"/>
    <cellStyle name="Total 12 2 4 2" xfId="8006" xr:uid="{00000000-0005-0000-0000-00000D1D0000}"/>
    <cellStyle name="Total 12 2 5" xfId="4831" xr:uid="{00000000-0005-0000-0000-00000E1D0000}"/>
    <cellStyle name="Total 12 3" xfId="1184" xr:uid="{00000000-0005-0000-0000-00000F1D0000}"/>
    <cellStyle name="Total 12 3 2" xfId="5401" xr:uid="{00000000-0005-0000-0000-0000101D0000}"/>
    <cellStyle name="Total 12 4" xfId="2226" xr:uid="{00000000-0005-0000-0000-0000111D0000}"/>
    <cellStyle name="Total 12 4 2" xfId="6443" xr:uid="{00000000-0005-0000-0000-0000121D0000}"/>
    <cellStyle name="Total 12 5" xfId="3268" xr:uid="{00000000-0005-0000-0000-0000131D0000}"/>
    <cellStyle name="Total 12 5 2" xfId="7485" xr:uid="{00000000-0005-0000-0000-0000141D0000}"/>
    <cellStyle name="Total 12 6" xfId="4310" xr:uid="{00000000-0005-0000-0000-0000151D0000}"/>
    <cellStyle name="Total 2" xfId="69" xr:uid="{00000000-0005-0000-0000-0000161D0000}"/>
    <cellStyle name="Total 2 10" xfId="594" xr:uid="{00000000-0005-0000-0000-0000171D0000}"/>
    <cellStyle name="Total 2 10 2" xfId="1638" xr:uid="{00000000-0005-0000-0000-0000181D0000}"/>
    <cellStyle name="Total 2 10 2 2" xfId="5855" xr:uid="{00000000-0005-0000-0000-0000191D0000}"/>
    <cellStyle name="Total 2 10 3" xfId="2680" xr:uid="{00000000-0005-0000-0000-00001A1D0000}"/>
    <cellStyle name="Total 2 10 3 2" xfId="6897" xr:uid="{00000000-0005-0000-0000-00001B1D0000}"/>
    <cellStyle name="Total 2 10 4" xfId="3722" xr:uid="{00000000-0005-0000-0000-00001C1D0000}"/>
    <cellStyle name="Total 2 10 4 2" xfId="7939" xr:uid="{00000000-0005-0000-0000-00001D1D0000}"/>
    <cellStyle name="Total 2 10 5" xfId="4764" xr:uid="{00000000-0005-0000-0000-00001E1D0000}"/>
    <cellStyle name="Total 2 11" xfId="575" xr:uid="{00000000-0005-0000-0000-00001F1D0000}"/>
    <cellStyle name="Total 2 11 2" xfId="1619" xr:uid="{00000000-0005-0000-0000-0000201D0000}"/>
    <cellStyle name="Total 2 11 2 2" xfId="5836" xr:uid="{00000000-0005-0000-0000-0000211D0000}"/>
    <cellStyle name="Total 2 11 3" xfId="2661" xr:uid="{00000000-0005-0000-0000-0000221D0000}"/>
    <cellStyle name="Total 2 11 3 2" xfId="6878" xr:uid="{00000000-0005-0000-0000-0000231D0000}"/>
    <cellStyle name="Total 2 11 4" xfId="3703" xr:uid="{00000000-0005-0000-0000-0000241D0000}"/>
    <cellStyle name="Total 2 11 4 2" xfId="7920" xr:uid="{00000000-0005-0000-0000-0000251D0000}"/>
    <cellStyle name="Total 2 11 5" xfId="4745" xr:uid="{00000000-0005-0000-0000-0000261D0000}"/>
    <cellStyle name="Total 2 12" xfId="1063" xr:uid="{00000000-0005-0000-0000-0000271D0000}"/>
    <cellStyle name="Total 2 12 2" xfId="2107" xr:uid="{00000000-0005-0000-0000-0000281D0000}"/>
    <cellStyle name="Total 2 12 2 2" xfId="6324" xr:uid="{00000000-0005-0000-0000-0000291D0000}"/>
    <cellStyle name="Total 2 12 3" xfId="3149" xr:uid="{00000000-0005-0000-0000-00002A1D0000}"/>
    <cellStyle name="Total 2 12 3 2" xfId="7366" xr:uid="{00000000-0005-0000-0000-00002B1D0000}"/>
    <cellStyle name="Total 2 12 4" xfId="4191" xr:uid="{00000000-0005-0000-0000-00002C1D0000}"/>
    <cellStyle name="Total 2 12 4 2" xfId="8408" xr:uid="{00000000-0005-0000-0000-00002D1D0000}"/>
    <cellStyle name="Total 2 12 5" xfId="5233" xr:uid="{00000000-0005-0000-0000-00002E1D0000}"/>
    <cellStyle name="Total 2 13" xfId="1117" xr:uid="{00000000-0005-0000-0000-00002F1D0000}"/>
    <cellStyle name="Total 2 13 2" xfId="5334" xr:uid="{00000000-0005-0000-0000-0000301D0000}"/>
    <cellStyle name="Total 2 14" xfId="2159" xr:uid="{00000000-0005-0000-0000-0000311D0000}"/>
    <cellStyle name="Total 2 14 2" xfId="6376" xr:uid="{00000000-0005-0000-0000-0000321D0000}"/>
    <cellStyle name="Total 2 15" xfId="3201" xr:uid="{00000000-0005-0000-0000-0000331D0000}"/>
    <cellStyle name="Total 2 15 2" xfId="7418" xr:uid="{00000000-0005-0000-0000-0000341D0000}"/>
    <cellStyle name="Total 2 16" xfId="4243" xr:uid="{00000000-0005-0000-0000-0000351D0000}"/>
    <cellStyle name="Total 2 2" xfId="167" xr:uid="{00000000-0005-0000-0000-0000361D0000}"/>
    <cellStyle name="Total 2 2 2" xfId="689" xr:uid="{00000000-0005-0000-0000-0000371D0000}"/>
    <cellStyle name="Total 2 2 2 2" xfId="1733" xr:uid="{00000000-0005-0000-0000-0000381D0000}"/>
    <cellStyle name="Total 2 2 2 2 2" xfId="5950" xr:uid="{00000000-0005-0000-0000-0000391D0000}"/>
    <cellStyle name="Total 2 2 2 3" xfId="2775" xr:uid="{00000000-0005-0000-0000-00003A1D0000}"/>
    <cellStyle name="Total 2 2 2 3 2" xfId="6992" xr:uid="{00000000-0005-0000-0000-00003B1D0000}"/>
    <cellStyle name="Total 2 2 2 4" xfId="3817" xr:uid="{00000000-0005-0000-0000-00003C1D0000}"/>
    <cellStyle name="Total 2 2 2 4 2" xfId="8034" xr:uid="{00000000-0005-0000-0000-00003D1D0000}"/>
    <cellStyle name="Total 2 2 2 5" xfId="4859" xr:uid="{00000000-0005-0000-0000-00003E1D0000}"/>
    <cellStyle name="Total 2 2 3" xfId="1212" xr:uid="{00000000-0005-0000-0000-00003F1D0000}"/>
    <cellStyle name="Total 2 2 3 2" xfId="5429" xr:uid="{00000000-0005-0000-0000-0000401D0000}"/>
    <cellStyle name="Total 2 2 4" xfId="2254" xr:uid="{00000000-0005-0000-0000-0000411D0000}"/>
    <cellStyle name="Total 2 2 4 2" xfId="6471" xr:uid="{00000000-0005-0000-0000-0000421D0000}"/>
    <cellStyle name="Total 2 2 5" xfId="3296" xr:uid="{00000000-0005-0000-0000-0000431D0000}"/>
    <cellStyle name="Total 2 2 5 2" xfId="7513" xr:uid="{00000000-0005-0000-0000-0000441D0000}"/>
    <cellStyle name="Total 2 2 6" xfId="4338" xr:uid="{00000000-0005-0000-0000-0000451D0000}"/>
    <cellStyle name="Total 2 3" xfId="99" xr:uid="{00000000-0005-0000-0000-0000461D0000}"/>
    <cellStyle name="Total 2 3 2" xfId="622" xr:uid="{00000000-0005-0000-0000-0000471D0000}"/>
    <cellStyle name="Total 2 3 2 2" xfId="1666" xr:uid="{00000000-0005-0000-0000-0000481D0000}"/>
    <cellStyle name="Total 2 3 2 2 2" xfId="5883" xr:uid="{00000000-0005-0000-0000-0000491D0000}"/>
    <cellStyle name="Total 2 3 2 3" xfId="2708" xr:uid="{00000000-0005-0000-0000-00004A1D0000}"/>
    <cellStyle name="Total 2 3 2 3 2" xfId="6925" xr:uid="{00000000-0005-0000-0000-00004B1D0000}"/>
    <cellStyle name="Total 2 3 2 4" xfId="3750" xr:uid="{00000000-0005-0000-0000-00004C1D0000}"/>
    <cellStyle name="Total 2 3 2 4 2" xfId="7967" xr:uid="{00000000-0005-0000-0000-00004D1D0000}"/>
    <cellStyle name="Total 2 3 2 5" xfId="4792" xr:uid="{00000000-0005-0000-0000-00004E1D0000}"/>
    <cellStyle name="Total 2 3 3" xfId="1145" xr:uid="{00000000-0005-0000-0000-00004F1D0000}"/>
    <cellStyle name="Total 2 3 3 2" xfId="5362" xr:uid="{00000000-0005-0000-0000-0000501D0000}"/>
    <cellStyle name="Total 2 3 4" xfId="2187" xr:uid="{00000000-0005-0000-0000-0000511D0000}"/>
    <cellStyle name="Total 2 3 4 2" xfId="6404" xr:uid="{00000000-0005-0000-0000-0000521D0000}"/>
    <cellStyle name="Total 2 3 5" xfId="3229" xr:uid="{00000000-0005-0000-0000-0000531D0000}"/>
    <cellStyle name="Total 2 3 5 2" xfId="7446" xr:uid="{00000000-0005-0000-0000-0000541D0000}"/>
    <cellStyle name="Total 2 3 6" xfId="4271" xr:uid="{00000000-0005-0000-0000-0000551D0000}"/>
    <cellStyle name="Total 2 4" xfId="256" xr:uid="{00000000-0005-0000-0000-0000561D0000}"/>
    <cellStyle name="Total 2 4 2" xfId="778" xr:uid="{00000000-0005-0000-0000-0000571D0000}"/>
    <cellStyle name="Total 2 4 2 2" xfId="1822" xr:uid="{00000000-0005-0000-0000-0000581D0000}"/>
    <cellStyle name="Total 2 4 2 2 2" xfId="6039" xr:uid="{00000000-0005-0000-0000-0000591D0000}"/>
    <cellStyle name="Total 2 4 2 3" xfId="2864" xr:uid="{00000000-0005-0000-0000-00005A1D0000}"/>
    <cellStyle name="Total 2 4 2 3 2" xfId="7081" xr:uid="{00000000-0005-0000-0000-00005B1D0000}"/>
    <cellStyle name="Total 2 4 2 4" xfId="3906" xr:uid="{00000000-0005-0000-0000-00005C1D0000}"/>
    <cellStyle name="Total 2 4 2 4 2" xfId="8123" xr:uid="{00000000-0005-0000-0000-00005D1D0000}"/>
    <cellStyle name="Total 2 4 2 5" xfId="4948" xr:uid="{00000000-0005-0000-0000-00005E1D0000}"/>
    <cellStyle name="Total 2 4 3" xfId="1301" xr:uid="{00000000-0005-0000-0000-00005F1D0000}"/>
    <cellStyle name="Total 2 4 3 2" xfId="5518" xr:uid="{00000000-0005-0000-0000-0000601D0000}"/>
    <cellStyle name="Total 2 4 4" xfId="2343" xr:uid="{00000000-0005-0000-0000-0000611D0000}"/>
    <cellStyle name="Total 2 4 4 2" xfId="6560" xr:uid="{00000000-0005-0000-0000-0000621D0000}"/>
    <cellStyle name="Total 2 4 5" xfId="3385" xr:uid="{00000000-0005-0000-0000-0000631D0000}"/>
    <cellStyle name="Total 2 4 5 2" xfId="7602" xr:uid="{00000000-0005-0000-0000-0000641D0000}"/>
    <cellStyle name="Total 2 4 6" xfId="4427" xr:uid="{00000000-0005-0000-0000-0000651D0000}"/>
    <cellStyle name="Total 2 5" xfId="145" xr:uid="{00000000-0005-0000-0000-0000661D0000}"/>
    <cellStyle name="Total 2 5 2" xfId="668" xr:uid="{00000000-0005-0000-0000-0000671D0000}"/>
    <cellStyle name="Total 2 5 2 2" xfId="1712" xr:uid="{00000000-0005-0000-0000-0000681D0000}"/>
    <cellStyle name="Total 2 5 2 2 2" xfId="5929" xr:uid="{00000000-0005-0000-0000-0000691D0000}"/>
    <cellStyle name="Total 2 5 2 3" xfId="2754" xr:uid="{00000000-0005-0000-0000-00006A1D0000}"/>
    <cellStyle name="Total 2 5 2 3 2" xfId="6971" xr:uid="{00000000-0005-0000-0000-00006B1D0000}"/>
    <cellStyle name="Total 2 5 2 4" xfId="3796" xr:uid="{00000000-0005-0000-0000-00006C1D0000}"/>
    <cellStyle name="Total 2 5 2 4 2" xfId="8013" xr:uid="{00000000-0005-0000-0000-00006D1D0000}"/>
    <cellStyle name="Total 2 5 2 5" xfId="4838" xr:uid="{00000000-0005-0000-0000-00006E1D0000}"/>
    <cellStyle name="Total 2 5 3" xfId="1191" xr:uid="{00000000-0005-0000-0000-00006F1D0000}"/>
    <cellStyle name="Total 2 5 3 2" xfId="5408" xr:uid="{00000000-0005-0000-0000-0000701D0000}"/>
    <cellStyle name="Total 2 5 4" xfId="2233" xr:uid="{00000000-0005-0000-0000-0000711D0000}"/>
    <cellStyle name="Total 2 5 4 2" xfId="6450" xr:uid="{00000000-0005-0000-0000-0000721D0000}"/>
    <cellStyle name="Total 2 5 5" xfId="3275" xr:uid="{00000000-0005-0000-0000-0000731D0000}"/>
    <cellStyle name="Total 2 5 5 2" xfId="7492" xr:uid="{00000000-0005-0000-0000-0000741D0000}"/>
    <cellStyle name="Total 2 5 6" xfId="4317" xr:uid="{00000000-0005-0000-0000-0000751D0000}"/>
    <cellStyle name="Total 2 6" xfId="383" xr:uid="{00000000-0005-0000-0000-0000761D0000}"/>
    <cellStyle name="Total 2 6 2" xfId="895" xr:uid="{00000000-0005-0000-0000-0000771D0000}"/>
    <cellStyle name="Total 2 6 2 2" xfId="1939" xr:uid="{00000000-0005-0000-0000-0000781D0000}"/>
    <cellStyle name="Total 2 6 2 2 2" xfId="6156" xr:uid="{00000000-0005-0000-0000-0000791D0000}"/>
    <cellStyle name="Total 2 6 2 3" xfId="2981" xr:uid="{00000000-0005-0000-0000-00007A1D0000}"/>
    <cellStyle name="Total 2 6 2 3 2" xfId="7198" xr:uid="{00000000-0005-0000-0000-00007B1D0000}"/>
    <cellStyle name="Total 2 6 2 4" xfId="4023" xr:uid="{00000000-0005-0000-0000-00007C1D0000}"/>
    <cellStyle name="Total 2 6 2 4 2" xfId="8240" xr:uid="{00000000-0005-0000-0000-00007D1D0000}"/>
    <cellStyle name="Total 2 6 2 5" xfId="5065" xr:uid="{00000000-0005-0000-0000-00007E1D0000}"/>
    <cellStyle name="Total 2 6 3" xfId="1428" xr:uid="{00000000-0005-0000-0000-00007F1D0000}"/>
    <cellStyle name="Total 2 6 3 2" xfId="5645" xr:uid="{00000000-0005-0000-0000-0000801D0000}"/>
    <cellStyle name="Total 2 6 4" xfId="2470" xr:uid="{00000000-0005-0000-0000-0000811D0000}"/>
    <cellStyle name="Total 2 6 4 2" xfId="6687" xr:uid="{00000000-0005-0000-0000-0000821D0000}"/>
    <cellStyle name="Total 2 6 5" xfId="3512" xr:uid="{00000000-0005-0000-0000-0000831D0000}"/>
    <cellStyle name="Total 2 6 5 2" xfId="7729" xr:uid="{00000000-0005-0000-0000-0000841D0000}"/>
    <cellStyle name="Total 2 6 6" xfId="4554" xr:uid="{00000000-0005-0000-0000-0000851D0000}"/>
    <cellStyle name="Total 2 7" xfId="458" xr:uid="{00000000-0005-0000-0000-0000861D0000}"/>
    <cellStyle name="Total 2 7 2" xfId="950" xr:uid="{00000000-0005-0000-0000-0000871D0000}"/>
    <cellStyle name="Total 2 7 2 2" xfId="1994" xr:uid="{00000000-0005-0000-0000-0000881D0000}"/>
    <cellStyle name="Total 2 7 2 2 2" xfId="6211" xr:uid="{00000000-0005-0000-0000-0000891D0000}"/>
    <cellStyle name="Total 2 7 2 3" xfId="3036" xr:uid="{00000000-0005-0000-0000-00008A1D0000}"/>
    <cellStyle name="Total 2 7 2 3 2" xfId="7253" xr:uid="{00000000-0005-0000-0000-00008B1D0000}"/>
    <cellStyle name="Total 2 7 2 4" xfId="4078" xr:uid="{00000000-0005-0000-0000-00008C1D0000}"/>
    <cellStyle name="Total 2 7 2 4 2" xfId="8295" xr:uid="{00000000-0005-0000-0000-00008D1D0000}"/>
    <cellStyle name="Total 2 7 2 5" xfId="5120" xr:uid="{00000000-0005-0000-0000-00008E1D0000}"/>
    <cellStyle name="Total 2 7 3" xfId="1502" xr:uid="{00000000-0005-0000-0000-00008F1D0000}"/>
    <cellStyle name="Total 2 7 3 2" xfId="5719" xr:uid="{00000000-0005-0000-0000-0000901D0000}"/>
    <cellStyle name="Total 2 7 4" xfId="2544" xr:uid="{00000000-0005-0000-0000-0000911D0000}"/>
    <cellStyle name="Total 2 7 4 2" xfId="6761" xr:uid="{00000000-0005-0000-0000-0000921D0000}"/>
    <cellStyle name="Total 2 7 5" xfId="3586" xr:uid="{00000000-0005-0000-0000-0000931D0000}"/>
    <cellStyle name="Total 2 7 5 2" xfId="7803" xr:uid="{00000000-0005-0000-0000-0000941D0000}"/>
    <cellStyle name="Total 2 7 6" xfId="4628" xr:uid="{00000000-0005-0000-0000-0000951D0000}"/>
    <cellStyle name="Total 2 8" xfId="485" xr:uid="{00000000-0005-0000-0000-0000961D0000}"/>
    <cellStyle name="Total 2 8 2" xfId="975" xr:uid="{00000000-0005-0000-0000-0000971D0000}"/>
    <cellStyle name="Total 2 8 2 2" xfId="2019" xr:uid="{00000000-0005-0000-0000-0000981D0000}"/>
    <cellStyle name="Total 2 8 2 2 2" xfId="6236" xr:uid="{00000000-0005-0000-0000-0000991D0000}"/>
    <cellStyle name="Total 2 8 2 3" xfId="3061" xr:uid="{00000000-0005-0000-0000-00009A1D0000}"/>
    <cellStyle name="Total 2 8 2 3 2" xfId="7278" xr:uid="{00000000-0005-0000-0000-00009B1D0000}"/>
    <cellStyle name="Total 2 8 2 4" xfId="4103" xr:uid="{00000000-0005-0000-0000-00009C1D0000}"/>
    <cellStyle name="Total 2 8 2 4 2" xfId="8320" xr:uid="{00000000-0005-0000-0000-00009D1D0000}"/>
    <cellStyle name="Total 2 8 2 5" xfId="5145" xr:uid="{00000000-0005-0000-0000-00009E1D0000}"/>
    <cellStyle name="Total 2 8 3" xfId="1529" xr:uid="{00000000-0005-0000-0000-00009F1D0000}"/>
    <cellStyle name="Total 2 8 3 2" xfId="5746" xr:uid="{00000000-0005-0000-0000-0000A01D0000}"/>
    <cellStyle name="Total 2 8 4" xfId="2571" xr:uid="{00000000-0005-0000-0000-0000A11D0000}"/>
    <cellStyle name="Total 2 8 4 2" xfId="6788" xr:uid="{00000000-0005-0000-0000-0000A21D0000}"/>
    <cellStyle name="Total 2 8 5" xfId="3613" xr:uid="{00000000-0005-0000-0000-0000A31D0000}"/>
    <cellStyle name="Total 2 8 5 2" xfId="7830" xr:uid="{00000000-0005-0000-0000-0000A41D0000}"/>
    <cellStyle name="Total 2 8 6" xfId="4655" xr:uid="{00000000-0005-0000-0000-0000A51D0000}"/>
    <cellStyle name="Total 2 9" xfId="467" xr:uid="{00000000-0005-0000-0000-0000A61D0000}"/>
    <cellStyle name="Total 2 9 2" xfId="958" xr:uid="{00000000-0005-0000-0000-0000A71D0000}"/>
    <cellStyle name="Total 2 9 2 2" xfId="2002" xr:uid="{00000000-0005-0000-0000-0000A81D0000}"/>
    <cellStyle name="Total 2 9 2 2 2" xfId="6219" xr:uid="{00000000-0005-0000-0000-0000A91D0000}"/>
    <cellStyle name="Total 2 9 2 3" xfId="3044" xr:uid="{00000000-0005-0000-0000-0000AA1D0000}"/>
    <cellStyle name="Total 2 9 2 3 2" xfId="7261" xr:uid="{00000000-0005-0000-0000-0000AB1D0000}"/>
    <cellStyle name="Total 2 9 2 4" xfId="4086" xr:uid="{00000000-0005-0000-0000-0000AC1D0000}"/>
    <cellStyle name="Total 2 9 2 4 2" xfId="8303" xr:uid="{00000000-0005-0000-0000-0000AD1D0000}"/>
    <cellStyle name="Total 2 9 2 5" xfId="5128" xr:uid="{00000000-0005-0000-0000-0000AE1D0000}"/>
    <cellStyle name="Total 2 9 3" xfId="1511" xr:uid="{00000000-0005-0000-0000-0000AF1D0000}"/>
    <cellStyle name="Total 2 9 3 2" xfId="5728" xr:uid="{00000000-0005-0000-0000-0000B01D0000}"/>
    <cellStyle name="Total 2 9 4" xfId="2553" xr:uid="{00000000-0005-0000-0000-0000B11D0000}"/>
    <cellStyle name="Total 2 9 4 2" xfId="6770" xr:uid="{00000000-0005-0000-0000-0000B21D0000}"/>
    <cellStyle name="Total 2 9 5" xfId="3595" xr:uid="{00000000-0005-0000-0000-0000B31D0000}"/>
    <cellStyle name="Total 2 9 5 2" xfId="7812" xr:uid="{00000000-0005-0000-0000-0000B41D0000}"/>
    <cellStyle name="Total 2 9 6" xfId="4637" xr:uid="{00000000-0005-0000-0000-0000B51D0000}"/>
    <cellStyle name="Total 3" xfId="71" xr:uid="{00000000-0005-0000-0000-0000B61D0000}"/>
    <cellStyle name="Total 3 10" xfId="596" xr:uid="{00000000-0005-0000-0000-0000B71D0000}"/>
    <cellStyle name="Total 3 10 2" xfId="1640" xr:uid="{00000000-0005-0000-0000-0000B81D0000}"/>
    <cellStyle name="Total 3 10 2 2" xfId="5857" xr:uid="{00000000-0005-0000-0000-0000B91D0000}"/>
    <cellStyle name="Total 3 10 3" xfId="2682" xr:uid="{00000000-0005-0000-0000-0000BA1D0000}"/>
    <cellStyle name="Total 3 10 3 2" xfId="6899" xr:uid="{00000000-0005-0000-0000-0000BB1D0000}"/>
    <cellStyle name="Total 3 10 4" xfId="3724" xr:uid="{00000000-0005-0000-0000-0000BC1D0000}"/>
    <cellStyle name="Total 3 10 4 2" xfId="7941" xr:uid="{00000000-0005-0000-0000-0000BD1D0000}"/>
    <cellStyle name="Total 3 10 5" xfId="4766" xr:uid="{00000000-0005-0000-0000-0000BE1D0000}"/>
    <cellStyle name="Total 3 11" xfId="573" xr:uid="{00000000-0005-0000-0000-0000BF1D0000}"/>
    <cellStyle name="Total 3 11 2" xfId="1617" xr:uid="{00000000-0005-0000-0000-0000C01D0000}"/>
    <cellStyle name="Total 3 11 2 2" xfId="5834" xr:uid="{00000000-0005-0000-0000-0000C11D0000}"/>
    <cellStyle name="Total 3 11 3" xfId="2659" xr:uid="{00000000-0005-0000-0000-0000C21D0000}"/>
    <cellStyle name="Total 3 11 3 2" xfId="6876" xr:uid="{00000000-0005-0000-0000-0000C31D0000}"/>
    <cellStyle name="Total 3 11 4" xfId="3701" xr:uid="{00000000-0005-0000-0000-0000C41D0000}"/>
    <cellStyle name="Total 3 11 4 2" xfId="7918" xr:uid="{00000000-0005-0000-0000-0000C51D0000}"/>
    <cellStyle name="Total 3 11 5" xfId="4743" xr:uid="{00000000-0005-0000-0000-0000C61D0000}"/>
    <cellStyle name="Total 3 12" xfId="1065" xr:uid="{00000000-0005-0000-0000-0000C71D0000}"/>
    <cellStyle name="Total 3 12 2" xfId="2109" xr:uid="{00000000-0005-0000-0000-0000C81D0000}"/>
    <cellStyle name="Total 3 12 2 2" xfId="6326" xr:uid="{00000000-0005-0000-0000-0000C91D0000}"/>
    <cellStyle name="Total 3 12 3" xfId="3151" xr:uid="{00000000-0005-0000-0000-0000CA1D0000}"/>
    <cellStyle name="Total 3 12 3 2" xfId="7368" xr:uid="{00000000-0005-0000-0000-0000CB1D0000}"/>
    <cellStyle name="Total 3 12 4" xfId="4193" xr:uid="{00000000-0005-0000-0000-0000CC1D0000}"/>
    <cellStyle name="Total 3 12 4 2" xfId="8410" xr:uid="{00000000-0005-0000-0000-0000CD1D0000}"/>
    <cellStyle name="Total 3 12 5" xfId="5235" xr:uid="{00000000-0005-0000-0000-0000CE1D0000}"/>
    <cellStyle name="Total 3 13" xfId="1119" xr:uid="{00000000-0005-0000-0000-0000CF1D0000}"/>
    <cellStyle name="Total 3 13 2" xfId="5336" xr:uid="{00000000-0005-0000-0000-0000D01D0000}"/>
    <cellStyle name="Total 3 14" xfId="2161" xr:uid="{00000000-0005-0000-0000-0000D11D0000}"/>
    <cellStyle name="Total 3 14 2" xfId="6378" xr:uid="{00000000-0005-0000-0000-0000D21D0000}"/>
    <cellStyle name="Total 3 15" xfId="3203" xr:uid="{00000000-0005-0000-0000-0000D31D0000}"/>
    <cellStyle name="Total 3 15 2" xfId="7420" xr:uid="{00000000-0005-0000-0000-0000D41D0000}"/>
    <cellStyle name="Total 3 16" xfId="4245" xr:uid="{00000000-0005-0000-0000-0000D51D0000}"/>
    <cellStyle name="Total 3 2" xfId="169" xr:uid="{00000000-0005-0000-0000-0000D61D0000}"/>
    <cellStyle name="Total 3 2 2" xfId="691" xr:uid="{00000000-0005-0000-0000-0000D71D0000}"/>
    <cellStyle name="Total 3 2 2 2" xfId="1735" xr:uid="{00000000-0005-0000-0000-0000D81D0000}"/>
    <cellStyle name="Total 3 2 2 2 2" xfId="5952" xr:uid="{00000000-0005-0000-0000-0000D91D0000}"/>
    <cellStyle name="Total 3 2 2 3" xfId="2777" xr:uid="{00000000-0005-0000-0000-0000DA1D0000}"/>
    <cellStyle name="Total 3 2 2 3 2" xfId="6994" xr:uid="{00000000-0005-0000-0000-0000DB1D0000}"/>
    <cellStyle name="Total 3 2 2 4" xfId="3819" xr:uid="{00000000-0005-0000-0000-0000DC1D0000}"/>
    <cellStyle name="Total 3 2 2 4 2" xfId="8036" xr:uid="{00000000-0005-0000-0000-0000DD1D0000}"/>
    <cellStyle name="Total 3 2 2 5" xfId="4861" xr:uid="{00000000-0005-0000-0000-0000DE1D0000}"/>
    <cellStyle name="Total 3 2 3" xfId="1214" xr:uid="{00000000-0005-0000-0000-0000DF1D0000}"/>
    <cellStyle name="Total 3 2 3 2" xfId="5431" xr:uid="{00000000-0005-0000-0000-0000E01D0000}"/>
    <cellStyle name="Total 3 2 4" xfId="2256" xr:uid="{00000000-0005-0000-0000-0000E11D0000}"/>
    <cellStyle name="Total 3 2 4 2" xfId="6473" xr:uid="{00000000-0005-0000-0000-0000E21D0000}"/>
    <cellStyle name="Total 3 2 5" xfId="3298" xr:uid="{00000000-0005-0000-0000-0000E31D0000}"/>
    <cellStyle name="Total 3 2 5 2" xfId="7515" xr:uid="{00000000-0005-0000-0000-0000E41D0000}"/>
    <cellStyle name="Total 3 2 6" xfId="4340" xr:uid="{00000000-0005-0000-0000-0000E51D0000}"/>
    <cellStyle name="Total 3 3" xfId="122" xr:uid="{00000000-0005-0000-0000-0000E61D0000}"/>
    <cellStyle name="Total 3 3 2" xfId="645" xr:uid="{00000000-0005-0000-0000-0000E71D0000}"/>
    <cellStyle name="Total 3 3 2 2" xfId="1689" xr:uid="{00000000-0005-0000-0000-0000E81D0000}"/>
    <cellStyle name="Total 3 3 2 2 2" xfId="5906" xr:uid="{00000000-0005-0000-0000-0000E91D0000}"/>
    <cellStyle name="Total 3 3 2 3" xfId="2731" xr:uid="{00000000-0005-0000-0000-0000EA1D0000}"/>
    <cellStyle name="Total 3 3 2 3 2" xfId="6948" xr:uid="{00000000-0005-0000-0000-0000EB1D0000}"/>
    <cellStyle name="Total 3 3 2 4" xfId="3773" xr:uid="{00000000-0005-0000-0000-0000EC1D0000}"/>
    <cellStyle name="Total 3 3 2 4 2" xfId="7990" xr:uid="{00000000-0005-0000-0000-0000ED1D0000}"/>
    <cellStyle name="Total 3 3 2 5" xfId="4815" xr:uid="{00000000-0005-0000-0000-0000EE1D0000}"/>
    <cellStyle name="Total 3 3 3" xfId="1168" xr:uid="{00000000-0005-0000-0000-0000EF1D0000}"/>
    <cellStyle name="Total 3 3 3 2" xfId="5385" xr:uid="{00000000-0005-0000-0000-0000F01D0000}"/>
    <cellStyle name="Total 3 3 4" xfId="2210" xr:uid="{00000000-0005-0000-0000-0000F11D0000}"/>
    <cellStyle name="Total 3 3 4 2" xfId="6427" xr:uid="{00000000-0005-0000-0000-0000F21D0000}"/>
    <cellStyle name="Total 3 3 5" xfId="3252" xr:uid="{00000000-0005-0000-0000-0000F31D0000}"/>
    <cellStyle name="Total 3 3 5 2" xfId="7469" xr:uid="{00000000-0005-0000-0000-0000F41D0000}"/>
    <cellStyle name="Total 3 3 6" xfId="4294" xr:uid="{00000000-0005-0000-0000-0000F51D0000}"/>
    <cellStyle name="Total 3 4" xfId="258" xr:uid="{00000000-0005-0000-0000-0000F61D0000}"/>
    <cellStyle name="Total 3 4 2" xfId="780" xr:uid="{00000000-0005-0000-0000-0000F71D0000}"/>
    <cellStyle name="Total 3 4 2 2" xfId="1824" xr:uid="{00000000-0005-0000-0000-0000F81D0000}"/>
    <cellStyle name="Total 3 4 2 2 2" xfId="6041" xr:uid="{00000000-0005-0000-0000-0000F91D0000}"/>
    <cellStyle name="Total 3 4 2 3" xfId="2866" xr:uid="{00000000-0005-0000-0000-0000FA1D0000}"/>
    <cellStyle name="Total 3 4 2 3 2" xfId="7083" xr:uid="{00000000-0005-0000-0000-0000FB1D0000}"/>
    <cellStyle name="Total 3 4 2 4" xfId="3908" xr:uid="{00000000-0005-0000-0000-0000FC1D0000}"/>
    <cellStyle name="Total 3 4 2 4 2" xfId="8125" xr:uid="{00000000-0005-0000-0000-0000FD1D0000}"/>
    <cellStyle name="Total 3 4 2 5" xfId="4950" xr:uid="{00000000-0005-0000-0000-0000FE1D0000}"/>
    <cellStyle name="Total 3 4 3" xfId="1303" xr:uid="{00000000-0005-0000-0000-0000FF1D0000}"/>
    <cellStyle name="Total 3 4 3 2" xfId="5520" xr:uid="{00000000-0005-0000-0000-0000001E0000}"/>
    <cellStyle name="Total 3 4 4" xfId="2345" xr:uid="{00000000-0005-0000-0000-0000011E0000}"/>
    <cellStyle name="Total 3 4 4 2" xfId="6562" xr:uid="{00000000-0005-0000-0000-0000021E0000}"/>
    <cellStyle name="Total 3 4 5" xfId="3387" xr:uid="{00000000-0005-0000-0000-0000031E0000}"/>
    <cellStyle name="Total 3 4 5 2" xfId="7604" xr:uid="{00000000-0005-0000-0000-0000041E0000}"/>
    <cellStyle name="Total 3 4 6" xfId="4429" xr:uid="{00000000-0005-0000-0000-0000051E0000}"/>
    <cellStyle name="Total 3 5" xfId="121" xr:uid="{00000000-0005-0000-0000-0000061E0000}"/>
    <cellStyle name="Total 3 5 2" xfId="644" xr:uid="{00000000-0005-0000-0000-0000071E0000}"/>
    <cellStyle name="Total 3 5 2 2" xfId="1688" xr:uid="{00000000-0005-0000-0000-0000081E0000}"/>
    <cellStyle name="Total 3 5 2 2 2" xfId="5905" xr:uid="{00000000-0005-0000-0000-0000091E0000}"/>
    <cellStyle name="Total 3 5 2 3" xfId="2730" xr:uid="{00000000-0005-0000-0000-00000A1E0000}"/>
    <cellStyle name="Total 3 5 2 3 2" xfId="6947" xr:uid="{00000000-0005-0000-0000-00000B1E0000}"/>
    <cellStyle name="Total 3 5 2 4" xfId="3772" xr:uid="{00000000-0005-0000-0000-00000C1E0000}"/>
    <cellStyle name="Total 3 5 2 4 2" xfId="7989" xr:uid="{00000000-0005-0000-0000-00000D1E0000}"/>
    <cellStyle name="Total 3 5 2 5" xfId="4814" xr:uid="{00000000-0005-0000-0000-00000E1E0000}"/>
    <cellStyle name="Total 3 5 3" xfId="1167" xr:uid="{00000000-0005-0000-0000-00000F1E0000}"/>
    <cellStyle name="Total 3 5 3 2" xfId="5384" xr:uid="{00000000-0005-0000-0000-0000101E0000}"/>
    <cellStyle name="Total 3 5 4" xfId="2209" xr:uid="{00000000-0005-0000-0000-0000111E0000}"/>
    <cellStyle name="Total 3 5 4 2" xfId="6426" xr:uid="{00000000-0005-0000-0000-0000121E0000}"/>
    <cellStyle name="Total 3 5 5" xfId="3251" xr:uid="{00000000-0005-0000-0000-0000131E0000}"/>
    <cellStyle name="Total 3 5 5 2" xfId="7468" xr:uid="{00000000-0005-0000-0000-0000141E0000}"/>
    <cellStyle name="Total 3 5 6" xfId="4293" xr:uid="{00000000-0005-0000-0000-0000151E0000}"/>
    <cellStyle name="Total 3 6" xfId="385" xr:uid="{00000000-0005-0000-0000-0000161E0000}"/>
    <cellStyle name="Total 3 6 2" xfId="897" xr:uid="{00000000-0005-0000-0000-0000171E0000}"/>
    <cellStyle name="Total 3 6 2 2" xfId="1941" xr:uid="{00000000-0005-0000-0000-0000181E0000}"/>
    <cellStyle name="Total 3 6 2 2 2" xfId="6158" xr:uid="{00000000-0005-0000-0000-0000191E0000}"/>
    <cellStyle name="Total 3 6 2 3" xfId="2983" xr:uid="{00000000-0005-0000-0000-00001A1E0000}"/>
    <cellStyle name="Total 3 6 2 3 2" xfId="7200" xr:uid="{00000000-0005-0000-0000-00001B1E0000}"/>
    <cellStyle name="Total 3 6 2 4" xfId="4025" xr:uid="{00000000-0005-0000-0000-00001C1E0000}"/>
    <cellStyle name="Total 3 6 2 4 2" xfId="8242" xr:uid="{00000000-0005-0000-0000-00001D1E0000}"/>
    <cellStyle name="Total 3 6 2 5" xfId="5067" xr:uid="{00000000-0005-0000-0000-00001E1E0000}"/>
    <cellStyle name="Total 3 6 3" xfId="1430" xr:uid="{00000000-0005-0000-0000-00001F1E0000}"/>
    <cellStyle name="Total 3 6 3 2" xfId="5647" xr:uid="{00000000-0005-0000-0000-0000201E0000}"/>
    <cellStyle name="Total 3 6 4" xfId="2472" xr:uid="{00000000-0005-0000-0000-0000211E0000}"/>
    <cellStyle name="Total 3 6 4 2" xfId="6689" xr:uid="{00000000-0005-0000-0000-0000221E0000}"/>
    <cellStyle name="Total 3 6 5" xfId="3514" xr:uid="{00000000-0005-0000-0000-0000231E0000}"/>
    <cellStyle name="Total 3 6 5 2" xfId="7731" xr:uid="{00000000-0005-0000-0000-0000241E0000}"/>
    <cellStyle name="Total 3 6 6" xfId="4556" xr:uid="{00000000-0005-0000-0000-0000251E0000}"/>
    <cellStyle name="Total 3 7" xfId="450" xr:uid="{00000000-0005-0000-0000-0000261E0000}"/>
    <cellStyle name="Total 3 7 2" xfId="944" xr:uid="{00000000-0005-0000-0000-0000271E0000}"/>
    <cellStyle name="Total 3 7 2 2" xfId="1988" xr:uid="{00000000-0005-0000-0000-0000281E0000}"/>
    <cellStyle name="Total 3 7 2 2 2" xfId="6205" xr:uid="{00000000-0005-0000-0000-0000291E0000}"/>
    <cellStyle name="Total 3 7 2 3" xfId="3030" xr:uid="{00000000-0005-0000-0000-00002A1E0000}"/>
    <cellStyle name="Total 3 7 2 3 2" xfId="7247" xr:uid="{00000000-0005-0000-0000-00002B1E0000}"/>
    <cellStyle name="Total 3 7 2 4" xfId="4072" xr:uid="{00000000-0005-0000-0000-00002C1E0000}"/>
    <cellStyle name="Total 3 7 2 4 2" xfId="8289" xr:uid="{00000000-0005-0000-0000-00002D1E0000}"/>
    <cellStyle name="Total 3 7 2 5" xfId="5114" xr:uid="{00000000-0005-0000-0000-00002E1E0000}"/>
    <cellStyle name="Total 3 7 3" xfId="1494" xr:uid="{00000000-0005-0000-0000-00002F1E0000}"/>
    <cellStyle name="Total 3 7 3 2" xfId="5711" xr:uid="{00000000-0005-0000-0000-0000301E0000}"/>
    <cellStyle name="Total 3 7 4" xfId="2536" xr:uid="{00000000-0005-0000-0000-0000311E0000}"/>
    <cellStyle name="Total 3 7 4 2" xfId="6753" xr:uid="{00000000-0005-0000-0000-0000321E0000}"/>
    <cellStyle name="Total 3 7 5" xfId="3578" xr:uid="{00000000-0005-0000-0000-0000331E0000}"/>
    <cellStyle name="Total 3 7 5 2" xfId="7795" xr:uid="{00000000-0005-0000-0000-0000341E0000}"/>
    <cellStyle name="Total 3 7 6" xfId="4620" xr:uid="{00000000-0005-0000-0000-0000351E0000}"/>
    <cellStyle name="Total 3 8" xfId="487" xr:uid="{00000000-0005-0000-0000-0000361E0000}"/>
    <cellStyle name="Total 3 8 2" xfId="977" xr:uid="{00000000-0005-0000-0000-0000371E0000}"/>
    <cellStyle name="Total 3 8 2 2" xfId="2021" xr:uid="{00000000-0005-0000-0000-0000381E0000}"/>
    <cellStyle name="Total 3 8 2 2 2" xfId="6238" xr:uid="{00000000-0005-0000-0000-0000391E0000}"/>
    <cellStyle name="Total 3 8 2 3" xfId="3063" xr:uid="{00000000-0005-0000-0000-00003A1E0000}"/>
    <cellStyle name="Total 3 8 2 3 2" xfId="7280" xr:uid="{00000000-0005-0000-0000-00003B1E0000}"/>
    <cellStyle name="Total 3 8 2 4" xfId="4105" xr:uid="{00000000-0005-0000-0000-00003C1E0000}"/>
    <cellStyle name="Total 3 8 2 4 2" xfId="8322" xr:uid="{00000000-0005-0000-0000-00003D1E0000}"/>
    <cellStyle name="Total 3 8 2 5" xfId="5147" xr:uid="{00000000-0005-0000-0000-00003E1E0000}"/>
    <cellStyle name="Total 3 8 3" xfId="1531" xr:uid="{00000000-0005-0000-0000-00003F1E0000}"/>
    <cellStyle name="Total 3 8 3 2" xfId="5748" xr:uid="{00000000-0005-0000-0000-0000401E0000}"/>
    <cellStyle name="Total 3 8 4" xfId="2573" xr:uid="{00000000-0005-0000-0000-0000411E0000}"/>
    <cellStyle name="Total 3 8 4 2" xfId="6790" xr:uid="{00000000-0005-0000-0000-0000421E0000}"/>
    <cellStyle name="Total 3 8 5" xfId="3615" xr:uid="{00000000-0005-0000-0000-0000431E0000}"/>
    <cellStyle name="Total 3 8 5 2" xfId="7832" xr:uid="{00000000-0005-0000-0000-0000441E0000}"/>
    <cellStyle name="Total 3 8 6" xfId="4657" xr:uid="{00000000-0005-0000-0000-0000451E0000}"/>
    <cellStyle name="Total 3 9" xfId="452" xr:uid="{00000000-0005-0000-0000-0000461E0000}"/>
    <cellStyle name="Total 3 9 2" xfId="946" xr:uid="{00000000-0005-0000-0000-0000471E0000}"/>
    <cellStyle name="Total 3 9 2 2" xfId="1990" xr:uid="{00000000-0005-0000-0000-0000481E0000}"/>
    <cellStyle name="Total 3 9 2 2 2" xfId="6207" xr:uid="{00000000-0005-0000-0000-0000491E0000}"/>
    <cellStyle name="Total 3 9 2 3" xfId="3032" xr:uid="{00000000-0005-0000-0000-00004A1E0000}"/>
    <cellStyle name="Total 3 9 2 3 2" xfId="7249" xr:uid="{00000000-0005-0000-0000-00004B1E0000}"/>
    <cellStyle name="Total 3 9 2 4" xfId="4074" xr:uid="{00000000-0005-0000-0000-00004C1E0000}"/>
    <cellStyle name="Total 3 9 2 4 2" xfId="8291" xr:uid="{00000000-0005-0000-0000-00004D1E0000}"/>
    <cellStyle name="Total 3 9 2 5" xfId="5116" xr:uid="{00000000-0005-0000-0000-00004E1E0000}"/>
    <cellStyle name="Total 3 9 3" xfId="1496" xr:uid="{00000000-0005-0000-0000-00004F1E0000}"/>
    <cellStyle name="Total 3 9 3 2" xfId="5713" xr:uid="{00000000-0005-0000-0000-0000501E0000}"/>
    <cellStyle name="Total 3 9 4" xfId="2538" xr:uid="{00000000-0005-0000-0000-0000511E0000}"/>
    <cellStyle name="Total 3 9 4 2" xfId="6755" xr:uid="{00000000-0005-0000-0000-0000521E0000}"/>
    <cellStyle name="Total 3 9 5" xfId="3580" xr:uid="{00000000-0005-0000-0000-0000531E0000}"/>
    <cellStyle name="Total 3 9 5 2" xfId="7797" xr:uid="{00000000-0005-0000-0000-0000541E0000}"/>
    <cellStyle name="Total 3 9 6" xfId="4622" xr:uid="{00000000-0005-0000-0000-0000551E0000}"/>
    <cellStyle name="Total 4" xfId="79" xr:uid="{00000000-0005-0000-0000-0000561E0000}"/>
    <cellStyle name="Total 4 10" xfId="603" xr:uid="{00000000-0005-0000-0000-0000571E0000}"/>
    <cellStyle name="Total 4 10 2" xfId="1647" xr:uid="{00000000-0005-0000-0000-0000581E0000}"/>
    <cellStyle name="Total 4 10 2 2" xfId="5864" xr:uid="{00000000-0005-0000-0000-0000591E0000}"/>
    <cellStyle name="Total 4 10 3" xfId="2689" xr:uid="{00000000-0005-0000-0000-00005A1E0000}"/>
    <cellStyle name="Total 4 10 3 2" xfId="6906" xr:uid="{00000000-0005-0000-0000-00005B1E0000}"/>
    <cellStyle name="Total 4 10 4" xfId="3731" xr:uid="{00000000-0005-0000-0000-00005C1E0000}"/>
    <cellStyle name="Total 4 10 4 2" xfId="7948" xr:uid="{00000000-0005-0000-0000-00005D1E0000}"/>
    <cellStyle name="Total 4 10 5" xfId="4773" xr:uid="{00000000-0005-0000-0000-00005E1E0000}"/>
    <cellStyle name="Total 4 11" xfId="574" xr:uid="{00000000-0005-0000-0000-00005F1E0000}"/>
    <cellStyle name="Total 4 11 2" xfId="1618" xr:uid="{00000000-0005-0000-0000-0000601E0000}"/>
    <cellStyle name="Total 4 11 2 2" xfId="5835" xr:uid="{00000000-0005-0000-0000-0000611E0000}"/>
    <cellStyle name="Total 4 11 3" xfId="2660" xr:uid="{00000000-0005-0000-0000-0000621E0000}"/>
    <cellStyle name="Total 4 11 3 2" xfId="6877" xr:uid="{00000000-0005-0000-0000-0000631E0000}"/>
    <cellStyle name="Total 4 11 4" xfId="3702" xr:uid="{00000000-0005-0000-0000-0000641E0000}"/>
    <cellStyle name="Total 4 11 4 2" xfId="7919" xr:uid="{00000000-0005-0000-0000-0000651E0000}"/>
    <cellStyle name="Total 4 11 5" xfId="4744" xr:uid="{00000000-0005-0000-0000-0000661E0000}"/>
    <cellStyle name="Total 4 12" xfId="1072" xr:uid="{00000000-0005-0000-0000-0000671E0000}"/>
    <cellStyle name="Total 4 12 2" xfId="2116" xr:uid="{00000000-0005-0000-0000-0000681E0000}"/>
    <cellStyle name="Total 4 12 2 2" xfId="6333" xr:uid="{00000000-0005-0000-0000-0000691E0000}"/>
    <cellStyle name="Total 4 12 3" xfId="3158" xr:uid="{00000000-0005-0000-0000-00006A1E0000}"/>
    <cellStyle name="Total 4 12 3 2" xfId="7375" xr:uid="{00000000-0005-0000-0000-00006B1E0000}"/>
    <cellStyle name="Total 4 12 4" xfId="4200" xr:uid="{00000000-0005-0000-0000-00006C1E0000}"/>
    <cellStyle name="Total 4 12 4 2" xfId="8417" xr:uid="{00000000-0005-0000-0000-00006D1E0000}"/>
    <cellStyle name="Total 4 12 5" xfId="5242" xr:uid="{00000000-0005-0000-0000-00006E1E0000}"/>
    <cellStyle name="Total 4 13" xfId="1126" xr:uid="{00000000-0005-0000-0000-00006F1E0000}"/>
    <cellStyle name="Total 4 13 2" xfId="5343" xr:uid="{00000000-0005-0000-0000-0000701E0000}"/>
    <cellStyle name="Total 4 14" xfId="2168" xr:uid="{00000000-0005-0000-0000-0000711E0000}"/>
    <cellStyle name="Total 4 14 2" xfId="6385" xr:uid="{00000000-0005-0000-0000-0000721E0000}"/>
    <cellStyle name="Total 4 15" xfId="3210" xr:uid="{00000000-0005-0000-0000-0000731E0000}"/>
    <cellStyle name="Total 4 15 2" xfId="7427" xr:uid="{00000000-0005-0000-0000-0000741E0000}"/>
    <cellStyle name="Total 4 16" xfId="4252" xr:uid="{00000000-0005-0000-0000-0000751E0000}"/>
    <cellStyle name="Total 4 2" xfId="176" xr:uid="{00000000-0005-0000-0000-0000761E0000}"/>
    <cellStyle name="Total 4 2 2" xfId="698" xr:uid="{00000000-0005-0000-0000-0000771E0000}"/>
    <cellStyle name="Total 4 2 2 2" xfId="1742" xr:uid="{00000000-0005-0000-0000-0000781E0000}"/>
    <cellStyle name="Total 4 2 2 2 2" xfId="5959" xr:uid="{00000000-0005-0000-0000-0000791E0000}"/>
    <cellStyle name="Total 4 2 2 3" xfId="2784" xr:uid="{00000000-0005-0000-0000-00007A1E0000}"/>
    <cellStyle name="Total 4 2 2 3 2" xfId="7001" xr:uid="{00000000-0005-0000-0000-00007B1E0000}"/>
    <cellStyle name="Total 4 2 2 4" xfId="3826" xr:uid="{00000000-0005-0000-0000-00007C1E0000}"/>
    <cellStyle name="Total 4 2 2 4 2" xfId="8043" xr:uid="{00000000-0005-0000-0000-00007D1E0000}"/>
    <cellStyle name="Total 4 2 2 5" xfId="4868" xr:uid="{00000000-0005-0000-0000-00007E1E0000}"/>
    <cellStyle name="Total 4 2 3" xfId="1221" xr:uid="{00000000-0005-0000-0000-00007F1E0000}"/>
    <cellStyle name="Total 4 2 3 2" xfId="5438" xr:uid="{00000000-0005-0000-0000-0000801E0000}"/>
    <cellStyle name="Total 4 2 4" xfId="2263" xr:uid="{00000000-0005-0000-0000-0000811E0000}"/>
    <cellStyle name="Total 4 2 4 2" xfId="6480" xr:uid="{00000000-0005-0000-0000-0000821E0000}"/>
    <cellStyle name="Total 4 2 5" xfId="3305" xr:uid="{00000000-0005-0000-0000-0000831E0000}"/>
    <cellStyle name="Total 4 2 5 2" xfId="7522" xr:uid="{00000000-0005-0000-0000-0000841E0000}"/>
    <cellStyle name="Total 4 2 6" xfId="4347" xr:uid="{00000000-0005-0000-0000-0000851E0000}"/>
    <cellStyle name="Total 4 3" xfId="101" xr:uid="{00000000-0005-0000-0000-0000861E0000}"/>
    <cellStyle name="Total 4 3 2" xfId="624" xr:uid="{00000000-0005-0000-0000-0000871E0000}"/>
    <cellStyle name="Total 4 3 2 2" xfId="1668" xr:uid="{00000000-0005-0000-0000-0000881E0000}"/>
    <cellStyle name="Total 4 3 2 2 2" xfId="5885" xr:uid="{00000000-0005-0000-0000-0000891E0000}"/>
    <cellStyle name="Total 4 3 2 3" xfId="2710" xr:uid="{00000000-0005-0000-0000-00008A1E0000}"/>
    <cellStyle name="Total 4 3 2 3 2" xfId="6927" xr:uid="{00000000-0005-0000-0000-00008B1E0000}"/>
    <cellStyle name="Total 4 3 2 4" xfId="3752" xr:uid="{00000000-0005-0000-0000-00008C1E0000}"/>
    <cellStyle name="Total 4 3 2 4 2" xfId="7969" xr:uid="{00000000-0005-0000-0000-00008D1E0000}"/>
    <cellStyle name="Total 4 3 2 5" xfId="4794" xr:uid="{00000000-0005-0000-0000-00008E1E0000}"/>
    <cellStyle name="Total 4 3 3" xfId="1147" xr:uid="{00000000-0005-0000-0000-00008F1E0000}"/>
    <cellStyle name="Total 4 3 3 2" xfId="5364" xr:uid="{00000000-0005-0000-0000-0000901E0000}"/>
    <cellStyle name="Total 4 3 4" xfId="2189" xr:uid="{00000000-0005-0000-0000-0000911E0000}"/>
    <cellStyle name="Total 4 3 4 2" xfId="6406" xr:uid="{00000000-0005-0000-0000-0000921E0000}"/>
    <cellStyle name="Total 4 3 5" xfId="3231" xr:uid="{00000000-0005-0000-0000-0000931E0000}"/>
    <cellStyle name="Total 4 3 5 2" xfId="7448" xr:uid="{00000000-0005-0000-0000-0000941E0000}"/>
    <cellStyle name="Total 4 3 6" xfId="4273" xr:uid="{00000000-0005-0000-0000-0000951E0000}"/>
    <cellStyle name="Total 4 4" xfId="262" xr:uid="{00000000-0005-0000-0000-0000961E0000}"/>
    <cellStyle name="Total 4 4 2" xfId="784" xr:uid="{00000000-0005-0000-0000-0000971E0000}"/>
    <cellStyle name="Total 4 4 2 2" xfId="1828" xr:uid="{00000000-0005-0000-0000-0000981E0000}"/>
    <cellStyle name="Total 4 4 2 2 2" xfId="6045" xr:uid="{00000000-0005-0000-0000-0000991E0000}"/>
    <cellStyle name="Total 4 4 2 3" xfId="2870" xr:uid="{00000000-0005-0000-0000-00009A1E0000}"/>
    <cellStyle name="Total 4 4 2 3 2" xfId="7087" xr:uid="{00000000-0005-0000-0000-00009B1E0000}"/>
    <cellStyle name="Total 4 4 2 4" xfId="3912" xr:uid="{00000000-0005-0000-0000-00009C1E0000}"/>
    <cellStyle name="Total 4 4 2 4 2" xfId="8129" xr:uid="{00000000-0005-0000-0000-00009D1E0000}"/>
    <cellStyle name="Total 4 4 2 5" xfId="4954" xr:uid="{00000000-0005-0000-0000-00009E1E0000}"/>
    <cellStyle name="Total 4 4 3" xfId="1307" xr:uid="{00000000-0005-0000-0000-00009F1E0000}"/>
    <cellStyle name="Total 4 4 3 2" xfId="5524" xr:uid="{00000000-0005-0000-0000-0000A01E0000}"/>
    <cellStyle name="Total 4 4 4" xfId="2349" xr:uid="{00000000-0005-0000-0000-0000A11E0000}"/>
    <cellStyle name="Total 4 4 4 2" xfId="6566" xr:uid="{00000000-0005-0000-0000-0000A21E0000}"/>
    <cellStyle name="Total 4 4 5" xfId="3391" xr:uid="{00000000-0005-0000-0000-0000A31E0000}"/>
    <cellStyle name="Total 4 4 5 2" xfId="7608" xr:uid="{00000000-0005-0000-0000-0000A41E0000}"/>
    <cellStyle name="Total 4 4 6" xfId="4433" xr:uid="{00000000-0005-0000-0000-0000A51E0000}"/>
    <cellStyle name="Total 4 5" xfId="132" xr:uid="{00000000-0005-0000-0000-0000A61E0000}"/>
    <cellStyle name="Total 4 5 2" xfId="655" xr:uid="{00000000-0005-0000-0000-0000A71E0000}"/>
    <cellStyle name="Total 4 5 2 2" xfId="1699" xr:uid="{00000000-0005-0000-0000-0000A81E0000}"/>
    <cellStyle name="Total 4 5 2 2 2" xfId="5916" xr:uid="{00000000-0005-0000-0000-0000A91E0000}"/>
    <cellStyle name="Total 4 5 2 3" xfId="2741" xr:uid="{00000000-0005-0000-0000-0000AA1E0000}"/>
    <cellStyle name="Total 4 5 2 3 2" xfId="6958" xr:uid="{00000000-0005-0000-0000-0000AB1E0000}"/>
    <cellStyle name="Total 4 5 2 4" xfId="3783" xr:uid="{00000000-0005-0000-0000-0000AC1E0000}"/>
    <cellStyle name="Total 4 5 2 4 2" xfId="8000" xr:uid="{00000000-0005-0000-0000-0000AD1E0000}"/>
    <cellStyle name="Total 4 5 2 5" xfId="4825" xr:uid="{00000000-0005-0000-0000-0000AE1E0000}"/>
    <cellStyle name="Total 4 5 3" xfId="1178" xr:uid="{00000000-0005-0000-0000-0000AF1E0000}"/>
    <cellStyle name="Total 4 5 3 2" xfId="5395" xr:uid="{00000000-0005-0000-0000-0000B01E0000}"/>
    <cellStyle name="Total 4 5 4" xfId="2220" xr:uid="{00000000-0005-0000-0000-0000B11E0000}"/>
    <cellStyle name="Total 4 5 4 2" xfId="6437" xr:uid="{00000000-0005-0000-0000-0000B21E0000}"/>
    <cellStyle name="Total 4 5 5" xfId="3262" xr:uid="{00000000-0005-0000-0000-0000B31E0000}"/>
    <cellStyle name="Total 4 5 5 2" xfId="7479" xr:uid="{00000000-0005-0000-0000-0000B41E0000}"/>
    <cellStyle name="Total 4 5 6" xfId="4304" xr:uid="{00000000-0005-0000-0000-0000B51E0000}"/>
    <cellStyle name="Total 4 6" xfId="392" xr:uid="{00000000-0005-0000-0000-0000B61E0000}"/>
    <cellStyle name="Total 4 6 2" xfId="901" xr:uid="{00000000-0005-0000-0000-0000B71E0000}"/>
    <cellStyle name="Total 4 6 2 2" xfId="1945" xr:uid="{00000000-0005-0000-0000-0000B81E0000}"/>
    <cellStyle name="Total 4 6 2 2 2" xfId="6162" xr:uid="{00000000-0005-0000-0000-0000B91E0000}"/>
    <cellStyle name="Total 4 6 2 3" xfId="2987" xr:uid="{00000000-0005-0000-0000-0000BA1E0000}"/>
    <cellStyle name="Total 4 6 2 3 2" xfId="7204" xr:uid="{00000000-0005-0000-0000-0000BB1E0000}"/>
    <cellStyle name="Total 4 6 2 4" xfId="4029" xr:uid="{00000000-0005-0000-0000-0000BC1E0000}"/>
    <cellStyle name="Total 4 6 2 4 2" xfId="8246" xr:uid="{00000000-0005-0000-0000-0000BD1E0000}"/>
    <cellStyle name="Total 4 6 2 5" xfId="5071" xr:uid="{00000000-0005-0000-0000-0000BE1E0000}"/>
    <cellStyle name="Total 4 6 3" xfId="1437" xr:uid="{00000000-0005-0000-0000-0000BF1E0000}"/>
    <cellStyle name="Total 4 6 3 2" xfId="5654" xr:uid="{00000000-0005-0000-0000-0000C01E0000}"/>
    <cellStyle name="Total 4 6 4" xfId="2479" xr:uid="{00000000-0005-0000-0000-0000C11E0000}"/>
    <cellStyle name="Total 4 6 4 2" xfId="6696" xr:uid="{00000000-0005-0000-0000-0000C21E0000}"/>
    <cellStyle name="Total 4 6 5" xfId="3521" xr:uid="{00000000-0005-0000-0000-0000C31E0000}"/>
    <cellStyle name="Total 4 6 5 2" xfId="7738" xr:uid="{00000000-0005-0000-0000-0000C41E0000}"/>
    <cellStyle name="Total 4 6 6" xfId="4563" xr:uid="{00000000-0005-0000-0000-0000C51E0000}"/>
    <cellStyle name="Total 4 7" xfId="336" xr:uid="{00000000-0005-0000-0000-0000C61E0000}"/>
    <cellStyle name="Total 4 7 2" xfId="854" xr:uid="{00000000-0005-0000-0000-0000C71E0000}"/>
    <cellStyle name="Total 4 7 2 2" xfId="1898" xr:uid="{00000000-0005-0000-0000-0000C81E0000}"/>
    <cellStyle name="Total 4 7 2 2 2" xfId="6115" xr:uid="{00000000-0005-0000-0000-0000C91E0000}"/>
    <cellStyle name="Total 4 7 2 3" xfId="2940" xr:uid="{00000000-0005-0000-0000-0000CA1E0000}"/>
    <cellStyle name="Total 4 7 2 3 2" xfId="7157" xr:uid="{00000000-0005-0000-0000-0000CB1E0000}"/>
    <cellStyle name="Total 4 7 2 4" xfId="3982" xr:uid="{00000000-0005-0000-0000-0000CC1E0000}"/>
    <cellStyle name="Total 4 7 2 4 2" xfId="8199" xr:uid="{00000000-0005-0000-0000-0000CD1E0000}"/>
    <cellStyle name="Total 4 7 2 5" xfId="5024" xr:uid="{00000000-0005-0000-0000-0000CE1E0000}"/>
    <cellStyle name="Total 4 7 3" xfId="1381" xr:uid="{00000000-0005-0000-0000-0000CF1E0000}"/>
    <cellStyle name="Total 4 7 3 2" xfId="5598" xr:uid="{00000000-0005-0000-0000-0000D01E0000}"/>
    <cellStyle name="Total 4 7 4" xfId="2423" xr:uid="{00000000-0005-0000-0000-0000D11E0000}"/>
    <cellStyle name="Total 4 7 4 2" xfId="6640" xr:uid="{00000000-0005-0000-0000-0000D21E0000}"/>
    <cellStyle name="Total 4 7 5" xfId="3465" xr:uid="{00000000-0005-0000-0000-0000D31E0000}"/>
    <cellStyle name="Total 4 7 5 2" xfId="7682" xr:uid="{00000000-0005-0000-0000-0000D41E0000}"/>
    <cellStyle name="Total 4 7 6" xfId="4507" xr:uid="{00000000-0005-0000-0000-0000D51E0000}"/>
    <cellStyle name="Total 4 8" xfId="493" xr:uid="{00000000-0005-0000-0000-0000D61E0000}"/>
    <cellStyle name="Total 4 8 2" xfId="983" xr:uid="{00000000-0005-0000-0000-0000D71E0000}"/>
    <cellStyle name="Total 4 8 2 2" xfId="2027" xr:uid="{00000000-0005-0000-0000-0000D81E0000}"/>
    <cellStyle name="Total 4 8 2 2 2" xfId="6244" xr:uid="{00000000-0005-0000-0000-0000D91E0000}"/>
    <cellStyle name="Total 4 8 2 3" xfId="3069" xr:uid="{00000000-0005-0000-0000-0000DA1E0000}"/>
    <cellStyle name="Total 4 8 2 3 2" xfId="7286" xr:uid="{00000000-0005-0000-0000-0000DB1E0000}"/>
    <cellStyle name="Total 4 8 2 4" xfId="4111" xr:uid="{00000000-0005-0000-0000-0000DC1E0000}"/>
    <cellStyle name="Total 4 8 2 4 2" xfId="8328" xr:uid="{00000000-0005-0000-0000-0000DD1E0000}"/>
    <cellStyle name="Total 4 8 2 5" xfId="5153" xr:uid="{00000000-0005-0000-0000-0000DE1E0000}"/>
    <cellStyle name="Total 4 8 3" xfId="1537" xr:uid="{00000000-0005-0000-0000-0000DF1E0000}"/>
    <cellStyle name="Total 4 8 3 2" xfId="5754" xr:uid="{00000000-0005-0000-0000-0000E01E0000}"/>
    <cellStyle name="Total 4 8 4" xfId="2579" xr:uid="{00000000-0005-0000-0000-0000E11E0000}"/>
    <cellStyle name="Total 4 8 4 2" xfId="6796" xr:uid="{00000000-0005-0000-0000-0000E21E0000}"/>
    <cellStyle name="Total 4 8 5" xfId="3621" xr:uid="{00000000-0005-0000-0000-0000E31E0000}"/>
    <cellStyle name="Total 4 8 5 2" xfId="7838" xr:uid="{00000000-0005-0000-0000-0000E41E0000}"/>
    <cellStyle name="Total 4 8 6" xfId="4663" xr:uid="{00000000-0005-0000-0000-0000E51E0000}"/>
    <cellStyle name="Total 4 9" xfId="433" xr:uid="{00000000-0005-0000-0000-0000E61E0000}"/>
    <cellStyle name="Total 4 9 2" xfId="933" xr:uid="{00000000-0005-0000-0000-0000E71E0000}"/>
    <cellStyle name="Total 4 9 2 2" xfId="1977" xr:uid="{00000000-0005-0000-0000-0000E81E0000}"/>
    <cellStyle name="Total 4 9 2 2 2" xfId="6194" xr:uid="{00000000-0005-0000-0000-0000E91E0000}"/>
    <cellStyle name="Total 4 9 2 3" xfId="3019" xr:uid="{00000000-0005-0000-0000-0000EA1E0000}"/>
    <cellStyle name="Total 4 9 2 3 2" xfId="7236" xr:uid="{00000000-0005-0000-0000-0000EB1E0000}"/>
    <cellStyle name="Total 4 9 2 4" xfId="4061" xr:uid="{00000000-0005-0000-0000-0000EC1E0000}"/>
    <cellStyle name="Total 4 9 2 4 2" xfId="8278" xr:uid="{00000000-0005-0000-0000-0000ED1E0000}"/>
    <cellStyle name="Total 4 9 2 5" xfId="5103" xr:uid="{00000000-0005-0000-0000-0000EE1E0000}"/>
    <cellStyle name="Total 4 9 3" xfId="1477" xr:uid="{00000000-0005-0000-0000-0000EF1E0000}"/>
    <cellStyle name="Total 4 9 3 2" xfId="5694" xr:uid="{00000000-0005-0000-0000-0000F01E0000}"/>
    <cellStyle name="Total 4 9 4" xfId="2519" xr:uid="{00000000-0005-0000-0000-0000F11E0000}"/>
    <cellStyle name="Total 4 9 4 2" xfId="6736" xr:uid="{00000000-0005-0000-0000-0000F21E0000}"/>
    <cellStyle name="Total 4 9 5" xfId="3561" xr:uid="{00000000-0005-0000-0000-0000F31E0000}"/>
    <cellStyle name="Total 4 9 5 2" xfId="7778" xr:uid="{00000000-0005-0000-0000-0000F41E0000}"/>
    <cellStyle name="Total 4 9 6" xfId="4603" xr:uid="{00000000-0005-0000-0000-0000F51E0000}"/>
    <cellStyle name="Total 5" xfId="58" xr:uid="{00000000-0005-0000-0000-0000F61E0000}"/>
    <cellStyle name="Total 5 10" xfId="583" xr:uid="{00000000-0005-0000-0000-0000F71E0000}"/>
    <cellStyle name="Total 5 10 2" xfId="1627" xr:uid="{00000000-0005-0000-0000-0000F81E0000}"/>
    <cellStyle name="Total 5 10 2 2" xfId="5844" xr:uid="{00000000-0005-0000-0000-0000F91E0000}"/>
    <cellStyle name="Total 5 10 3" xfId="2669" xr:uid="{00000000-0005-0000-0000-0000FA1E0000}"/>
    <cellStyle name="Total 5 10 3 2" xfId="6886" xr:uid="{00000000-0005-0000-0000-0000FB1E0000}"/>
    <cellStyle name="Total 5 10 4" xfId="3711" xr:uid="{00000000-0005-0000-0000-0000FC1E0000}"/>
    <cellStyle name="Total 5 10 4 2" xfId="7928" xr:uid="{00000000-0005-0000-0000-0000FD1E0000}"/>
    <cellStyle name="Total 5 10 5" xfId="4753" xr:uid="{00000000-0005-0000-0000-0000FE1E0000}"/>
    <cellStyle name="Total 5 11" xfId="442" xr:uid="{00000000-0005-0000-0000-0000FF1E0000}"/>
    <cellStyle name="Total 5 11 2" xfId="1486" xr:uid="{00000000-0005-0000-0000-0000001F0000}"/>
    <cellStyle name="Total 5 11 2 2" xfId="5703" xr:uid="{00000000-0005-0000-0000-0000011F0000}"/>
    <cellStyle name="Total 5 11 3" xfId="2528" xr:uid="{00000000-0005-0000-0000-0000021F0000}"/>
    <cellStyle name="Total 5 11 3 2" xfId="6745" xr:uid="{00000000-0005-0000-0000-0000031F0000}"/>
    <cellStyle name="Total 5 11 4" xfId="3570" xr:uid="{00000000-0005-0000-0000-0000041F0000}"/>
    <cellStyle name="Total 5 11 4 2" xfId="7787" xr:uid="{00000000-0005-0000-0000-0000051F0000}"/>
    <cellStyle name="Total 5 11 5" xfId="4612" xr:uid="{00000000-0005-0000-0000-0000061F0000}"/>
    <cellStyle name="Total 5 12" xfId="1052" xr:uid="{00000000-0005-0000-0000-0000071F0000}"/>
    <cellStyle name="Total 5 12 2" xfId="2096" xr:uid="{00000000-0005-0000-0000-0000081F0000}"/>
    <cellStyle name="Total 5 12 2 2" xfId="6313" xr:uid="{00000000-0005-0000-0000-0000091F0000}"/>
    <cellStyle name="Total 5 12 3" xfId="3138" xr:uid="{00000000-0005-0000-0000-00000A1F0000}"/>
    <cellStyle name="Total 5 12 3 2" xfId="7355" xr:uid="{00000000-0005-0000-0000-00000B1F0000}"/>
    <cellStyle name="Total 5 12 4" xfId="4180" xr:uid="{00000000-0005-0000-0000-00000C1F0000}"/>
    <cellStyle name="Total 5 12 4 2" xfId="8397" xr:uid="{00000000-0005-0000-0000-00000D1F0000}"/>
    <cellStyle name="Total 5 12 5" xfId="5222" xr:uid="{00000000-0005-0000-0000-00000E1F0000}"/>
    <cellStyle name="Total 5 13" xfId="1106" xr:uid="{00000000-0005-0000-0000-00000F1F0000}"/>
    <cellStyle name="Total 5 13 2" xfId="5323" xr:uid="{00000000-0005-0000-0000-0000101F0000}"/>
    <cellStyle name="Total 5 14" xfId="2148" xr:uid="{00000000-0005-0000-0000-0000111F0000}"/>
    <cellStyle name="Total 5 14 2" xfId="6365" xr:uid="{00000000-0005-0000-0000-0000121F0000}"/>
    <cellStyle name="Total 5 15" xfId="3190" xr:uid="{00000000-0005-0000-0000-0000131F0000}"/>
    <cellStyle name="Total 5 15 2" xfId="7407" xr:uid="{00000000-0005-0000-0000-0000141F0000}"/>
    <cellStyle name="Total 5 16" xfId="4232" xr:uid="{00000000-0005-0000-0000-0000151F0000}"/>
    <cellStyle name="Total 5 2" xfId="156" xr:uid="{00000000-0005-0000-0000-0000161F0000}"/>
    <cellStyle name="Total 5 2 2" xfId="678" xr:uid="{00000000-0005-0000-0000-0000171F0000}"/>
    <cellStyle name="Total 5 2 2 2" xfId="1722" xr:uid="{00000000-0005-0000-0000-0000181F0000}"/>
    <cellStyle name="Total 5 2 2 2 2" xfId="5939" xr:uid="{00000000-0005-0000-0000-0000191F0000}"/>
    <cellStyle name="Total 5 2 2 3" xfId="2764" xr:uid="{00000000-0005-0000-0000-00001A1F0000}"/>
    <cellStyle name="Total 5 2 2 3 2" xfId="6981" xr:uid="{00000000-0005-0000-0000-00001B1F0000}"/>
    <cellStyle name="Total 5 2 2 4" xfId="3806" xr:uid="{00000000-0005-0000-0000-00001C1F0000}"/>
    <cellStyle name="Total 5 2 2 4 2" xfId="8023" xr:uid="{00000000-0005-0000-0000-00001D1F0000}"/>
    <cellStyle name="Total 5 2 2 5" xfId="4848" xr:uid="{00000000-0005-0000-0000-00001E1F0000}"/>
    <cellStyle name="Total 5 2 3" xfId="1201" xr:uid="{00000000-0005-0000-0000-00001F1F0000}"/>
    <cellStyle name="Total 5 2 3 2" xfId="5418" xr:uid="{00000000-0005-0000-0000-0000201F0000}"/>
    <cellStyle name="Total 5 2 4" xfId="2243" xr:uid="{00000000-0005-0000-0000-0000211F0000}"/>
    <cellStyle name="Total 5 2 4 2" xfId="6460" xr:uid="{00000000-0005-0000-0000-0000221F0000}"/>
    <cellStyle name="Total 5 2 5" xfId="3285" xr:uid="{00000000-0005-0000-0000-0000231F0000}"/>
    <cellStyle name="Total 5 2 5 2" xfId="7502" xr:uid="{00000000-0005-0000-0000-0000241F0000}"/>
    <cellStyle name="Total 5 2 6" xfId="4327" xr:uid="{00000000-0005-0000-0000-0000251F0000}"/>
    <cellStyle name="Total 5 3" xfId="136" xr:uid="{00000000-0005-0000-0000-0000261F0000}"/>
    <cellStyle name="Total 5 3 2" xfId="659" xr:uid="{00000000-0005-0000-0000-0000271F0000}"/>
    <cellStyle name="Total 5 3 2 2" xfId="1703" xr:uid="{00000000-0005-0000-0000-0000281F0000}"/>
    <cellStyle name="Total 5 3 2 2 2" xfId="5920" xr:uid="{00000000-0005-0000-0000-0000291F0000}"/>
    <cellStyle name="Total 5 3 2 3" xfId="2745" xr:uid="{00000000-0005-0000-0000-00002A1F0000}"/>
    <cellStyle name="Total 5 3 2 3 2" xfId="6962" xr:uid="{00000000-0005-0000-0000-00002B1F0000}"/>
    <cellStyle name="Total 5 3 2 4" xfId="3787" xr:uid="{00000000-0005-0000-0000-00002C1F0000}"/>
    <cellStyle name="Total 5 3 2 4 2" xfId="8004" xr:uid="{00000000-0005-0000-0000-00002D1F0000}"/>
    <cellStyle name="Total 5 3 2 5" xfId="4829" xr:uid="{00000000-0005-0000-0000-00002E1F0000}"/>
    <cellStyle name="Total 5 3 3" xfId="1182" xr:uid="{00000000-0005-0000-0000-00002F1F0000}"/>
    <cellStyle name="Total 5 3 3 2" xfId="5399" xr:uid="{00000000-0005-0000-0000-0000301F0000}"/>
    <cellStyle name="Total 5 3 4" xfId="2224" xr:uid="{00000000-0005-0000-0000-0000311F0000}"/>
    <cellStyle name="Total 5 3 4 2" xfId="6441" xr:uid="{00000000-0005-0000-0000-0000321F0000}"/>
    <cellStyle name="Total 5 3 5" xfId="3266" xr:uid="{00000000-0005-0000-0000-0000331F0000}"/>
    <cellStyle name="Total 5 3 5 2" xfId="7483" xr:uid="{00000000-0005-0000-0000-0000341F0000}"/>
    <cellStyle name="Total 5 3 6" xfId="4308" xr:uid="{00000000-0005-0000-0000-0000351F0000}"/>
    <cellStyle name="Total 5 4" xfId="245" xr:uid="{00000000-0005-0000-0000-0000361F0000}"/>
    <cellStyle name="Total 5 4 2" xfId="767" xr:uid="{00000000-0005-0000-0000-0000371F0000}"/>
    <cellStyle name="Total 5 4 2 2" xfId="1811" xr:uid="{00000000-0005-0000-0000-0000381F0000}"/>
    <cellStyle name="Total 5 4 2 2 2" xfId="6028" xr:uid="{00000000-0005-0000-0000-0000391F0000}"/>
    <cellStyle name="Total 5 4 2 3" xfId="2853" xr:uid="{00000000-0005-0000-0000-00003A1F0000}"/>
    <cellStyle name="Total 5 4 2 3 2" xfId="7070" xr:uid="{00000000-0005-0000-0000-00003B1F0000}"/>
    <cellStyle name="Total 5 4 2 4" xfId="3895" xr:uid="{00000000-0005-0000-0000-00003C1F0000}"/>
    <cellStyle name="Total 5 4 2 4 2" xfId="8112" xr:uid="{00000000-0005-0000-0000-00003D1F0000}"/>
    <cellStyle name="Total 5 4 2 5" xfId="4937" xr:uid="{00000000-0005-0000-0000-00003E1F0000}"/>
    <cellStyle name="Total 5 4 3" xfId="1290" xr:uid="{00000000-0005-0000-0000-00003F1F0000}"/>
    <cellStyle name="Total 5 4 3 2" xfId="5507" xr:uid="{00000000-0005-0000-0000-0000401F0000}"/>
    <cellStyle name="Total 5 4 4" xfId="2332" xr:uid="{00000000-0005-0000-0000-0000411F0000}"/>
    <cellStyle name="Total 5 4 4 2" xfId="6549" xr:uid="{00000000-0005-0000-0000-0000421F0000}"/>
    <cellStyle name="Total 5 4 5" xfId="3374" xr:uid="{00000000-0005-0000-0000-0000431F0000}"/>
    <cellStyle name="Total 5 4 5 2" xfId="7591" xr:uid="{00000000-0005-0000-0000-0000441F0000}"/>
    <cellStyle name="Total 5 4 6" xfId="4416" xr:uid="{00000000-0005-0000-0000-0000451F0000}"/>
    <cellStyle name="Total 5 5" xfId="279" xr:uid="{00000000-0005-0000-0000-0000461F0000}"/>
    <cellStyle name="Total 5 5 2" xfId="801" xr:uid="{00000000-0005-0000-0000-0000471F0000}"/>
    <cellStyle name="Total 5 5 2 2" xfId="1845" xr:uid="{00000000-0005-0000-0000-0000481F0000}"/>
    <cellStyle name="Total 5 5 2 2 2" xfId="6062" xr:uid="{00000000-0005-0000-0000-0000491F0000}"/>
    <cellStyle name="Total 5 5 2 3" xfId="2887" xr:uid="{00000000-0005-0000-0000-00004A1F0000}"/>
    <cellStyle name="Total 5 5 2 3 2" xfId="7104" xr:uid="{00000000-0005-0000-0000-00004B1F0000}"/>
    <cellStyle name="Total 5 5 2 4" xfId="3929" xr:uid="{00000000-0005-0000-0000-00004C1F0000}"/>
    <cellStyle name="Total 5 5 2 4 2" xfId="8146" xr:uid="{00000000-0005-0000-0000-00004D1F0000}"/>
    <cellStyle name="Total 5 5 2 5" xfId="4971" xr:uid="{00000000-0005-0000-0000-00004E1F0000}"/>
    <cellStyle name="Total 5 5 3" xfId="1324" xr:uid="{00000000-0005-0000-0000-00004F1F0000}"/>
    <cellStyle name="Total 5 5 3 2" xfId="5541" xr:uid="{00000000-0005-0000-0000-0000501F0000}"/>
    <cellStyle name="Total 5 5 4" xfId="2366" xr:uid="{00000000-0005-0000-0000-0000511F0000}"/>
    <cellStyle name="Total 5 5 4 2" xfId="6583" xr:uid="{00000000-0005-0000-0000-0000521F0000}"/>
    <cellStyle name="Total 5 5 5" xfId="3408" xr:uid="{00000000-0005-0000-0000-0000531F0000}"/>
    <cellStyle name="Total 5 5 5 2" xfId="7625" xr:uid="{00000000-0005-0000-0000-0000541F0000}"/>
    <cellStyle name="Total 5 5 6" xfId="4450" xr:uid="{00000000-0005-0000-0000-0000551F0000}"/>
    <cellStyle name="Total 5 6" xfId="372" xr:uid="{00000000-0005-0000-0000-0000561F0000}"/>
    <cellStyle name="Total 5 6 2" xfId="884" xr:uid="{00000000-0005-0000-0000-0000571F0000}"/>
    <cellStyle name="Total 5 6 2 2" xfId="1928" xr:uid="{00000000-0005-0000-0000-0000581F0000}"/>
    <cellStyle name="Total 5 6 2 2 2" xfId="6145" xr:uid="{00000000-0005-0000-0000-0000591F0000}"/>
    <cellStyle name="Total 5 6 2 3" xfId="2970" xr:uid="{00000000-0005-0000-0000-00005A1F0000}"/>
    <cellStyle name="Total 5 6 2 3 2" xfId="7187" xr:uid="{00000000-0005-0000-0000-00005B1F0000}"/>
    <cellStyle name="Total 5 6 2 4" xfId="4012" xr:uid="{00000000-0005-0000-0000-00005C1F0000}"/>
    <cellStyle name="Total 5 6 2 4 2" xfId="8229" xr:uid="{00000000-0005-0000-0000-00005D1F0000}"/>
    <cellStyle name="Total 5 6 2 5" xfId="5054" xr:uid="{00000000-0005-0000-0000-00005E1F0000}"/>
    <cellStyle name="Total 5 6 3" xfId="1417" xr:uid="{00000000-0005-0000-0000-00005F1F0000}"/>
    <cellStyle name="Total 5 6 3 2" xfId="5634" xr:uid="{00000000-0005-0000-0000-0000601F0000}"/>
    <cellStyle name="Total 5 6 4" xfId="2459" xr:uid="{00000000-0005-0000-0000-0000611F0000}"/>
    <cellStyle name="Total 5 6 4 2" xfId="6676" xr:uid="{00000000-0005-0000-0000-0000621F0000}"/>
    <cellStyle name="Total 5 6 5" xfId="3501" xr:uid="{00000000-0005-0000-0000-0000631F0000}"/>
    <cellStyle name="Total 5 6 5 2" xfId="7718" xr:uid="{00000000-0005-0000-0000-0000641F0000}"/>
    <cellStyle name="Total 5 6 6" xfId="4543" xr:uid="{00000000-0005-0000-0000-0000651F0000}"/>
    <cellStyle name="Total 5 7" xfId="327" xr:uid="{00000000-0005-0000-0000-0000661F0000}"/>
    <cellStyle name="Total 5 7 2" xfId="845" xr:uid="{00000000-0005-0000-0000-0000671F0000}"/>
    <cellStyle name="Total 5 7 2 2" xfId="1889" xr:uid="{00000000-0005-0000-0000-0000681F0000}"/>
    <cellStyle name="Total 5 7 2 2 2" xfId="6106" xr:uid="{00000000-0005-0000-0000-0000691F0000}"/>
    <cellStyle name="Total 5 7 2 3" xfId="2931" xr:uid="{00000000-0005-0000-0000-00006A1F0000}"/>
    <cellStyle name="Total 5 7 2 3 2" xfId="7148" xr:uid="{00000000-0005-0000-0000-00006B1F0000}"/>
    <cellStyle name="Total 5 7 2 4" xfId="3973" xr:uid="{00000000-0005-0000-0000-00006C1F0000}"/>
    <cellStyle name="Total 5 7 2 4 2" xfId="8190" xr:uid="{00000000-0005-0000-0000-00006D1F0000}"/>
    <cellStyle name="Total 5 7 2 5" xfId="5015" xr:uid="{00000000-0005-0000-0000-00006E1F0000}"/>
    <cellStyle name="Total 5 7 3" xfId="1372" xr:uid="{00000000-0005-0000-0000-00006F1F0000}"/>
    <cellStyle name="Total 5 7 3 2" xfId="5589" xr:uid="{00000000-0005-0000-0000-0000701F0000}"/>
    <cellStyle name="Total 5 7 4" xfId="2414" xr:uid="{00000000-0005-0000-0000-0000711F0000}"/>
    <cellStyle name="Total 5 7 4 2" xfId="6631" xr:uid="{00000000-0005-0000-0000-0000721F0000}"/>
    <cellStyle name="Total 5 7 5" xfId="3456" xr:uid="{00000000-0005-0000-0000-0000731F0000}"/>
    <cellStyle name="Total 5 7 5 2" xfId="7673" xr:uid="{00000000-0005-0000-0000-0000741F0000}"/>
    <cellStyle name="Total 5 7 6" xfId="4498" xr:uid="{00000000-0005-0000-0000-0000751F0000}"/>
    <cellStyle name="Total 5 8" xfId="474" xr:uid="{00000000-0005-0000-0000-0000761F0000}"/>
    <cellStyle name="Total 5 8 2" xfId="964" xr:uid="{00000000-0005-0000-0000-0000771F0000}"/>
    <cellStyle name="Total 5 8 2 2" xfId="2008" xr:uid="{00000000-0005-0000-0000-0000781F0000}"/>
    <cellStyle name="Total 5 8 2 2 2" xfId="6225" xr:uid="{00000000-0005-0000-0000-0000791F0000}"/>
    <cellStyle name="Total 5 8 2 3" xfId="3050" xr:uid="{00000000-0005-0000-0000-00007A1F0000}"/>
    <cellStyle name="Total 5 8 2 3 2" xfId="7267" xr:uid="{00000000-0005-0000-0000-00007B1F0000}"/>
    <cellStyle name="Total 5 8 2 4" xfId="4092" xr:uid="{00000000-0005-0000-0000-00007C1F0000}"/>
    <cellStyle name="Total 5 8 2 4 2" xfId="8309" xr:uid="{00000000-0005-0000-0000-00007D1F0000}"/>
    <cellStyle name="Total 5 8 2 5" xfId="5134" xr:uid="{00000000-0005-0000-0000-00007E1F0000}"/>
    <cellStyle name="Total 5 8 3" xfId="1518" xr:uid="{00000000-0005-0000-0000-00007F1F0000}"/>
    <cellStyle name="Total 5 8 3 2" xfId="5735" xr:uid="{00000000-0005-0000-0000-0000801F0000}"/>
    <cellStyle name="Total 5 8 4" xfId="2560" xr:uid="{00000000-0005-0000-0000-0000811F0000}"/>
    <cellStyle name="Total 5 8 4 2" xfId="6777" xr:uid="{00000000-0005-0000-0000-0000821F0000}"/>
    <cellStyle name="Total 5 8 5" xfId="3602" xr:uid="{00000000-0005-0000-0000-0000831F0000}"/>
    <cellStyle name="Total 5 8 5 2" xfId="7819" xr:uid="{00000000-0005-0000-0000-0000841F0000}"/>
    <cellStyle name="Total 5 8 6" xfId="4644" xr:uid="{00000000-0005-0000-0000-0000851F0000}"/>
    <cellStyle name="Total 5 9" xfId="319" xr:uid="{00000000-0005-0000-0000-0000861F0000}"/>
    <cellStyle name="Total 5 9 2" xfId="841" xr:uid="{00000000-0005-0000-0000-0000871F0000}"/>
    <cellStyle name="Total 5 9 2 2" xfId="1885" xr:uid="{00000000-0005-0000-0000-0000881F0000}"/>
    <cellStyle name="Total 5 9 2 2 2" xfId="6102" xr:uid="{00000000-0005-0000-0000-0000891F0000}"/>
    <cellStyle name="Total 5 9 2 3" xfId="2927" xr:uid="{00000000-0005-0000-0000-00008A1F0000}"/>
    <cellStyle name="Total 5 9 2 3 2" xfId="7144" xr:uid="{00000000-0005-0000-0000-00008B1F0000}"/>
    <cellStyle name="Total 5 9 2 4" xfId="3969" xr:uid="{00000000-0005-0000-0000-00008C1F0000}"/>
    <cellStyle name="Total 5 9 2 4 2" xfId="8186" xr:uid="{00000000-0005-0000-0000-00008D1F0000}"/>
    <cellStyle name="Total 5 9 2 5" xfId="5011" xr:uid="{00000000-0005-0000-0000-00008E1F0000}"/>
    <cellStyle name="Total 5 9 3" xfId="1364" xr:uid="{00000000-0005-0000-0000-00008F1F0000}"/>
    <cellStyle name="Total 5 9 3 2" xfId="5581" xr:uid="{00000000-0005-0000-0000-0000901F0000}"/>
    <cellStyle name="Total 5 9 4" xfId="2406" xr:uid="{00000000-0005-0000-0000-0000911F0000}"/>
    <cellStyle name="Total 5 9 4 2" xfId="6623" xr:uid="{00000000-0005-0000-0000-0000921F0000}"/>
    <cellStyle name="Total 5 9 5" xfId="3448" xr:uid="{00000000-0005-0000-0000-0000931F0000}"/>
    <cellStyle name="Total 5 9 5 2" xfId="7665" xr:uid="{00000000-0005-0000-0000-0000941F0000}"/>
    <cellStyle name="Total 5 9 6" xfId="4490" xr:uid="{00000000-0005-0000-0000-0000951F0000}"/>
    <cellStyle name="Total 6" xfId="78" xr:uid="{00000000-0005-0000-0000-0000961F0000}"/>
    <cellStyle name="Total 6 10" xfId="602" xr:uid="{00000000-0005-0000-0000-0000971F0000}"/>
    <cellStyle name="Total 6 10 2" xfId="1646" xr:uid="{00000000-0005-0000-0000-0000981F0000}"/>
    <cellStyle name="Total 6 10 2 2" xfId="5863" xr:uid="{00000000-0005-0000-0000-0000991F0000}"/>
    <cellStyle name="Total 6 10 3" xfId="2688" xr:uid="{00000000-0005-0000-0000-00009A1F0000}"/>
    <cellStyle name="Total 6 10 3 2" xfId="6905" xr:uid="{00000000-0005-0000-0000-00009B1F0000}"/>
    <cellStyle name="Total 6 10 4" xfId="3730" xr:uid="{00000000-0005-0000-0000-00009C1F0000}"/>
    <cellStyle name="Total 6 10 4 2" xfId="7947" xr:uid="{00000000-0005-0000-0000-00009D1F0000}"/>
    <cellStyle name="Total 6 10 5" xfId="4772" xr:uid="{00000000-0005-0000-0000-00009E1F0000}"/>
    <cellStyle name="Total 6 11" xfId="537" xr:uid="{00000000-0005-0000-0000-00009F1F0000}"/>
    <cellStyle name="Total 6 11 2" xfId="1581" xr:uid="{00000000-0005-0000-0000-0000A01F0000}"/>
    <cellStyle name="Total 6 11 2 2" xfId="5798" xr:uid="{00000000-0005-0000-0000-0000A11F0000}"/>
    <cellStyle name="Total 6 11 3" xfId="2623" xr:uid="{00000000-0005-0000-0000-0000A21F0000}"/>
    <cellStyle name="Total 6 11 3 2" xfId="6840" xr:uid="{00000000-0005-0000-0000-0000A31F0000}"/>
    <cellStyle name="Total 6 11 4" xfId="3665" xr:uid="{00000000-0005-0000-0000-0000A41F0000}"/>
    <cellStyle name="Total 6 11 4 2" xfId="7882" xr:uid="{00000000-0005-0000-0000-0000A51F0000}"/>
    <cellStyle name="Total 6 11 5" xfId="4707" xr:uid="{00000000-0005-0000-0000-0000A61F0000}"/>
    <cellStyle name="Total 6 12" xfId="1071" xr:uid="{00000000-0005-0000-0000-0000A71F0000}"/>
    <cellStyle name="Total 6 12 2" xfId="2115" xr:uid="{00000000-0005-0000-0000-0000A81F0000}"/>
    <cellStyle name="Total 6 12 2 2" xfId="6332" xr:uid="{00000000-0005-0000-0000-0000A91F0000}"/>
    <cellStyle name="Total 6 12 3" xfId="3157" xr:uid="{00000000-0005-0000-0000-0000AA1F0000}"/>
    <cellStyle name="Total 6 12 3 2" xfId="7374" xr:uid="{00000000-0005-0000-0000-0000AB1F0000}"/>
    <cellStyle name="Total 6 12 4" xfId="4199" xr:uid="{00000000-0005-0000-0000-0000AC1F0000}"/>
    <cellStyle name="Total 6 12 4 2" xfId="8416" xr:uid="{00000000-0005-0000-0000-0000AD1F0000}"/>
    <cellStyle name="Total 6 12 5" xfId="5241" xr:uid="{00000000-0005-0000-0000-0000AE1F0000}"/>
    <cellStyle name="Total 6 13" xfId="1125" xr:uid="{00000000-0005-0000-0000-0000AF1F0000}"/>
    <cellStyle name="Total 6 13 2" xfId="5342" xr:uid="{00000000-0005-0000-0000-0000B01F0000}"/>
    <cellStyle name="Total 6 14" xfId="2167" xr:uid="{00000000-0005-0000-0000-0000B11F0000}"/>
    <cellStyle name="Total 6 14 2" xfId="6384" xr:uid="{00000000-0005-0000-0000-0000B21F0000}"/>
    <cellStyle name="Total 6 15" xfId="3209" xr:uid="{00000000-0005-0000-0000-0000B31F0000}"/>
    <cellStyle name="Total 6 15 2" xfId="7426" xr:uid="{00000000-0005-0000-0000-0000B41F0000}"/>
    <cellStyle name="Total 6 16" xfId="4251" xr:uid="{00000000-0005-0000-0000-0000B51F0000}"/>
    <cellStyle name="Total 6 2" xfId="175" xr:uid="{00000000-0005-0000-0000-0000B61F0000}"/>
    <cellStyle name="Total 6 2 2" xfId="697" xr:uid="{00000000-0005-0000-0000-0000B71F0000}"/>
    <cellStyle name="Total 6 2 2 2" xfId="1741" xr:uid="{00000000-0005-0000-0000-0000B81F0000}"/>
    <cellStyle name="Total 6 2 2 2 2" xfId="5958" xr:uid="{00000000-0005-0000-0000-0000B91F0000}"/>
    <cellStyle name="Total 6 2 2 3" xfId="2783" xr:uid="{00000000-0005-0000-0000-0000BA1F0000}"/>
    <cellStyle name="Total 6 2 2 3 2" xfId="7000" xr:uid="{00000000-0005-0000-0000-0000BB1F0000}"/>
    <cellStyle name="Total 6 2 2 4" xfId="3825" xr:uid="{00000000-0005-0000-0000-0000BC1F0000}"/>
    <cellStyle name="Total 6 2 2 4 2" xfId="8042" xr:uid="{00000000-0005-0000-0000-0000BD1F0000}"/>
    <cellStyle name="Total 6 2 2 5" xfId="4867" xr:uid="{00000000-0005-0000-0000-0000BE1F0000}"/>
    <cellStyle name="Total 6 2 3" xfId="1220" xr:uid="{00000000-0005-0000-0000-0000BF1F0000}"/>
    <cellStyle name="Total 6 2 3 2" xfId="5437" xr:uid="{00000000-0005-0000-0000-0000C01F0000}"/>
    <cellStyle name="Total 6 2 4" xfId="2262" xr:uid="{00000000-0005-0000-0000-0000C11F0000}"/>
    <cellStyle name="Total 6 2 4 2" xfId="6479" xr:uid="{00000000-0005-0000-0000-0000C21F0000}"/>
    <cellStyle name="Total 6 2 5" xfId="3304" xr:uid="{00000000-0005-0000-0000-0000C31F0000}"/>
    <cellStyle name="Total 6 2 5 2" xfId="7521" xr:uid="{00000000-0005-0000-0000-0000C41F0000}"/>
    <cellStyle name="Total 6 2 6" xfId="4346" xr:uid="{00000000-0005-0000-0000-0000C51F0000}"/>
    <cellStyle name="Total 6 3" xfId="127" xr:uid="{00000000-0005-0000-0000-0000C61F0000}"/>
    <cellStyle name="Total 6 3 2" xfId="650" xr:uid="{00000000-0005-0000-0000-0000C71F0000}"/>
    <cellStyle name="Total 6 3 2 2" xfId="1694" xr:uid="{00000000-0005-0000-0000-0000C81F0000}"/>
    <cellStyle name="Total 6 3 2 2 2" xfId="5911" xr:uid="{00000000-0005-0000-0000-0000C91F0000}"/>
    <cellStyle name="Total 6 3 2 3" xfId="2736" xr:uid="{00000000-0005-0000-0000-0000CA1F0000}"/>
    <cellStyle name="Total 6 3 2 3 2" xfId="6953" xr:uid="{00000000-0005-0000-0000-0000CB1F0000}"/>
    <cellStyle name="Total 6 3 2 4" xfId="3778" xr:uid="{00000000-0005-0000-0000-0000CC1F0000}"/>
    <cellStyle name="Total 6 3 2 4 2" xfId="7995" xr:uid="{00000000-0005-0000-0000-0000CD1F0000}"/>
    <cellStyle name="Total 6 3 2 5" xfId="4820" xr:uid="{00000000-0005-0000-0000-0000CE1F0000}"/>
    <cellStyle name="Total 6 3 3" xfId="1173" xr:uid="{00000000-0005-0000-0000-0000CF1F0000}"/>
    <cellStyle name="Total 6 3 3 2" xfId="5390" xr:uid="{00000000-0005-0000-0000-0000D01F0000}"/>
    <cellStyle name="Total 6 3 4" xfId="2215" xr:uid="{00000000-0005-0000-0000-0000D11F0000}"/>
    <cellStyle name="Total 6 3 4 2" xfId="6432" xr:uid="{00000000-0005-0000-0000-0000D21F0000}"/>
    <cellStyle name="Total 6 3 5" xfId="3257" xr:uid="{00000000-0005-0000-0000-0000D31F0000}"/>
    <cellStyle name="Total 6 3 5 2" xfId="7474" xr:uid="{00000000-0005-0000-0000-0000D41F0000}"/>
    <cellStyle name="Total 6 3 6" xfId="4299" xr:uid="{00000000-0005-0000-0000-0000D51F0000}"/>
    <cellStyle name="Total 6 4" xfId="261" xr:uid="{00000000-0005-0000-0000-0000D61F0000}"/>
    <cellStyle name="Total 6 4 2" xfId="783" xr:uid="{00000000-0005-0000-0000-0000D71F0000}"/>
    <cellStyle name="Total 6 4 2 2" xfId="1827" xr:uid="{00000000-0005-0000-0000-0000D81F0000}"/>
    <cellStyle name="Total 6 4 2 2 2" xfId="6044" xr:uid="{00000000-0005-0000-0000-0000D91F0000}"/>
    <cellStyle name="Total 6 4 2 3" xfId="2869" xr:uid="{00000000-0005-0000-0000-0000DA1F0000}"/>
    <cellStyle name="Total 6 4 2 3 2" xfId="7086" xr:uid="{00000000-0005-0000-0000-0000DB1F0000}"/>
    <cellStyle name="Total 6 4 2 4" xfId="3911" xr:uid="{00000000-0005-0000-0000-0000DC1F0000}"/>
    <cellStyle name="Total 6 4 2 4 2" xfId="8128" xr:uid="{00000000-0005-0000-0000-0000DD1F0000}"/>
    <cellStyle name="Total 6 4 2 5" xfId="4953" xr:uid="{00000000-0005-0000-0000-0000DE1F0000}"/>
    <cellStyle name="Total 6 4 3" xfId="1306" xr:uid="{00000000-0005-0000-0000-0000DF1F0000}"/>
    <cellStyle name="Total 6 4 3 2" xfId="5523" xr:uid="{00000000-0005-0000-0000-0000E01F0000}"/>
    <cellStyle name="Total 6 4 4" xfId="2348" xr:uid="{00000000-0005-0000-0000-0000E11F0000}"/>
    <cellStyle name="Total 6 4 4 2" xfId="6565" xr:uid="{00000000-0005-0000-0000-0000E21F0000}"/>
    <cellStyle name="Total 6 4 5" xfId="3390" xr:uid="{00000000-0005-0000-0000-0000E31F0000}"/>
    <cellStyle name="Total 6 4 5 2" xfId="7607" xr:uid="{00000000-0005-0000-0000-0000E41F0000}"/>
    <cellStyle name="Total 6 4 6" xfId="4432" xr:uid="{00000000-0005-0000-0000-0000E51F0000}"/>
    <cellStyle name="Total 6 5" xfId="116" xr:uid="{00000000-0005-0000-0000-0000E61F0000}"/>
    <cellStyle name="Total 6 5 2" xfId="639" xr:uid="{00000000-0005-0000-0000-0000E71F0000}"/>
    <cellStyle name="Total 6 5 2 2" xfId="1683" xr:uid="{00000000-0005-0000-0000-0000E81F0000}"/>
    <cellStyle name="Total 6 5 2 2 2" xfId="5900" xr:uid="{00000000-0005-0000-0000-0000E91F0000}"/>
    <cellStyle name="Total 6 5 2 3" xfId="2725" xr:uid="{00000000-0005-0000-0000-0000EA1F0000}"/>
    <cellStyle name="Total 6 5 2 3 2" xfId="6942" xr:uid="{00000000-0005-0000-0000-0000EB1F0000}"/>
    <cellStyle name="Total 6 5 2 4" xfId="3767" xr:uid="{00000000-0005-0000-0000-0000EC1F0000}"/>
    <cellStyle name="Total 6 5 2 4 2" xfId="7984" xr:uid="{00000000-0005-0000-0000-0000ED1F0000}"/>
    <cellStyle name="Total 6 5 2 5" xfId="4809" xr:uid="{00000000-0005-0000-0000-0000EE1F0000}"/>
    <cellStyle name="Total 6 5 3" xfId="1162" xr:uid="{00000000-0005-0000-0000-0000EF1F0000}"/>
    <cellStyle name="Total 6 5 3 2" xfId="5379" xr:uid="{00000000-0005-0000-0000-0000F01F0000}"/>
    <cellStyle name="Total 6 5 4" xfId="2204" xr:uid="{00000000-0005-0000-0000-0000F11F0000}"/>
    <cellStyle name="Total 6 5 4 2" xfId="6421" xr:uid="{00000000-0005-0000-0000-0000F21F0000}"/>
    <cellStyle name="Total 6 5 5" xfId="3246" xr:uid="{00000000-0005-0000-0000-0000F31F0000}"/>
    <cellStyle name="Total 6 5 5 2" xfId="7463" xr:uid="{00000000-0005-0000-0000-0000F41F0000}"/>
    <cellStyle name="Total 6 5 6" xfId="4288" xr:uid="{00000000-0005-0000-0000-0000F51F0000}"/>
    <cellStyle name="Total 6 6" xfId="391" xr:uid="{00000000-0005-0000-0000-0000F61F0000}"/>
    <cellStyle name="Total 6 6 2" xfId="900" xr:uid="{00000000-0005-0000-0000-0000F71F0000}"/>
    <cellStyle name="Total 6 6 2 2" xfId="1944" xr:uid="{00000000-0005-0000-0000-0000F81F0000}"/>
    <cellStyle name="Total 6 6 2 2 2" xfId="6161" xr:uid="{00000000-0005-0000-0000-0000F91F0000}"/>
    <cellStyle name="Total 6 6 2 3" xfId="2986" xr:uid="{00000000-0005-0000-0000-0000FA1F0000}"/>
    <cellStyle name="Total 6 6 2 3 2" xfId="7203" xr:uid="{00000000-0005-0000-0000-0000FB1F0000}"/>
    <cellStyle name="Total 6 6 2 4" xfId="4028" xr:uid="{00000000-0005-0000-0000-0000FC1F0000}"/>
    <cellStyle name="Total 6 6 2 4 2" xfId="8245" xr:uid="{00000000-0005-0000-0000-0000FD1F0000}"/>
    <cellStyle name="Total 6 6 2 5" xfId="5070" xr:uid="{00000000-0005-0000-0000-0000FE1F0000}"/>
    <cellStyle name="Total 6 6 3" xfId="1436" xr:uid="{00000000-0005-0000-0000-0000FF1F0000}"/>
    <cellStyle name="Total 6 6 3 2" xfId="5653" xr:uid="{00000000-0005-0000-0000-000000200000}"/>
    <cellStyle name="Total 6 6 4" xfId="2478" xr:uid="{00000000-0005-0000-0000-000001200000}"/>
    <cellStyle name="Total 6 6 4 2" xfId="6695" xr:uid="{00000000-0005-0000-0000-000002200000}"/>
    <cellStyle name="Total 6 6 5" xfId="3520" xr:uid="{00000000-0005-0000-0000-000003200000}"/>
    <cellStyle name="Total 6 6 5 2" xfId="7737" xr:uid="{00000000-0005-0000-0000-000004200000}"/>
    <cellStyle name="Total 6 6 6" xfId="4562" xr:uid="{00000000-0005-0000-0000-000005200000}"/>
    <cellStyle name="Total 6 7" xfId="463" xr:uid="{00000000-0005-0000-0000-000006200000}"/>
    <cellStyle name="Total 6 7 2" xfId="954" xr:uid="{00000000-0005-0000-0000-000007200000}"/>
    <cellStyle name="Total 6 7 2 2" xfId="1998" xr:uid="{00000000-0005-0000-0000-000008200000}"/>
    <cellStyle name="Total 6 7 2 2 2" xfId="6215" xr:uid="{00000000-0005-0000-0000-000009200000}"/>
    <cellStyle name="Total 6 7 2 3" xfId="3040" xr:uid="{00000000-0005-0000-0000-00000A200000}"/>
    <cellStyle name="Total 6 7 2 3 2" xfId="7257" xr:uid="{00000000-0005-0000-0000-00000B200000}"/>
    <cellStyle name="Total 6 7 2 4" xfId="4082" xr:uid="{00000000-0005-0000-0000-00000C200000}"/>
    <cellStyle name="Total 6 7 2 4 2" xfId="8299" xr:uid="{00000000-0005-0000-0000-00000D200000}"/>
    <cellStyle name="Total 6 7 2 5" xfId="5124" xr:uid="{00000000-0005-0000-0000-00000E200000}"/>
    <cellStyle name="Total 6 7 3" xfId="1507" xr:uid="{00000000-0005-0000-0000-00000F200000}"/>
    <cellStyle name="Total 6 7 3 2" xfId="5724" xr:uid="{00000000-0005-0000-0000-000010200000}"/>
    <cellStyle name="Total 6 7 4" xfId="2549" xr:uid="{00000000-0005-0000-0000-000011200000}"/>
    <cellStyle name="Total 6 7 4 2" xfId="6766" xr:uid="{00000000-0005-0000-0000-000012200000}"/>
    <cellStyle name="Total 6 7 5" xfId="3591" xr:uid="{00000000-0005-0000-0000-000013200000}"/>
    <cellStyle name="Total 6 7 5 2" xfId="7808" xr:uid="{00000000-0005-0000-0000-000014200000}"/>
    <cellStyle name="Total 6 7 6" xfId="4633" xr:uid="{00000000-0005-0000-0000-000015200000}"/>
    <cellStyle name="Total 6 8" xfId="492" xr:uid="{00000000-0005-0000-0000-000016200000}"/>
    <cellStyle name="Total 6 8 2" xfId="982" xr:uid="{00000000-0005-0000-0000-000017200000}"/>
    <cellStyle name="Total 6 8 2 2" xfId="2026" xr:uid="{00000000-0005-0000-0000-000018200000}"/>
    <cellStyle name="Total 6 8 2 2 2" xfId="6243" xr:uid="{00000000-0005-0000-0000-000019200000}"/>
    <cellStyle name="Total 6 8 2 3" xfId="3068" xr:uid="{00000000-0005-0000-0000-00001A200000}"/>
    <cellStyle name="Total 6 8 2 3 2" xfId="7285" xr:uid="{00000000-0005-0000-0000-00001B200000}"/>
    <cellStyle name="Total 6 8 2 4" xfId="4110" xr:uid="{00000000-0005-0000-0000-00001C200000}"/>
    <cellStyle name="Total 6 8 2 4 2" xfId="8327" xr:uid="{00000000-0005-0000-0000-00001D200000}"/>
    <cellStyle name="Total 6 8 2 5" xfId="5152" xr:uid="{00000000-0005-0000-0000-00001E200000}"/>
    <cellStyle name="Total 6 8 3" xfId="1536" xr:uid="{00000000-0005-0000-0000-00001F200000}"/>
    <cellStyle name="Total 6 8 3 2" xfId="5753" xr:uid="{00000000-0005-0000-0000-000020200000}"/>
    <cellStyle name="Total 6 8 4" xfId="2578" xr:uid="{00000000-0005-0000-0000-000021200000}"/>
    <cellStyle name="Total 6 8 4 2" xfId="6795" xr:uid="{00000000-0005-0000-0000-000022200000}"/>
    <cellStyle name="Total 6 8 5" xfId="3620" xr:uid="{00000000-0005-0000-0000-000023200000}"/>
    <cellStyle name="Total 6 8 5 2" xfId="7837" xr:uid="{00000000-0005-0000-0000-000024200000}"/>
    <cellStyle name="Total 6 8 6" xfId="4662" xr:uid="{00000000-0005-0000-0000-000025200000}"/>
    <cellStyle name="Total 6 9" xfId="321" xr:uid="{00000000-0005-0000-0000-000026200000}"/>
    <cellStyle name="Total 6 9 2" xfId="842" xr:uid="{00000000-0005-0000-0000-000027200000}"/>
    <cellStyle name="Total 6 9 2 2" xfId="1886" xr:uid="{00000000-0005-0000-0000-000028200000}"/>
    <cellStyle name="Total 6 9 2 2 2" xfId="6103" xr:uid="{00000000-0005-0000-0000-000029200000}"/>
    <cellStyle name="Total 6 9 2 3" xfId="2928" xr:uid="{00000000-0005-0000-0000-00002A200000}"/>
    <cellStyle name="Total 6 9 2 3 2" xfId="7145" xr:uid="{00000000-0005-0000-0000-00002B200000}"/>
    <cellStyle name="Total 6 9 2 4" xfId="3970" xr:uid="{00000000-0005-0000-0000-00002C200000}"/>
    <cellStyle name="Total 6 9 2 4 2" xfId="8187" xr:uid="{00000000-0005-0000-0000-00002D200000}"/>
    <cellStyle name="Total 6 9 2 5" xfId="5012" xr:uid="{00000000-0005-0000-0000-00002E200000}"/>
    <cellStyle name="Total 6 9 3" xfId="1366" xr:uid="{00000000-0005-0000-0000-00002F200000}"/>
    <cellStyle name="Total 6 9 3 2" xfId="5583" xr:uid="{00000000-0005-0000-0000-000030200000}"/>
    <cellStyle name="Total 6 9 4" xfId="2408" xr:uid="{00000000-0005-0000-0000-000031200000}"/>
    <cellStyle name="Total 6 9 4 2" xfId="6625" xr:uid="{00000000-0005-0000-0000-000032200000}"/>
    <cellStyle name="Total 6 9 5" xfId="3450" xr:uid="{00000000-0005-0000-0000-000033200000}"/>
    <cellStyle name="Total 6 9 5 2" xfId="7667" xr:uid="{00000000-0005-0000-0000-000034200000}"/>
    <cellStyle name="Total 6 9 6" xfId="4492" xr:uid="{00000000-0005-0000-0000-000035200000}"/>
    <cellStyle name="Total 7" xfId="85" xr:uid="{00000000-0005-0000-0000-000036200000}"/>
    <cellStyle name="Total 7 10" xfId="609" xr:uid="{00000000-0005-0000-0000-000037200000}"/>
    <cellStyle name="Total 7 10 2" xfId="1653" xr:uid="{00000000-0005-0000-0000-000038200000}"/>
    <cellStyle name="Total 7 10 2 2" xfId="5870" xr:uid="{00000000-0005-0000-0000-000039200000}"/>
    <cellStyle name="Total 7 10 3" xfId="2695" xr:uid="{00000000-0005-0000-0000-00003A200000}"/>
    <cellStyle name="Total 7 10 3 2" xfId="6912" xr:uid="{00000000-0005-0000-0000-00003B200000}"/>
    <cellStyle name="Total 7 10 4" xfId="3737" xr:uid="{00000000-0005-0000-0000-00003C200000}"/>
    <cellStyle name="Total 7 10 4 2" xfId="7954" xr:uid="{00000000-0005-0000-0000-00003D200000}"/>
    <cellStyle name="Total 7 10 5" xfId="4779" xr:uid="{00000000-0005-0000-0000-00003E200000}"/>
    <cellStyle name="Total 7 11" xfId="558" xr:uid="{00000000-0005-0000-0000-00003F200000}"/>
    <cellStyle name="Total 7 11 2" xfId="1602" xr:uid="{00000000-0005-0000-0000-000040200000}"/>
    <cellStyle name="Total 7 11 2 2" xfId="5819" xr:uid="{00000000-0005-0000-0000-000041200000}"/>
    <cellStyle name="Total 7 11 3" xfId="2644" xr:uid="{00000000-0005-0000-0000-000042200000}"/>
    <cellStyle name="Total 7 11 3 2" xfId="6861" xr:uid="{00000000-0005-0000-0000-000043200000}"/>
    <cellStyle name="Total 7 11 4" xfId="3686" xr:uid="{00000000-0005-0000-0000-000044200000}"/>
    <cellStyle name="Total 7 11 4 2" xfId="7903" xr:uid="{00000000-0005-0000-0000-000045200000}"/>
    <cellStyle name="Total 7 11 5" xfId="4728" xr:uid="{00000000-0005-0000-0000-000046200000}"/>
    <cellStyle name="Total 7 12" xfId="1078" xr:uid="{00000000-0005-0000-0000-000047200000}"/>
    <cellStyle name="Total 7 12 2" xfId="2122" xr:uid="{00000000-0005-0000-0000-000048200000}"/>
    <cellStyle name="Total 7 12 2 2" xfId="6339" xr:uid="{00000000-0005-0000-0000-000049200000}"/>
    <cellStyle name="Total 7 12 3" xfId="3164" xr:uid="{00000000-0005-0000-0000-00004A200000}"/>
    <cellStyle name="Total 7 12 3 2" xfId="7381" xr:uid="{00000000-0005-0000-0000-00004B200000}"/>
    <cellStyle name="Total 7 12 4" xfId="4206" xr:uid="{00000000-0005-0000-0000-00004C200000}"/>
    <cellStyle name="Total 7 12 4 2" xfId="8423" xr:uid="{00000000-0005-0000-0000-00004D200000}"/>
    <cellStyle name="Total 7 12 5" xfId="5248" xr:uid="{00000000-0005-0000-0000-00004E200000}"/>
    <cellStyle name="Total 7 13" xfId="1132" xr:uid="{00000000-0005-0000-0000-00004F200000}"/>
    <cellStyle name="Total 7 13 2" xfId="5349" xr:uid="{00000000-0005-0000-0000-000050200000}"/>
    <cellStyle name="Total 7 14" xfId="2174" xr:uid="{00000000-0005-0000-0000-000051200000}"/>
    <cellStyle name="Total 7 14 2" xfId="6391" xr:uid="{00000000-0005-0000-0000-000052200000}"/>
    <cellStyle name="Total 7 15" xfId="3216" xr:uid="{00000000-0005-0000-0000-000053200000}"/>
    <cellStyle name="Total 7 15 2" xfId="7433" xr:uid="{00000000-0005-0000-0000-000054200000}"/>
    <cellStyle name="Total 7 16" xfId="4258" xr:uid="{00000000-0005-0000-0000-000055200000}"/>
    <cellStyle name="Total 7 2" xfId="182" xr:uid="{00000000-0005-0000-0000-000056200000}"/>
    <cellStyle name="Total 7 2 2" xfId="704" xr:uid="{00000000-0005-0000-0000-000057200000}"/>
    <cellStyle name="Total 7 2 2 2" xfId="1748" xr:uid="{00000000-0005-0000-0000-000058200000}"/>
    <cellStyle name="Total 7 2 2 2 2" xfId="5965" xr:uid="{00000000-0005-0000-0000-000059200000}"/>
    <cellStyle name="Total 7 2 2 3" xfId="2790" xr:uid="{00000000-0005-0000-0000-00005A200000}"/>
    <cellStyle name="Total 7 2 2 3 2" xfId="7007" xr:uid="{00000000-0005-0000-0000-00005B200000}"/>
    <cellStyle name="Total 7 2 2 4" xfId="3832" xr:uid="{00000000-0005-0000-0000-00005C200000}"/>
    <cellStyle name="Total 7 2 2 4 2" xfId="8049" xr:uid="{00000000-0005-0000-0000-00005D200000}"/>
    <cellStyle name="Total 7 2 2 5" xfId="4874" xr:uid="{00000000-0005-0000-0000-00005E200000}"/>
    <cellStyle name="Total 7 2 3" xfId="1227" xr:uid="{00000000-0005-0000-0000-00005F200000}"/>
    <cellStyle name="Total 7 2 3 2" xfId="5444" xr:uid="{00000000-0005-0000-0000-000060200000}"/>
    <cellStyle name="Total 7 2 4" xfId="2269" xr:uid="{00000000-0005-0000-0000-000061200000}"/>
    <cellStyle name="Total 7 2 4 2" xfId="6486" xr:uid="{00000000-0005-0000-0000-000062200000}"/>
    <cellStyle name="Total 7 2 5" xfId="3311" xr:uid="{00000000-0005-0000-0000-000063200000}"/>
    <cellStyle name="Total 7 2 5 2" xfId="7528" xr:uid="{00000000-0005-0000-0000-000064200000}"/>
    <cellStyle name="Total 7 2 6" xfId="4353" xr:uid="{00000000-0005-0000-0000-000065200000}"/>
    <cellStyle name="Total 7 3" xfId="223" xr:uid="{00000000-0005-0000-0000-000066200000}"/>
    <cellStyle name="Total 7 3 2" xfId="745" xr:uid="{00000000-0005-0000-0000-000067200000}"/>
    <cellStyle name="Total 7 3 2 2" xfId="1789" xr:uid="{00000000-0005-0000-0000-000068200000}"/>
    <cellStyle name="Total 7 3 2 2 2" xfId="6006" xr:uid="{00000000-0005-0000-0000-000069200000}"/>
    <cellStyle name="Total 7 3 2 3" xfId="2831" xr:uid="{00000000-0005-0000-0000-00006A200000}"/>
    <cellStyle name="Total 7 3 2 3 2" xfId="7048" xr:uid="{00000000-0005-0000-0000-00006B200000}"/>
    <cellStyle name="Total 7 3 2 4" xfId="3873" xr:uid="{00000000-0005-0000-0000-00006C200000}"/>
    <cellStyle name="Total 7 3 2 4 2" xfId="8090" xr:uid="{00000000-0005-0000-0000-00006D200000}"/>
    <cellStyle name="Total 7 3 2 5" xfId="4915" xr:uid="{00000000-0005-0000-0000-00006E200000}"/>
    <cellStyle name="Total 7 3 3" xfId="1268" xr:uid="{00000000-0005-0000-0000-00006F200000}"/>
    <cellStyle name="Total 7 3 3 2" xfId="5485" xr:uid="{00000000-0005-0000-0000-000070200000}"/>
    <cellStyle name="Total 7 3 4" xfId="2310" xr:uid="{00000000-0005-0000-0000-000071200000}"/>
    <cellStyle name="Total 7 3 4 2" xfId="6527" xr:uid="{00000000-0005-0000-0000-000072200000}"/>
    <cellStyle name="Total 7 3 5" xfId="3352" xr:uid="{00000000-0005-0000-0000-000073200000}"/>
    <cellStyle name="Total 7 3 5 2" xfId="7569" xr:uid="{00000000-0005-0000-0000-000074200000}"/>
    <cellStyle name="Total 7 3 6" xfId="4394" xr:uid="{00000000-0005-0000-0000-000075200000}"/>
    <cellStyle name="Total 7 4" xfId="268" xr:uid="{00000000-0005-0000-0000-000076200000}"/>
    <cellStyle name="Total 7 4 2" xfId="790" xr:uid="{00000000-0005-0000-0000-000077200000}"/>
    <cellStyle name="Total 7 4 2 2" xfId="1834" xr:uid="{00000000-0005-0000-0000-000078200000}"/>
    <cellStyle name="Total 7 4 2 2 2" xfId="6051" xr:uid="{00000000-0005-0000-0000-000079200000}"/>
    <cellStyle name="Total 7 4 2 3" xfId="2876" xr:uid="{00000000-0005-0000-0000-00007A200000}"/>
    <cellStyle name="Total 7 4 2 3 2" xfId="7093" xr:uid="{00000000-0005-0000-0000-00007B200000}"/>
    <cellStyle name="Total 7 4 2 4" xfId="3918" xr:uid="{00000000-0005-0000-0000-00007C200000}"/>
    <cellStyle name="Total 7 4 2 4 2" xfId="8135" xr:uid="{00000000-0005-0000-0000-00007D200000}"/>
    <cellStyle name="Total 7 4 2 5" xfId="4960" xr:uid="{00000000-0005-0000-0000-00007E200000}"/>
    <cellStyle name="Total 7 4 3" xfId="1313" xr:uid="{00000000-0005-0000-0000-00007F200000}"/>
    <cellStyle name="Total 7 4 3 2" xfId="5530" xr:uid="{00000000-0005-0000-0000-000080200000}"/>
    <cellStyle name="Total 7 4 4" xfId="2355" xr:uid="{00000000-0005-0000-0000-000081200000}"/>
    <cellStyle name="Total 7 4 4 2" xfId="6572" xr:uid="{00000000-0005-0000-0000-000082200000}"/>
    <cellStyle name="Total 7 4 5" xfId="3397" xr:uid="{00000000-0005-0000-0000-000083200000}"/>
    <cellStyle name="Total 7 4 5 2" xfId="7614" xr:uid="{00000000-0005-0000-0000-000084200000}"/>
    <cellStyle name="Total 7 4 6" xfId="4439" xr:uid="{00000000-0005-0000-0000-000085200000}"/>
    <cellStyle name="Total 7 5" xfId="302" xr:uid="{00000000-0005-0000-0000-000086200000}"/>
    <cellStyle name="Total 7 5 2" xfId="824" xr:uid="{00000000-0005-0000-0000-000087200000}"/>
    <cellStyle name="Total 7 5 2 2" xfId="1868" xr:uid="{00000000-0005-0000-0000-000088200000}"/>
    <cellStyle name="Total 7 5 2 2 2" xfId="6085" xr:uid="{00000000-0005-0000-0000-000089200000}"/>
    <cellStyle name="Total 7 5 2 3" xfId="2910" xr:uid="{00000000-0005-0000-0000-00008A200000}"/>
    <cellStyle name="Total 7 5 2 3 2" xfId="7127" xr:uid="{00000000-0005-0000-0000-00008B200000}"/>
    <cellStyle name="Total 7 5 2 4" xfId="3952" xr:uid="{00000000-0005-0000-0000-00008C200000}"/>
    <cellStyle name="Total 7 5 2 4 2" xfId="8169" xr:uid="{00000000-0005-0000-0000-00008D200000}"/>
    <cellStyle name="Total 7 5 2 5" xfId="4994" xr:uid="{00000000-0005-0000-0000-00008E200000}"/>
    <cellStyle name="Total 7 5 3" xfId="1347" xr:uid="{00000000-0005-0000-0000-00008F200000}"/>
    <cellStyle name="Total 7 5 3 2" xfId="5564" xr:uid="{00000000-0005-0000-0000-000090200000}"/>
    <cellStyle name="Total 7 5 4" xfId="2389" xr:uid="{00000000-0005-0000-0000-000091200000}"/>
    <cellStyle name="Total 7 5 4 2" xfId="6606" xr:uid="{00000000-0005-0000-0000-000092200000}"/>
    <cellStyle name="Total 7 5 5" xfId="3431" xr:uid="{00000000-0005-0000-0000-000093200000}"/>
    <cellStyle name="Total 7 5 5 2" xfId="7648" xr:uid="{00000000-0005-0000-0000-000094200000}"/>
    <cellStyle name="Total 7 5 6" xfId="4473" xr:uid="{00000000-0005-0000-0000-000095200000}"/>
    <cellStyle name="Total 7 6" xfId="398" xr:uid="{00000000-0005-0000-0000-000096200000}"/>
    <cellStyle name="Total 7 6 2" xfId="907" xr:uid="{00000000-0005-0000-0000-000097200000}"/>
    <cellStyle name="Total 7 6 2 2" xfId="1951" xr:uid="{00000000-0005-0000-0000-000098200000}"/>
    <cellStyle name="Total 7 6 2 2 2" xfId="6168" xr:uid="{00000000-0005-0000-0000-000099200000}"/>
    <cellStyle name="Total 7 6 2 3" xfId="2993" xr:uid="{00000000-0005-0000-0000-00009A200000}"/>
    <cellStyle name="Total 7 6 2 3 2" xfId="7210" xr:uid="{00000000-0005-0000-0000-00009B200000}"/>
    <cellStyle name="Total 7 6 2 4" xfId="4035" xr:uid="{00000000-0005-0000-0000-00009C200000}"/>
    <cellStyle name="Total 7 6 2 4 2" xfId="8252" xr:uid="{00000000-0005-0000-0000-00009D200000}"/>
    <cellStyle name="Total 7 6 2 5" xfId="5077" xr:uid="{00000000-0005-0000-0000-00009E200000}"/>
    <cellStyle name="Total 7 6 3" xfId="1443" xr:uid="{00000000-0005-0000-0000-00009F200000}"/>
    <cellStyle name="Total 7 6 3 2" xfId="5660" xr:uid="{00000000-0005-0000-0000-0000A0200000}"/>
    <cellStyle name="Total 7 6 4" xfId="2485" xr:uid="{00000000-0005-0000-0000-0000A1200000}"/>
    <cellStyle name="Total 7 6 4 2" xfId="6702" xr:uid="{00000000-0005-0000-0000-0000A2200000}"/>
    <cellStyle name="Total 7 6 5" xfId="3527" xr:uid="{00000000-0005-0000-0000-0000A3200000}"/>
    <cellStyle name="Total 7 6 5 2" xfId="7744" xr:uid="{00000000-0005-0000-0000-0000A4200000}"/>
    <cellStyle name="Total 7 6 6" xfId="4569" xr:uid="{00000000-0005-0000-0000-0000A5200000}"/>
    <cellStyle name="Total 7 7" xfId="341" xr:uid="{00000000-0005-0000-0000-0000A6200000}"/>
    <cellStyle name="Total 7 7 2" xfId="859" xr:uid="{00000000-0005-0000-0000-0000A7200000}"/>
    <cellStyle name="Total 7 7 2 2" xfId="1903" xr:uid="{00000000-0005-0000-0000-0000A8200000}"/>
    <cellStyle name="Total 7 7 2 2 2" xfId="6120" xr:uid="{00000000-0005-0000-0000-0000A9200000}"/>
    <cellStyle name="Total 7 7 2 3" xfId="2945" xr:uid="{00000000-0005-0000-0000-0000AA200000}"/>
    <cellStyle name="Total 7 7 2 3 2" xfId="7162" xr:uid="{00000000-0005-0000-0000-0000AB200000}"/>
    <cellStyle name="Total 7 7 2 4" xfId="3987" xr:uid="{00000000-0005-0000-0000-0000AC200000}"/>
    <cellStyle name="Total 7 7 2 4 2" xfId="8204" xr:uid="{00000000-0005-0000-0000-0000AD200000}"/>
    <cellStyle name="Total 7 7 2 5" xfId="5029" xr:uid="{00000000-0005-0000-0000-0000AE200000}"/>
    <cellStyle name="Total 7 7 3" xfId="1386" xr:uid="{00000000-0005-0000-0000-0000AF200000}"/>
    <cellStyle name="Total 7 7 3 2" xfId="5603" xr:uid="{00000000-0005-0000-0000-0000B0200000}"/>
    <cellStyle name="Total 7 7 4" xfId="2428" xr:uid="{00000000-0005-0000-0000-0000B1200000}"/>
    <cellStyle name="Total 7 7 4 2" xfId="6645" xr:uid="{00000000-0005-0000-0000-0000B2200000}"/>
    <cellStyle name="Total 7 7 5" xfId="3470" xr:uid="{00000000-0005-0000-0000-0000B3200000}"/>
    <cellStyle name="Total 7 7 5 2" xfId="7687" xr:uid="{00000000-0005-0000-0000-0000B4200000}"/>
    <cellStyle name="Total 7 7 6" xfId="4512" xr:uid="{00000000-0005-0000-0000-0000B5200000}"/>
    <cellStyle name="Total 7 8" xfId="499" xr:uid="{00000000-0005-0000-0000-0000B6200000}"/>
    <cellStyle name="Total 7 8 2" xfId="989" xr:uid="{00000000-0005-0000-0000-0000B7200000}"/>
    <cellStyle name="Total 7 8 2 2" xfId="2033" xr:uid="{00000000-0005-0000-0000-0000B8200000}"/>
    <cellStyle name="Total 7 8 2 2 2" xfId="6250" xr:uid="{00000000-0005-0000-0000-0000B9200000}"/>
    <cellStyle name="Total 7 8 2 3" xfId="3075" xr:uid="{00000000-0005-0000-0000-0000BA200000}"/>
    <cellStyle name="Total 7 8 2 3 2" xfId="7292" xr:uid="{00000000-0005-0000-0000-0000BB200000}"/>
    <cellStyle name="Total 7 8 2 4" xfId="4117" xr:uid="{00000000-0005-0000-0000-0000BC200000}"/>
    <cellStyle name="Total 7 8 2 4 2" xfId="8334" xr:uid="{00000000-0005-0000-0000-0000BD200000}"/>
    <cellStyle name="Total 7 8 2 5" xfId="5159" xr:uid="{00000000-0005-0000-0000-0000BE200000}"/>
    <cellStyle name="Total 7 8 3" xfId="1543" xr:uid="{00000000-0005-0000-0000-0000BF200000}"/>
    <cellStyle name="Total 7 8 3 2" xfId="5760" xr:uid="{00000000-0005-0000-0000-0000C0200000}"/>
    <cellStyle name="Total 7 8 4" xfId="2585" xr:uid="{00000000-0005-0000-0000-0000C1200000}"/>
    <cellStyle name="Total 7 8 4 2" xfId="6802" xr:uid="{00000000-0005-0000-0000-0000C2200000}"/>
    <cellStyle name="Total 7 8 5" xfId="3627" xr:uid="{00000000-0005-0000-0000-0000C3200000}"/>
    <cellStyle name="Total 7 8 5 2" xfId="7844" xr:uid="{00000000-0005-0000-0000-0000C4200000}"/>
    <cellStyle name="Total 7 8 6" xfId="4669" xr:uid="{00000000-0005-0000-0000-0000C5200000}"/>
    <cellStyle name="Total 7 9" xfId="525" xr:uid="{00000000-0005-0000-0000-0000C6200000}"/>
    <cellStyle name="Total 7 9 2" xfId="1013" xr:uid="{00000000-0005-0000-0000-0000C7200000}"/>
    <cellStyle name="Total 7 9 2 2" xfId="2057" xr:uid="{00000000-0005-0000-0000-0000C8200000}"/>
    <cellStyle name="Total 7 9 2 2 2" xfId="6274" xr:uid="{00000000-0005-0000-0000-0000C9200000}"/>
    <cellStyle name="Total 7 9 2 3" xfId="3099" xr:uid="{00000000-0005-0000-0000-0000CA200000}"/>
    <cellStyle name="Total 7 9 2 3 2" xfId="7316" xr:uid="{00000000-0005-0000-0000-0000CB200000}"/>
    <cellStyle name="Total 7 9 2 4" xfId="4141" xr:uid="{00000000-0005-0000-0000-0000CC200000}"/>
    <cellStyle name="Total 7 9 2 4 2" xfId="8358" xr:uid="{00000000-0005-0000-0000-0000CD200000}"/>
    <cellStyle name="Total 7 9 2 5" xfId="5183" xr:uid="{00000000-0005-0000-0000-0000CE200000}"/>
    <cellStyle name="Total 7 9 3" xfId="1569" xr:uid="{00000000-0005-0000-0000-0000CF200000}"/>
    <cellStyle name="Total 7 9 3 2" xfId="5786" xr:uid="{00000000-0005-0000-0000-0000D0200000}"/>
    <cellStyle name="Total 7 9 4" xfId="2611" xr:uid="{00000000-0005-0000-0000-0000D1200000}"/>
    <cellStyle name="Total 7 9 4 2" xfId="6828" xr:uid="{00000000-0005-0000-0000-0000D2200000}"/>
    <cellStyle name="Total 7 9 5" xfId="3653" xr:uid="{00000000-0005-0000-0000-0000D3200000}"/>
    <cellStyle name="Total 7 9 5 2" xfId="7870" xr:uid="{00000000-0005-0000-0000-0000D4200000}"/>
    <cellStyle name="Total 7 9 6" xfId="4695" xr:uid="{00000000-0005-0000-0000-0000D5200000}"/>
    <cellStyle name="Total 8" xfId="84" xr:uid="{00000000-0005-0000-0000-0000D6200000}"/>
    <cellStyle name="Total 8 10" xfId="608" xr:uid="{00000000-0005-0000-0000-0000D7200000}"/>
    <cellStyle name="Total 8 10 2" xfId="1652" xr:uid="{00000000-0005-0000-0000-0000D8200000}"/>
    <cellStyle name="Total 8 10 2 2" xfId="5869" xr:uid="{00000000-0005-0000-0000-0000D9200000}"/>
    <cellStyle name="Total 8 10 3" xfId="2694" xr:uid="{00000000-0005-0000-0000-0000DA200000}"/>
    <cellStyle name="Total 8 10 3 2" xfId="6911" xr:uid="{00000000-0005-0000-0000-0000DB200000}"/>
    <cellStyle name="Total 8 10 4" xfId="3736" xr:uid="{00000000-0005-0000-0000-0000DC200000}"/>
    <cellStyle name="Total 8 10 4 2" xfId="7953" xr:uid="{00000000-0005-0000-0000-0000DD200000}"/>
    <cellStyle name="Total 8 10 5" xfId="4778" xr:uid="{00000000-0005-0000-0000-0000DE200000}"/>
    <cellStyle name="Total 8 11" xfId="322" xr:uid="{00000000-0005-0000-0000-0000DF200000}"/>
    <cellStyle name="Total 8 11 2" xfId="1367" xr:uid="{00000000-0005-0000-0000-0000E0200000}"/>
    <cellStyle name="Total 8 11 2 2" xfId="5584" xr:uid="{00000000-0005-0000-0000-0000E1200000}"/>
    <cellStyle name="Total 8 11 3" xfId="2409" xr:uid="{00000000-0005-0000-0000-0000E2200000}"/>
    <cellStyle name="Total 8 11 3 2" xfId="6626" xr:uid="{00000000-0005-0000-0000-0000E3200000}"/>
    <cellStyle name="Total 8 11 4" xfId="3451" xr:uid="{00000000-0005-0000-0000-0000E4200000}"/>
    <cellStyle name="Total 8 11 4 2" xfId="7668" xr:uid="{00000000-0005-0000-0000-0000E5200000}"/>
    <cellStyle name="Total 8 11 5" xfId="4493" xr:uid="{00000000-0005-0000-0000-0000E6200000}"/>
    <cellStyle name="Total 8 12" xfId="1077" xr:uid="{00000000-0005-0000-0000-0000E7200000}"/>
    <cellStyle name="Total 8 12 2" xfId="2121" xr:uid="{00000000-0005-0000-0000-0000E8200000}"/>
    <cellStyle name="Total 8 12 2 2" xfId="6338" xr:uid="{00000000-0005-0000-0000-0000E9200000}"/>
    <cellStyle name="Total 8 12 3" xfId="3163" xr:uid="{00000000-0005-0000-0000-0000EA200000}"/>
    <cellStyle name="Total 8 12 3 2" xfId="7380" xr:uid="{00000000-0005-0000-0000-0000EB200000}"/>
    <cellStyle name="Total 8 12 4" xfId="4205" xr:uid="{00000000-0005-0000-0000-0000EC200000}"/>
    <cellStyle name="Total 8 12 4 2" xfId="8422" xr:uid="{00000000-0005-0000-0000-0000ED200000}"/>
    <cellStyle name="Total 8 12 5" xfId="5247" xr:uid="{00000000-0005-0000-0000-0000EE200000}"/>
    <cellStyle name="Total 8 13" xfId="1131" xr:uid="{00000000-0005-0000-0000-0000EF200000}"/>
    <cellStyle name="Total 8 13 2" xfId="5348" xr:uid="{00000000-0005-0000-0000-0000F0200000}"/>
    <cellStyle name="Total 8 14" xfId="2173" xr:uid="{00000000-0005-0000-0000-0000F1200000}"/>
    <cellStyle name="Total 8 14 2" xfId="6390" xr:uid="{00000000-0005-0000-0000-0000F2200000}"/>
    <cellStyle name="Total 8 15" xfId="3215" xr:uid="{00000000-0005-0000-0000-0000F3200000}"/>
    <cellStyle name="Total 8 15 2" xfId="7432" xr:uid="{00000000-0005-0000-0000-0000F4200000}"/>
    <cellStyle name="Total 8 16" xfId="4257" xr:uid="{00000000-0005-0000-0000-0000F5200000}"/>
    <cellStyle name="Total 8 2" xfId="181" xr:uid="{00000000-0005-0000-0000-0000F6200000}"/>
    <cellStyle name="Total 8 2 2" xfId="703" xr:uid="{00000000-0005-0000-0000-0000F7200000}"/>
    <cellStyle name="Total 8 2 2 2" xfId="1747" xr:uid="{00000000-0005-0000-0000-0000F8200000}"/>
    <cellStyle name="Total 8 2 2 2 2" xfId="5964" xr:uid="{00000000-0005-0000-0000-0000F9200000}"/>
    <cellStyle name="Total 8 2 2 3" xfId="2789" xr:uid="{00000000-0005-0000-0000-0000FA200000}"/>
    <cellStyle name="Total 8 2 2 3 2" xfId="7006" xr:uid="{00000000-0005-0000-0000-0000FB200000}"/>
    <cellStyle name="Total 8 2 2 4" xfId="3831" xr:uid="{00000000-0005-0000-0000-0000FC200000}"/>
    <cellStyle name="Total 8 2 2 4 2" xfId="8048" xr:uid="{00000000-0005-0000-0000-0000FD200000}"/>
    <cellStyle name="Total 8 2 2 5" xfId="4873" xr:uid="{00000000-0005-0000-0000-0000FE200000}"/>
    <cellStyle name="Total 8 2 3" xfId="1226" xr:uid="{00000000-0005-0000-0000-0000FF200000}"/>
    <cellStyle name="Total 8 2 3 2" xfId="5443" xr:uid="{00000000-0005-0000-0000-000000210000}"/>
    <cellStyle name="Total 8 2 4" xfId="2268" xr:uid="{00000000-0005-0000-0000-000001210000}"/>
    <cellStyle name="Total 8 2 4 2" xfId="6485" xr:uid="{00000000-0005-0000-0000-000002210000}"/>
    <cellStyle name="Total 8 2 5" xfId="3310" xr:uid="{00000000-0005-0000-0000-000003210000}"/>
    <cellStyle name="Total 8 2 5 2" xfId="7527" xr:uid="{00000000-0005-0000-0000-000004210000}"/>
    <cellStyle name="Total 8 2 6" xfId="4352" xr:uid="{00000000-0005-0000-0000-000005210000}"/>
    <cellStyle name="Total 8 3" xfId="207" xr:uid="{00000000-0005-0000-0000-000006210000}"/>
    <cellStyle name="Total 8 3 2" xfId="729" xr:uid="{00000000-0005-0000-0000-000007210000}"/>
    <cellStyle name="Total 8 3 2 2" xfId="1773" xr:uid="{00000000-0005-0000-0000-000008210000}"/>
    <cellStyle name="Total 8 3 2 2 2" xfId="5990" xr:uid="{00000000-0005-0000-0000-000009210000}"/>
    <cellStyle name="Total 8 3 2 3" xfId="2815" xr:uid="{00000000-0005-0000-0000-00000A210000}"/>
    <cellStyle name="Total 8 3 2 3 2" xfId="7032" xr:uid="{00000000-0005-0000-0000-00000B210000}"/>
    <cellStyle name="Total 8 3 2 4" xfId="3857" xr:uid="{00000000-0005-0000-0000-00000C210000}"/>
    <cellStyle name="Total 8 3 2 4 2" xfId="8074" xr:uid="{00000000-0005-0000-0000-00000D210000}"/>
    <cellStyle name="Total 8 3 2 5" xfId="4899" xr:uid="{00000000-0005-0000-0000-00000E210000}"/>
    <cellStyle name="Total 8 3 3" xfId="1252" xr:uid="{00000000-0005-0000-0000-00000F210000}"/>
    <cellStyle name="Total 8 3 3 2" xfId="5469" xr:uid="{00000000-0005-0000-0000-000010210000}"/>
    <cellStyle name="Total 8 3 4" xfId="2294" xr:uid="{00000000-0005-0000-0000-000011210000}"/>
    <cellStyle name="Total 8 3 4 2" xfId="6511" xr:uid="{00000000-0005-0000-0000-000012210000}"/>
    <cellStyle name="Total 8 3 5" xfId="3336" xr:uid="{00000000-0005-0000-0000-000013210000}"/>
    <cellStyle name="Total 8 3 5 2" xfId="7553" xr:uid="{00000000-0005-0000-0000-000014210000}"/>
    <cellStyle name="Total 8 3 6" xfId="4378" xr:uid="{00000000-0005-0000-0000-000015210000}"/>
    <cellStyle name="Total 8 4" xfId="267" xr:uid="{00000000-0005-0000-0000-000016210000}"/>
    <cellStyle name="Total 8 4 2" xfId="789" xr:uid="{00000000-0005-0000-0000-000017210000}"/>
    <cellStyle name="Total 8 4 2 2" xfId="1833" xr:uid="{00000000-0005-0000-0000-000018210000}"/>
    <cellStyle name="Total 8 4 2 2 2" xfId="6050" xr:uid="{00000000-0005-0000-0000-000019210000}"/>
    <cellStyle name="Total 8 4 2 3" xfId="2875" xr:uid="{00000000-0005-0000-0000-00001A210000}"/>
    <cellStyle name="Total 8 4 2 3 2" xfId="7092" xr:uid="{00000000-0005-0000-0000-00001B210000}"/>
    <cellStyle name="Total 8 4 2 4" xfId="3917" xr:uid="{00000000-0005-0000-0000-00001C210000}"/>
    <cellStyle name="Total 8 4 2 4 2" xfId="8134" xr:uid="{00000000-0005-0000-0000-00001D210000}"/>
    <cellStyle name="Total 8 4 2 5" xfId="4959" xr:uid="{00000000-0005-0000-0000-00001E210000}"/>
    <cellStyle name="Total 8 4 3" xfId="1312" xr:uid="{00000000-0005-0000-0000-00001F210000}"/>
    <cellStyle name="Total 8 4 3 2" xfId="5529" xr:uid="{00000000-0005-0000-0000-000020210000}"/>
    <cellStyle name="Total 8 4 4" xfId="2354" xr:uid="{00000000-0005-0000-0000-000021210000}"/>
    <cellStyle name="Total 8 4 4 2" xfId="6571" xr:uid="{00000000-0005-0000-0000-000022210000}"/>
    <cellStyle name="Total 8 4 5" xfId="3396" xr:uid="{00000000-0005-0000-0000-000023210000}"/>
    <cellStyle name="Total 8 4 5 2" xfId="7613" xr:uid="{00000000-0005-0000-0000-000024210000}"/>
    <cellStyle name="Total 8 4 6" xfId="4438" xr:uid="{00000000-0005-0000-0000-000025210000}"/>
    <cellStyle name="Total 8 5" xfId="137" xr:uid="{00000000-0005-0000-0000-000026210000}"/>
    <cellStyle name="Total 8 5 2" xfId="660" xr:uid="{00000000-0005-0000-0000-000027210000}"/>
    <cellStyle name="Total 8 5 2 2" xfId="1704" xr:uid="{00000000-0005-0000-0000-000028210000}"/>
    <cellStyle name="Total 8 5 2 2 2" xfId="5921" xr:uid="{00000000-0005-0000-0000-000029210000}"/>
    <cellStyle name="Total 8 5 2 3" xfId="2746" xr:uid="{00000000-0005-0000-0000-00002A210000}"/>
    <cellStyle name="Total 8 5 2 3 2" xfId="6963" xr:uid="{00000000-0005-0000-0000-00002B210000}"/>
    <cellStyle name="Total 8 5 2 4" xfId="3788" xr:uid="{00000000-0005-0000-0000-00002C210000}"/>
    <cellStyle name="Total 8 5 2 4 2" xfId="8005" xr:uid="{00000000-0005-0000-0000-00002D210000}"/>
    <cellStyle name="Total 8 5 2 5" xfId="4830" xr:uid="{00000000-0005-0000-0000-00002E210000}"/>
    <cellStyle name="Total 8 5 3" xfId="1183" xr:uid="{00000000-0005-0000-0000-00002F210000}"/>
    <cellStyle name="Total 8 5 3 2" xfId="5400" xr:uid="{00000000-0005-0000-0000-000030210000}"/>
    <cellStyle name="Total 8 5 4" xfId="2225" xr:uid="{00000000-0005-0000-0000-000031210000}"/>
    <cellStyle name="Total 8 5 4 2" xfId="6442" xr:uid="{00000000-0005-0000-0000-000032210000}"/>
    <cellStyle name="Total 8 5 5" xfId="3267" xr:uid="{00000000-0005-0000-0000-000033210000}"/>
    <cellStyle name="Total 8 5 5 2" xfId="7484" xr:uid="{00000000-0005-0000-0000-000034210000}"/>
    <cellStyle name="Total 8 5 6" xfId="4309" xr:uid="{00000000-0005-0000-0000-000035210000}"/>
    <cellStyle name="Total 8 6" xfId="397" xr:uid="{00000000-0005-0000-0000-000036210000}"/>
    <cellStyle name="Total 8 6 2" xfId="906" xr:uid="{00000000-0005-0000-0000-000037210000}"/>
    <cellStyle name="Total 8 6 2 2" xfId="1950" xr:uid="{00000000-0005-0000-0000-000038210000}"/>
    <cellStyle name="Total 8 6 2 2 2" xfId="6167" xr:uid="{00000000-0005-0000-0000-000039210000}"/>
    <cellStyle name="Total 8 6 2 3" xfId="2992" xr:uid="{00000000-0005-0000-0000-00003A210000}"/>
    <cellStyle name="Total 8 6 2 3 2" xfId="7209" xr:uid="{00000000-0005-0000-0000-00003B210000}"/>
    <cellStyle name="Total 8 6 2 4" xfId="4034" xr:uid="{00000000-0005-0000-0000-00003C210000}"/>
    <cellStyle name="Total 8 6 2 4 2" xfId="8251" xr:uid="{00000000-0005-0000-0000-00003D210000}"/>
    <cellStyle name="Total 8 6 2 5" xfId="5076" xr:uid="{00000000-0005-0000-0000-00003E210000}"/>
    <cellStyle name="Total 8 6 3" xfId="1442" xr:uid="{00000000-0005-0000-0000-00003F210000}"/>
    <cellStyle name="Total 8 6 3 2" xfId="5659" xr:uid="{00000000-0005-0000-0000-000040210000}"/>
    <cellStyle name="Total 8 6 4" xfId="2484" xr:uid="{00000000-0005-0000-0000-000041210000}"/>
    <cellStyle name="Total 8 6 4 2" xfId="6701" xr:uid="{00000000-0005-0000-0000-000042210000}"/>
    <cellStyle name="Total 8 6 5" xfId="3526" xr:uid="{00000000-0005-0000-0000-000043210000}"/>
    <cellStyle name="Total 8 6 5 2" xfId="7743" xr:uid="{00000000-0005-0000-0000-000044210000}"/>
    <cellStyle name="Total 8 6 6" xfId="4568" xr:uid="{00000000-0005-0000-0000-000045210000}"/>
    <cellStyle name="Total 8 7" xfId="356" xr:uid="{00000000-0005-0000-0000-000046210000}"/>
    <cellStyle name="Total 8 7 2" xfId="873" xr:uid="{00000000-0005-0000-0000-000047210000}"/>
    <cellStyle name="Total 8 7 2 2" xfId="1917" xr:uid="{00000000-0005-0000-0000-000048210000}"/>
    <cellStyle name="Total 8 7 2 2 2" xfId="6134" xr:uid="{00000000-0005-0000-0000-000049210000}"/>
    <cellStyle name="Total 8 7 2 3" xfId="2959" xr:uid="{00000000-0005-0000-0000-00004A210000}"/>
    <cellStyle name="Total 8 7 2 3 2" xfId="7176" xr:uid="{00000000-0005-0000-0000-00004B210000}"/>
    <cellStyle name="Total 8 7 2 4" xfId="4001" xr:uid="{00000000-0005-0000-0000-00004C210000}"/>
    <cellStyle name="Total 8 7 2 4 2" xfId="8218" xr:uid="{00000000-0005-0000-0000-00004D210000}"/>
    <cellStyle name="Total 8 7 2 5" xfId="5043" xr:uid="{00000000-0005-0000-0000-00004E210000}"/>
    <cellStyle name="Total 8 7 3" xfId="1401" xr:uid="{00000000-0005-0000-0000-00004F210000}"/>
    <cellStyle name="Total 8 7 3 2" xfId="5618" xr:uid="{00000000-0005-0000-0000-000050210000}"/>
    <cellStyle name="Total 8 7 4" xfId="2443" xr:uid="{00000000-0005-0000-0000-000051210000}"/>
    <cellStyle name="Total 8 7 4 2" xfId="6660" xr:uid="{00000000-0005-0000-0000-000052210000}"/>
    <cellStyle name="Total 8 7 5" xfId="3485" xr:uid="{00000000-0005-0000-0000-000053210000}"/>
    <cellStyle name="Total 8 7 5 2" xfId="7702" xr:uid="{00000000-0005-0000-0000-000054210000}"/>
    <cellStyle name="Total 8 7 6" xfId="4527" xr:uid="{00000000-0005-0000-0000-000055210000}"/>
    <cellStyle name="Total 8 8" xfId="498" xr:uid="{00000000-0005-0000-0000-000056210000}"/>
    <cellStyle name="Total 8 8 2" xfId="988" xr:uid="{00000000-0005-0000-0000-000057210000}"/>
    <cellStyle name="Total 8 8 2 2" xfId="2032" xr:uid="{00000000-0005-0000-0000-000058210000}"/>
    <cellStyle name="Total 8 8 2 2 2" xfId="6249" xr:uid="{00000000-0005-0000-0000-000059210000}"/>
    <cellStyle name="Total 8 8 2 3" xfId="3074" xr:uid="{00000000-0005-0000-0000-00005A210000}"/>
    <cellStyle name="Total 8 8 2 3 2" xfId="7291" xr:uid="{00000000-0005-0000-0000-00005B210000}"/>
    <cellStyle name="Total 8 8 2 4" xfId="4116" xr:uid="{00000000-0005-0000-0000-00005C210000}"/>
    <cellStyle name="Total 8 8 2 4 2" xfId="8333" xr:uid="{00000000-0005-0000-0000-00005D210000}"/>
    <cellStyle name="Total 8 8 2 5" xfId="5158" xr:uid="{00000000-0005-0000-0000-00005E210000}"/>
    <cellStyle name="Total 8 8 3" xfId="1542" xr:uid="{00000000-0005-0000-0000-00005F210000}"/>
    <cellStyle name="Total 8 8 3 2" xfId="5759" xr:uid="{00000000-0005-0000-0000-000060210000}"/>
    <cellStyle name="Total 8 8 4" xfId="2584" xr:uid="{00000000-0005-0000-0000-000061210000}"/>
    <cellStyle name="Total 8 8 4 2" xfId="6801" xr:uid="{00000000-0005-0000-0000-000062210000}"/>
    <cellStyle name="Total 8 8 5" xfId="3626" xr:uid="{00000000-0005-0000-0000-000063210000}"/>
    <cellStyle name="Total 8 8 5 2" xfId="7843" xr:uid="{00000000-0005-0000-0000-000064210000}"/>
    <cellStyle name="Total 8 8 6" xfId="4668" xr:uid="{00000000-0005-0000-0000-000065210000}"/>
    <cellStyle name="Total 8 9" xfId="541" xr:uid="{00000000-0005-0000-0000-000066210000}"/>
    <cellStyle name="Total 8 9 2" xfId="1023" xr:uid="{00000000-0005-0000-0000-000067210000}"/>
    <cellStyle name="Total 8 9 2 2" xfId="2067" xr:uid="{00000000-0005-0000-0000-000068210000}"/>
    <cellStyle name="Total 8 9 2 2 2" xfId="6284" xr:uid="{00000000-0005-0000-0000-000069210000}"/>
    <cellStyle name="Total 8 9 2 3" xfId="3109" xr:uid="{00000000-0005-0000-0000-00006A210000}"/>
    <cellStyle name="Total 8 9 2 3 2" xfId="7326" xr:uid="{00000000-0005-0000-0000-00006B210000}"/>
    <cellStyle name="Total 8 9 2 4" xfId="4151" xr:uid="{00000000-0005-0000-0000-00006C210000}"/>
    <cellStyle name="Total 8 9 2 4 2" xfId="8368" xr:uid="{00000000-0005-0000-0000-00006D210000}"/>
    <cellStyle name="Total 8 9 2 5" xfId="5193" xr:uid="{00000000-0005-0000-0000-00006E210000}"/>
    <cellStyle name="Total 8 9 3" xfId="1585" xr:uid="{00000000-0005-0000-0000-00006F210000}"/>
    <cellStyle name="Total 8 9 3 2" xfId="5802" xr:uid="{00000000-0005-0000-0000-000070210000}"/>
    <cellStyle name="Total 8 9 4" xfId="2627" xr:uid="{00000000-0005-0000-0000-000071210000}"/>
    <cellStyle name="Total 8 9 4 2" xfId="6844" xr:uid="{00000000-0005-0000-0000-000072210000}"/>
    <cellStyle name="Total 8 9 5" xfId="3669" xr:uid="{00000000-0005-0000-0000-000073210000}"/>
    <cellStyle name="Total 8 9 5 2" xfId="7886" xr:uid="{00000000-0005-0000-0000-000074210000}"/>
    <cellStyle name="Total 8 9 6" xfId="4711" xr:uid="{00000000-0005-0000-0000-000075210000}"/>
    <cellStyle name="Total 9" xfId="92" xr:uid="{00000000-0005-0000-0000-000076210000}"/>
    <cellStyle name="Total 9 10" xfId="615" xr:uid="{00000000-0005-0000-0000-000077210000}"/>
    <cellStyle name="Total 9 10 2" xfId="1659" xr:uid="{00000000-0005-0000-0000-000078210000}"/>
    <cellStyle name="Total 9 10 2 2" xfId="5876" xr:uid="{00000000-0005-0000-0000-000079210000}"/>
    <cellStyle name="Total 9 10 3" xfId="2701" xr:uid="{00000000-0005-0000-0000-00007A210000}"/>
    <cellStyle name="Total 9 10 3 2" xfId="6918" xr:uid="{00000000-0005-0000-0000-00007B210000}"/>
    <cellStyle name="Total 9 10 4" xfId="3743" xr:uid="{00000000-0005-0000-0000-00007C210000}"/>
    <cellStyle name="Total 9 10 4 2" xfId="7960" xr:uid="{00000000-0005-0000-0000-00007D210000}"/>
    <cellStyle name="Total 9 10 5" xfId="4785" xr:uid="{00000000-0005-0000-0000-00007E210000}"/>
    <cellStyle name="Total 9 11" xfId="522" xr:uid="{00000000-0005-0000-0000-00007F210000}"/>
    <cellStyle name="Total 9 11 2" xfId="1566" xr:uid="{00000000-0005-0000-0000-000080210000}"/>
    <cellStyle name="Total 9 11 2 2" xfId="5783" xr:uid="{00000000-0005-0000-0000-000081210000}"/>
    <cellStyle name="Total 9 11 3" xfId="2608" xr:uid="{00000000-0005-0000-0000-000082210000}"/>
    <cellStyle name="Total 9 11 3 2" xfId="6825" xr:uid="{00000000-0005-0000-0000-000083210000}"/>
    <cellStyle name="Total 9 11 4" xfId="3650" xr:uid="{00000000-0005-0000-0000-000084210000}"/>
    <cellStyle name="Total 9 11 4 2" xfId="7867" xr:uid="{00000000-0005-0000-0000-000085210000}"/>
    <cellStyle name="Total 9 11 5" xfId="4692" xr:uid="{00000000-0005-0000-0000-000086210000}"/>
    <cellStyle name="Total 9 12" xfId="1084" xr:uid="{00000000-0005-0000-0000-000087210000}"/>
    <cellStyle name="Total 9 12 2" xfId="2128" xr:uid="{00000000-0005-0000-0000-000088210000}"/>
    <cellStyle name="Total 9 12 2 2" xfId="6345" xr:uid="{00000000-0005-0000-0000-000089210000}"/>
    <cellStyle name="Total 9 12 3" xfId="3170" xr:uid="{00000000-0005-0000-0000-00008A210000}"/>
    <cellStyle name="Total 9 12 3 2" xfId="7387" xr:uid="{00000000-0005-0000-0000-00008B210000}"/>
    <cellStyle name="Total 9 12 4" xfId="4212" xr:uid="{00000000-0005-0000-0000-00008C210000}"/>
    <cellStyle name="Total 9 12 4 2" xfId="8429" xr:uid="{00000000-0005-0000-0000-00008D210000}"/>
    <cellStyle name="Total 9 12 5" xfId="5254" xr:uid="{00000000-0005-0000-0000-00008E210000}"/>
    <cellStyle name="Total 9 13" xfId="1138" xr:uid="{00000000-0005-0000-0000-00008F210000}"/>
    <cellStyle name="Total 9 13 2" xfId="5355" xr:uid="{00000000-0005-0000-0000-000090210000}"/>
    <cellStyle name="Total 9 14" xfId="2180" xr:uid="{00000000-0005-0000-0000-000091210000}"/>
    <cellStyle name="Total 9 14 2" xfId="6397" xr:uid="{00000000-0005-0000-0000-000092210000}"/>
    <cellStyle name="Total 9 15" xfId="3222" xr:uid="{00000000-0005-0000-0000-000093210000}"/>
    <cellStyle name="Total 9 15 2" xfId="7439" xr:uid="{00000000-0005-0000-0000-000094210000}"/>
    <cellStyle name="Total 9 16" xfId="4264" xr:uid="{00000000-0005-0000-0000-000095210000}"/>
    <cellStyle name="Total 9 2" xfId="188" xr:uid="{00000000-0005-0000-0000-000096210000}"/>
    <cellStyle name="Total 9 2 2" xfId="710" xr:uid="{00000000-0005-0000-0000-000097210000}"/>
    <cellStyle name="Total 9 2 2 2" xfId="1754" xr:uid="{00000000-0005-0000-0000-000098210000}"/>
    <cellStyle name="Total 9 2 2 2 2" xfId="5971" xr:uid="{00000000-0005-0000-0000-000099210000}"/>
    <cellStyle name="Total 9 2 2 3" xfId="2796" xr:uid="{00000000-0005-0000-0000-00009A210000}"/>
    <cellStyle name="Total 9 2 2 3 2" xfId="7013" xr:uid="{00000000-0005-0000-0000-00009B210000}"/>
    <cellStyle name="Total 9 2 2 4" xfId="3838" xr:uid="{00000000-0005-0000-0000-00009C210000}"/>
    <cellStyle name="Total 9 2 2 4 2" xfId="8055" xr:uid="{00000000-0005-0000-0000-00009D210000}"/>
    <cellStyle name="Total 9 2 2 5" xfId="4880" xr:uid="{00000000-0005-0000-0000-00009E210000}"/>
    <cellStyle name="Total 9 2 3" xfId="1233" xr:uid="{00000000-0005-0000-0000-00009F210000}"/>
    <cellStyle name="Total 9 2 3 2" xfId="5450" xr:uid="{00000000-0005-0000-0000-0000A0210000}"/>
    <cellStyle name="Total 9 2 4" xfId="2275" xr:uid="{00000000-0005-0000-0000-0000A1210000}"/>
    <cellStyle name="Total 9 2 4 2" xfId="6492" xr:uid="{00000000-0005-0000-0000-0000A2210000}"/>
    <cellStyle name="Total 9 2 5" xfId="3317" xr:uid="{00000000-0005-0000-0000-0000A3210000}"/>
    <cellStyle name="Total 9 2 5 2" xfId="7534" xr:uid="{00000000-0005-0000-0000-0000A4210000}"/>
    <cellStyle name="Total 9 2 6" xfId="4359" xr:uid="{00000000-0005-0000-0000-0000A5210000}"/>
    <cellStyle name="Total 9 3" xfId="115" xr:uid="{00000000-0005-0000-0000-0000A6210000}"/>
    <cellStyle name="Total 9 3 2" xfId="638" xr:uid="{00000000-0005-0000-0000-0000A7210000}"/>
    <cellStyle name="Total 9 3 2 2" xfId="1682" xr:uid="{00000000-0005-0000-0000-0000A8210000}"/>
    <cellStyle name="Total 9 3 2 2 2" xfId="5899" xr:uid="{00000000-0005-0000-0000-0000A9210000}"/>
    <cellStyle name="Total 9 3 2 3" xfId="2724" xr:uid="{00000000-0005-0000-0000-0000AA210000}"/>
    <cellStyle name="Total 9 3 2 3 2" xfId="6941" xr:uid="{00000000-0005-0000-0000-0000AB210000}"/>
    <cellStyle name="Total 9 3 2 4" xfId="3766" xr:uid="{00000000-0005-0000-0000-0000AC210000}"/>
    <cellStyle name="Total 9 3 2 4 2" xfId="7983" xr:uid="{00000000-0005-0000-0000-0000AD210000}"/>
    <cellStyle name="Total 9 3 2 5" xfId="4808" xr:uid="{00000000-0005-0000-0000-0000AE210000}"/>
    <cellStyle name="Total 9 3 3" xfId="1161" xr:uid="{00000000-0005-0000-0000-0000AF210000}"/>
    <cellStyle name="Total 9 3 3 2" xfId="5378" xr:uid="{00000000-0005-0000-0000-0000B0210000}"/>
    <cellStyle name="Total 9 3 4" xfId="2203" xr:uid="{00000000-0005-0000-0000-0000B1210000}"/>
    <cellStyle name="Total 9 3 4 2" xfId="6420" xr:uid="{00000000-0005-0000-0000-0000B2210000}"/>
    <cellStyle name="Total 9 3 5" xfId="3245" xr:uid="{00000000-0005-0000-0000-0000B3210000}"/>
    <cellStyle name="Total 9 3 5 2" xfId="7462" xr:uid="{00000000-0005-0000-0000-0000B4210000}"/>
    <cellStyle name="Total 9 3 6" xfId="4287" xr:uid="{00000000-0005-0000-0000-0000B5210000}"/>
    <cellStyle name="Total 9 4" xfId="274" xr:uid="{00000000-0005-0000-0000-0000B6210000}"/>
    <cellStyle name="Total 9 4 2" xfId="796" xr:uid="{00000000-0005-0000-0000-0000B7210000}"/>
    <cellStyle name="Total 9 4 2 2" xfId="1840" xr:uid="{00000000-0005-0000-0000-0000B8210000}"/>
    <cellStyle name="Total 9 4 2 2 2" xfId="6057" xr:uid="{00000000-0005-0000-0000-0000B9210000}"/>
    <cellStyle name="Total 9 4 2 3" xfId="2882" xr:uid="{00000000-0005-0000-0000-0000BA210000}"/>
    <cellStyle name="Total 9 4 2 3 2" xfId="7099" xr:uid="{00000000-0005-0000-0000-0000BB210000}"/>
    <cellStyle name="Total 9 4 2 4" xfId="3924" xr:uid="{00000000-0005-0000-0000-0000BC210000}"/>
    <cellStyle name="Total 9 4 2 4 2" xfId="8141" xr:uid="{00000000-0005-0000-0000-0000BD210000}"/>
    <cellStyle name="Total 9 4 2 5" xfId="4966" xr:uid="{00000000-0005-0000-0000-0000BE210000}"/>
    <cellStyle name="Total 9 4 3" xfId="1319" xr:uid="{00000000-0005-0000-0000-0000BF210000}"/>
    <cellStyle name="Total 9 4 3 2" xfId="5536" xr:uid="{00000000-0005-0000-0000-0000C0210000}"/>
    <cellStyle name="Total 9 4 4" xfId="2361" xr:uid="{00000000-0005-0000-0000-0000C1210000}"/>
    <cellStyle name="Total 9 4 4 2" xfId="6578" xr:uid="{00000000-0005-0000-0000-0000C2210000}"/>
    <cellStyle name="Total 9 4 5" xfId="3403" xr:uid="{00000000-0005-0000-0000-0000C3210000}"/>
    <cellStyle name="Total 9 4 5 2" xfId="7620" xr:uid="{00000000-0005-0000-0000-0000C4210000}"/>
    <cellStyle name="Total 9 4 6" xfId="4445" xr:uid="{00000000-0005-0000-0000-0000C5210000}"/>
    <cellStyle name="Total 9 5" xfId="144" xr:uid="{00000000-0005-0000-0000-0000C6210000}"/>
    <cellStyle name="Total 9 5 2" xfId="667" xr:uid="{00000000-0005-0000-0000-0000C7210000}"/>
    <cellStyle name="Total 9 5 2 2" xfId="1711" xr:uid="{00000000-0005-0000-0000-0000C8210000}"/>
    <cellStyle name="Total 9 5 2 2 2" xfId="5928" xr:uid="{00000000-0005-0000-0000-0000C9210000}"/>
    <cellStyle name="Total 9 5 2 3" xfId="2753" xr:uid="{00000000-0005-0000-0000-0000CA210000}"/>
    <cellStyle name="Total 9 5 2 3 2" xfId="6970" xr:uid="{00000000-0005-0000-0000-0000CB210000}"/>
    <cellStyle name="Total 9 5 2 4" xfId="3795" xr:uid="{00000000-0005-0000-0000-0000CC210000}"/>
    <cellStyle name="Total 9 5 2 4 2" xfId="8012" xr:uid="{00000000-0005-0000-0000-0000CD210000}"/>
    <cellStyle name="Total 9 5 2 5" xfId="4837" xr:uid="{00000000-0005-0000-0000-0000CE210000}"/>
    <cellStyle name="Total 9 5 3" xfId="1190" xr:uid="{00000000-0005-0000-0000-0000CF210000}"/>
    <cellStyle name="Total 9 5 3 2" xfId="5407" xr:uid="{00000000-0005-0000-0000-0000D0210000}"/>
    <cellStyle name="Total 9 5 4" xfId="2232" xr:uid="{00000000-0005-0000-0000-0000D1210000}"/>
    <cellStyle name="Total 9 5 4 2" xfId="6449" xr:uid="{00000000-0005-0000-0000-0000D2210000}"/>
    <cellStyle name="Total 9 5 5" xfId="3274" xr:uid="{00000000-0005-0000-0000-0000D3210000}"/>
    <cellStyle name="Total 9 5 5 2" xfId="7491" xr:uid="{00000000-0005-0000-0000-0000D4210000}"/>
    <cellStyle name="Total 9 5 6" xfId="4316" xr:uid="{00000000-0005-0000-0000-0000D5210000}"/>
    <cellStyle name="Total 9 6" xfId="404" xr:uid="{00000000-0005-0000-0000-0000D6210000}"/>
    <cellStyle name="Total 9 6 2" xfId="913" xr:uid="{00000000-0005-0000-0000-0000D7210000}"/>
    <cellStyle name="Total 9 6 2 2" xfId="1957" xr:uid="{00000000-0005-0000-0000-0000D8210000}"/>
    <cellStyle name="Total 9 6 2 2 2" xfId="6174" xr:uid="{00000000-0005-0000-0000-0000D9210000}"/>
    <cellStyle name="Total 9 6 2 3" xfId="2999" xr:uid="{00000000-0005-0000-0000-0000DA210000}"/>
    <cellStyle name="Total 9 6 2 3 2" xfId="7216" xr:uid="{00000000-0005-0000-0000-0000DB210000}"/>
    <cellStyle name="Total 9 6 2 4" xfId="4041" xr:uid="{00000000-0005-0000-0000-0000DC210000}"/>
    <cellStyle name="Total 9 6 2 4 2" xfId="8258" xr:uid="{00000000-0005-0000-0000-0000DD210000}"/>
    <cellStyle name="Total 9 6 2 5" xfId="5083" xr:uid="{00000000-0005-0000-0000-0000DE210000}"/>
    <cellStyle name="Total 9 6 3" xfId="1449" xr:uid="{00000000-0005-0000-0000-0000DF210000}"/>
    <cellStyle name="Total 9 6 3 2" xfId="5666" xr:uid="{00000000-0005-0000-0000-0000E0210000}"/>
    <cellStyle name="Total 9 6 4" xfId="2491" xr:uid="{00000000-0005-0000-0000-0000E1210000}"/>
    <cellStyle name="Total 9 6 4 2" xfId="6708" xr:uid="{00000000-0005-0000-0000-0000E2210000}"/>
    <cellStyle name="Total 9 6 5" xfId="3533" xr:uid="{00000000-0005-0000-0000-0000E3210000}"/>
    <cellStyle name="Total 9 6 5 2" xfId="7750" xr:uid="{00000000-0005-0000-0000-0000E4210000}"/>
    <cellStyle name="Total 9 6 6" xfId="4575" xr:uid="{00000000-0005-0000-0000-0000E5210000}"/>
    <cellStyle name="Total 9 7" xfId="347" xr:uid="{00000000-0005-0000-0000-0000E6210000}"/>
    <cellStyle name="Total 9 7 2" xfId="865" xr:uid="{00000000-0005-0000-0000-0000E7210000}"/>
    <cellStyle name="Total 9 7 2 2" xfId="1909" xr:uid="{00000000-0005-0000-0000-0000E8210000}"/>
    <cellStyle name="Total 9 7 2 2 2" xfId="6126" xr:uid="{00000000-0005-0000-0000-0000E9210000}"/>
    <cellStyle name="Total 9 7 2 3" xfId="2951" xr:uid="{00000000-0005-0000-0000-0000EA210000}"/>
    <cellStyle name="Total 9 7 2 3 2" xfId="7168" xr:uid="{00000000-0005-0000-0000-0000EB210000}"/>
    <cellStyle name="Total 9 7 2 4" xfId="3993" xr:uid="{00000000-0005-0000-0000-0000EC210000}"/>
    <cellStyle name="Total 9 7 2 4 2" xfId="8210" xr:uid="{00000000-0005-0000-0000-0000ED210000}"/>
    <cellStyle name="Total 9 7 2 5" xfId="5035" xr:uid="{00000000-0005-0000-0000-0000EE210000}"/>
    <cellStyle name="Total 9 7 3" xfId="1392" xr:uid="{00000000-0005-0000-0000-0000EF210000}"/>
    <cellStyle name="Total 9 7 3 2" xfId="5609" xr:uid="{00000000-0005-0000-0000-0000F0210000}"/>
    <cellStyle name="Total 9 7 4" xfId="2434" xr:uid="{00000000-0005-0000-0000-0000F1210000}"/>
    <cellStyle name="Total 9 7 4 2" xfId="6651" xr:uid="{00000000-0005-0000-0000-0000F2210000}"/>
    <cellStyle name="Total 9 7 5" xfId="3476" xr:uid="{00000000-0005-0000-0000-0000F3210000}"/>
    <cellStyle name="Total 9 7 5 2" xfId="7693" xr:uid="{00000000-0005-0000-0000-0000F4210000}"/>
    <cellStyle name="Total 9 7 6" xfId="4518" xr:uid="{00000000-0005-0000-0000-0000F5210000}"/>
    <cellStyle name="Total 9 8" xfId="505" xr:uid="{00000000-0005-0000-0000-0000F6210000}"/>
    <cellStyle name="Total 9 8 2" xfId="995" xr:uid="{00000000-0005-0000-0000-0000F7210000}"/>
    <cellStyle name="Total 9 8 2 2" xfId="2039" xr:uid="{00000000-0005-0000-0000-0000F8210000}"/>
    <cellStyle name="Total 9 8 2 2 2" xfId="6256" xr:uid="{00000000-0005-0000-0000-0000F9210000}"/>
    <cellStyle name="Total 9 8 2 3" xfId="3081" xr:uid="{00000000-0005-0000-0000-0000FA210000}"/>
    <cellStyle name="Total 9 8 2 3 2" xfId="7298" xr:uid="{00000000-0005-0000-0000-0000FB210000}"/>
    <cellStyle name="Total 9 8 2 4" xfId="4123" xr:uid="{00000000-0005-0000-0000-0000FC210000}"/>
    <cellStyle name="Total 9 8 2 4 2" xfId="8340" xr:uid="{00000000-0005-0000-0000-0000FD210000}"/>
    <cellStyle name="Total 9 8 2 5" xfId="5165" xr:uid="{00000000-0005-0000-0000-0000FE210000}"/>
    <cellStyle name="Total 9 8 3" xfId="1549" xr:uid="{00000000-0005-0000-0000-0000FF210000}"/>
    <cellStyle name="Total 9 8 3 2" xfId="5766" xr:uid="{00000000-0005-0000-0000-000000220000}"/>
    <cellStyle name="Total 9 8 4" xfId="2591" xr:uid="{00000000-0005-0000-0000-000001220000}"/>
    <cellStyle name="Total 9 8 4 2" xfId="6808" xr:uid="{00000000-0005-0000-0000-000002220000}"/>
    <cellStyle name="Total 9 8 5" xfId="3633" xr:uid="{00000000-0005-0000-0000-000003220000}"/>
    <cellStyle name="Total 9 8 5 2" xfId="7850" xr:uid="{00000000-0005-0000-0000-000004220000}"/>
    <cellStyle name="Total 9 8 6" xfId="4675" xr:uid="{00000000-0005-0000-0000-000005220000}"/>
    <cellStyle name="Total 9 9" xfId="556" xr:uid="{00000000-0005-0000-0000-000006220000}"/>
    <cellStyle name="Total 9 9 2" xfId="1034" xr:uid="{00000000-0005-0000-0000-000007220000}"/>
    <cellStyle name="Total 9 9 2 2" xfId="2078" xr:uid="{00000000-0005-0000-0000-000008220000}"/>
    <cellStyle name="Total 9 9 2 2 2" xfId="6295" xr:uid="{00000000-0005-0000-0000-000009220000}"/>
    <cellStyle name="Total 9 9 2 3" xfId="3120" xr:uid="{00000000-0005-0000-0000-00000A220000}"/>
    <cellStyle name="Total 9 9 2 3 2" xfId="7337" xr:uid="{00000000-0005-0000-0000-00000B220000}"/>
    <cellStyle name="Total 9 9 2 4" xfId="4162" xr:uid="{00000000-0005-0000-0000-00000C220000}"/>
    <cellStyle name="Total 9 9 2 4 2" xfId="8379" xr:uid="{00000000-0005-0000-0000-00000D220000}"/>
    <cellStyle name="Total 9 9 2 5" xfId="5204" xr:uid="{00000000-0005-0000-0000-00000E220000}"/>
    <cellStyle name="Total 9 9 3" xfId="1600" xr:uid="{00000000-0005-0000-0000-00000F220000}"/>
    <cellStyle name="Total 9 9 3 2" xfId="5817" xr:uid="{00000000-0005-0000-0000-000010220000}"/>
    <cellStyle name="Total 9 9 4" xfId="2642" xr:uid="{00000000-0005-0000-0000-000011220000}"/>
    <cellStyle name="Total 9 9 4 2" xfId="6859" xr:uid="{00000000-0005-0000-0000-000012220000}"/>
    <cellStyle name="Total 9 9 5" xfId="3684" xr:uid="{00000000-0005-0000-0000-000013220000}"/>
    <cellStyle name="Total 9 9 5 2" xfId="7901" xr:uid="{00000000-0005-0000-0000-000014220000}"/>
    <cellStyle name="Total 9 9 6" xfId="4726" xr:uid="{00000000-0005-0000-0000-000015220000}"/>
    <cellStyle name="Warning Text" xfId="45" builtinId="11" customBuiltin="1"/>
  </cellStyles>
  <dxfs count="1">
    <dxf>
      <numFmt numFmtId="165" formatCode="#,##0.0"/>
    </dxf>
  </dxfs>
  <tableStyles count="0" defaultTableStyle="TableStyleMedium2" defaultPivotStyle="PivotStyleLight16"/>
  <colors>
    <mruColors>
      <color rgb="FFCCFFCC"/>
      <color rgb="FF8AE4B3"/>
      <color rgb="FF0000FF"/>
      <color rgb="FFDDF3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xdr:row>
      <xdr:rowOff>0</xdr:rowOff>
    </xdr:from>
    <xdr:to>
      <xdr:col>3</xdr:col>
      <xdr:colOff>141605</xdr:colOff>
      <xdr:row>7</xdr:row>
      <xdr:rowOff>113982</xdr:rowOff>
    </xdr:to>
    <xdr:pic>
      <xdr:nvPicPr>
        <xdr:cNvPr id="2" name="Picture 1" descr="Department for Education" title="Logo">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8062"/>
        <a:stretch/>
      </xdr:blipFill>
      <xdr:spPr bwMode="auto">
        <a:xfrm>
          <a:off x="190500" y="161925"/>
          <a:ext cx="1341755" cy="108077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13</xdr:col>
      <xdr:colOff>0</xdr:colOff>
      <xdr:row>1</xdr:row>
      <xdr:rowOff>0</xdr:rowOff>
    </xdr:from>
    <xdr:to>
      <xdr:col>14</xdr:col>
      <xdr:colOff>342900</xdr:colOff>
      <xdr:row>6</xdr:row>
      <xdr:rowOff>142875</xdr:rowOff>
    </xdr:to>
    <xdr:pic>
      <xdr:nvPicPr>
        <xdr:cNvPr id="3" name="Picture 2" descr="Print">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clrChange>
            <a:clrFrom>
              <a:srgbClr val="FEFEFE"/>
            </a:clrFrom>
            <a:clrTo>
              <a:srgbClr val="FEFEFE">
                <a:alpha val="0"/>
              </a:srgbClr>
            </a:clrTo>
          </a:clrChange>
          <a:extLst>
            <a:ext uri="{28A0092B-C50C-407E-A947-70E740481C1C}">
              <a14:useLocalDpi xmlns:a14="http://schemas.microsoft.com/office/drawing/2010/main" val="0"/>
            </a:ext>
          </a:extLst>
        </a:blip>
        <a:srcRect/>
        <a:stretch>
          <a:fillRect/>
        </a:stretch>
      </xdr:blipFill>
      <xdr:spPr bwMode="auto">
        <a:xfrm>
          <a:off x="8015288" y="161925"/>
          <a:ext cx="995362"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0</xdr:row>
      <xdr:rowOff>0</xdr:rowOff>
    </xdr:from>
    <xdr:to>
      <xdr:col>5</xdr:col>
      <xdr:colOff>0</xdr:colOff>
      <xdr:row>0</xdr:row>
      <xdr:rowOff>0</xdr:rowOff>
    </xdr:to>
    <xdr:sp macro="" textlink="">
      <xdr:nvSpPr>
        <xdr:cNvPr id="2" name="Text Box 2">
          <a:extLst>
            <a:ext uri="{FF2B5EF4-FFF2-40B4-BE49-F238E27FC236}">
              <a16:creationId xmlns:a16="http://schemas.microsoft.com/office/drawing/2014/main" id="{00000000-0008-0000-0300-000002000000}"/>
            </a:ext>
          </a:extLst>
        </xdr:cNvPr>
        <xdr:cNvSpPr txBox="1">
          <a:spLocks noChangeArrowheads="1"/>
        </xdr:cNvSpPr>
      </xdr:nvSpPr>
      <xdr:spPr bwMode="auto">
        <a:xfrm>
          <a:off x="6772275" y="0"/>
          <a:ext cx="0" cy="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41148" rIns="45720" bIns="41148" anchor="ctr" upright="1"/>
        <a:lstStyle/>
        <a:p>
          <a:pPr algn="ctr" rtl="0">
            <a:defRPr sz="1000"/>
          </a:pPr>
          <a:r>
            <a:rPr lang="en-GB" sz="2400" b="1" i="0" u="none" strike="noStrike" baseline="0">
              <a:solidFill>
                <a:srgbClr val="000000"/>
              </a:solidFill>
              <a:latin typeface="Arial Narrow"/>
            </a:rPr>
            <a:t>1</a:t>
          </a:r>
        </a:p>
      </xdr:txBody>
    </xdr:sp>
    <xdr:clientData/>
  </xdr:twoCellAnchor>
  <xdr:twoCellAnchor>
    <xdr:from>
      <xdr:col>5</xdr:col>
      <xdr:colOff>0</xdr:colOff>
      <xdr:row>0</xdr:row>
      <xdr:rowOff>0</xdr:rowOff>
    </xdr:from>
    <xdr:to>
      <xdr:col>5</xdr:col>
      <xdr:colOff>0</xdr:colOff>
      <xdr:row>0</xdr:row>
      <xdr:rowOff>0</xdr:rowOff>
    </xdr:to>
    <xdr:sp macro="" textlink="">
      <xdr:nvSpPr>
        <xdr:cNvPr id="3" name="Text Box 4">
          <a:extLst>
            <a:ext uri="{FF2B5EF4-FFF2-40B4-BE49-F238E27FC236}">
              <a16:creationId xmlns:a16="http://schemas.microsoft.com/office/drawing/2014/main" id="{00000000-0008-0000-0300-000003000000}"/>
            </a:ext>
          </a:extLst>
        </xdr:cNvPr>
        <xdr:cNvSpPr txBox="1">
          <a:spLocks noChangeArrowheads="1"/>
        </xdr:cNvSpPr>
      </xdr:nvSpPr>
      <xdr:spPr bwMode="auto">
        <a:xfrm>
          <a:off x="6772275" y="0"/>
          <a:ext cx="0" cy="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41148" rIns="45720" bIns="41148" anchor="ctr" upright="1"/>
        <a:lstStyle/>
        <a:p>
          <a:pPr algn="ctr" rtl="0">
            <a:defRPr sz="1000"/>
          </a:pPr>
          <a:r>
            <a:rPr lang="en-GB" sz="2400" b="1" i="0" u="none" strike="noStrike" baseline="0">
              <a:solidFill>
                <a:srgbClr val="000000"/>
              </a:solidFill>
              <a:latin typeface="Arial Narrow"/>
            </a:rPr>
            <a:t>1</a:t>
          </a:r>
        </a:p>
      </xdr:txBody>
    </xdr:sp>
    <xdr:clientData/>
  </xdr:twoCellAnchor>
  <xdr:twoCellAnchor>
    <xdr:from>
      <xdr:col>5</xdr:col>
      <xdr:colOff>0</xdr:colOff>
      <xdr:row>0</xdr:row>
      <xdr:rowOff>0</xdr:rowOff>
    </xdr:from>
    <xdr:to>
      <xdr:col>5</xdr:col>
      <xdr:colOff>0</xdr:colOff>
      <xdr:row>0</xdr:row>
      <xdr:rowOff>0</xdr:rowOff>
    </xdr:to>
    <xdr:sp macro="" textlink="">
      <xdr:nvSpPr>
        <xdr:cNvPr id="4" name="Text Box 6">
          <a:extLst>
            <a:ext uri="{FF2B5EF4-FFF2-40B4-BE49-F238E27FC236}">
              <a16:creationId xmlns:a16="http://schemas.microsoft.com/office/drawing/2014/main" id="{00000000-0008-0000-0300-000004000000}"/>
            </a:ext>
          </a:extLst>
        </xdr:cNvPr>
        <xdr:cNvSpPr txBox="1">
          <a:spLocks noChangeArrowheads="1"/>
        </xdr:cNvSpPr>
      </xdr:nvSpPr>
      <xdr:spPr bwMode="auto">
        <a:xfrm>
          <a:off x="6772275" y="0"/>
          <a:ext cx="0" cy="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41148" rIns="45720" bIns="41148" anchor="ctr" upright="1"/>
        <a:lstStyle/>
        <a:p>
          <a:pPr algn="ctr" rtl="0">
            <a:defRPr sz="1000"/>
          </a:pPr>
          <a:r>
            <a:rPr lang="en-GB" sz="2400" b="1" i="0" u="none" strike="noStrike" baseline="0">
              <a:solidFill>
                <a:srgbClr val="000000"/>
              </a:solidFill>
              <a:latin typeface="Arial Narrow"/>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v.uk/government/collections/statistics-gcses-key-stage-4"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hyperlink" Target="https://www.gov.uk/government/publications/progress-8-school-performance-measur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gov.uk/government/publications/progress-8-school-performance-measure"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gov.uk/government/publications/progress-8-school-performance-measure"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gov.uk/government/publications/progress-8-school-performance-measure" TargetMode="External"/><Relationship Id="rId1" Type="http://schemas.openxmlformats.org/officeDocument/2006/relationships/hyperlink" Target="https://www.gov.uk/government/publications/progress-8-school-performance-measu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B9:M20"/>
  <sheetViews>
    <sheetView workbookViewId="0">
      <selection activeCell="B10" sqref="B10"/>
    </sheetView>
  </sheetViews>
  <sheetFormatPr defaultColWidth="9.1328125" defaultRowHeight="12.75" x14ac:dyDescent="0.35"/>
  <cols>
    <col min="1" max="1" width="2.59765625" style="56" customWidth="1"/>
    <col min="2" max="16384" width="9.1328125" style="56"/>
  </cols>
  <sheetData>
    <row r="9" spans="2:13" ht="24.75" customHeight="1" x14ac:dyDescent="0.65">
      <c r="B9" s="60" t="s">
        <v>152</v>
      </c>
      <c r="C9" s="59"/>
      <c r="D9" s="59"/>
      <c r="E9" s="59"/>
      <c r="F9" s="59"/>
      <c r="G9" s="59"/>
      <c r="H9" s="59"/>
      <c r="I9" s="59"/>
      <c r="J9" s="59"/>
      <c r="K9" s="59"/>
      <c r="L9" s="59"/>
      <c r="M9" s="59"/>
    </row>
    <row r="10" spans="2:13" ht="13.15" x14ac:dyDescent="0.4">
      <c r="B10" s="113"/>
      <c r="C10" s="59"/>
      <c r="D10" s="59"/>
      <c r="E10" s="59"/>
      <c r="F10" s="59"/>
      <c r="G10" s="59"/>
      <c r="H10" s="59"/>
      <c r="I10" s="59"/>
      <c r="J10" s="59"/>
      <c r="K10" s="59"/>
      <c r="L10" s="59"/>
      <c r="M10" s="59"/>
    </row>
    <row r="11" spans="2:13" ht="13.9" x14ac:dyDescent="0.4">
      <c r="B11" s="296" t="s">
        <v>444</v>
      </c>
      <c r="C11" s="59"/>
      <c r="D11" s="59"/>
      <c r="E11" s="59"/>
      <c r="F11" s="59"/>
      <c r="G11" s="59"/>
      <c r="H11" s="59"/>
      <c r="I11" s="59"/>
      <c r="J11" s="59"/>
      <c r="K11" s="59"/>
      <c r="L11" s="59"/>
      <c r="M11" s="59"/>
    </row>
    <row r="12" spans="2:13" x14ac:dyDescent="0.35">
      <c r="B12" s="59"/>
      <c r="C12" s="59"/>
      <c r="D12" s="59"/>
      <c r="E12" s="59"/>
      <c r="F12" s="59"/>
      <c r="G12" s="59"/>
      <c r="H12" s="59"/>
      <c r="I12" s="59"/>
      <c r="J12" s="59"/>
      <c r="K12" s="59"/>
      <c r="L12" s="59"/>
      <c r="M12" s="59"/>
    </row>
    <row r="13" spans="2:13" x14ac:dyDescent="0.35">
      <c r="B13" s="59" t="s">
        <v>118</v>
      </c>
      <c r="C13" s="234"/>
      <c r="D13" s="59"/>
      <c r="E13" s="59"/>
      <c r="F13" s="59"/>
      <c r="G13" s="59"/>
      <c r="H13" s="59"/>
      <c r="I13" s="59"/>
      <c r="J13" s="59"/>
      <c r="K13" s="59"/>
      <c r="L13" s="59"/>
      <c r="M13" s="59"/>
    </row>
    <row r="14" spans="2:13" x14ac:dyDescent="0.35">
      <c r="B14" s="59" t="s">
        <v>34</v>
      </c>
      <c r="C14" s="59"/>
      <c r="D14" s="59"/>
      <c r="E14" s="59"/>
      <c r="F14" s="59"/>
      <c r="G14" s="59"/>
      <c r="H14" s="59"/>
      <c r="I14" s="59"/>
      <c r="J14" s="59"/>
      <c r="K14" s="59"/>
      <c r="L14" s="59"/>
      <c r="M14" s="59"/>
    </row>
    <row r="15" spans="2:13" x14ac:dyDescent="0.35">
      <c r="B15" s="59" t="s">
        <v>180</v>
      </c>
      <c r="C15" s="234"/>
      <c r="D15" s="59"/>
      <c r="E15" s="59"/>
      <c r="F15" s="59"/>
      <c r="G15" s="59"/>
      <c r="H15" s="59"/>
      <c r="I15" s="59"/>
      <c r="J15" s="59"/>
      <c r="K15" s="59"/>
      <c r="L15" s="59"/>
      <c r="M15" s="59"/>
    </row>
    <row r="16" spans="2:13" x14ac:dyDescent="0.35">
      <c r="B16" s="59" t="s">
        <v>119</v>
      </c>
      <c r="C16" s="59"/>
      <c r="D16" s="59"/>
      <c r="E16" s="59"/>
      <c r="F16" s="59"/>
      <c r="G16" s="59"/>
      <c r="H16" s="59"/>
      <c r="I16" s="59"/>
      <c r="J16" s="59"/>
      <c r="K16" s="59"/>
      <c r="L16" s="59"/>
      <c r="M16" s="59"/>
    </row>
    <row r="17" spans="2:13" x14ac:dyDescent="0.35">
      <c r="B17" s="59"/>
      <c r="C17" s="59"/>
      <c r="D17" s="59"/>
      <c r="E17" s="59"/>
      <c r="F17" s="59"/>
      <c r="G17" s="59"/>
      <c r="H17" s="59"/>
      <c r="I17" s="59"/>
      <c r="J17" s="59"/>
      <c r="K17" s="59"/>
      <c r="L17" s="59"/>
      <c r="M17" s="59"/>
    </row>
    <row r="18" spans="2:13" x14ac:dyDescent="0.35">
      <c r="B18" s="61" t="s">
        <v>35</v>
      </c>
    </row>
    <row r="20" spans="2:13" x14ac:dyDescent="0.35">
      <c r="B20" s="74" t="s">
        <v>43</v>
      </c>
      <c r="H20" s="61" t="s">
        <v>44</v>
      </c>
    </row>
  </sheetData>
  <hyperlinks>
    <hyperlink ref="B18" location="Index!A1" display="Index" xr:uid="{00000000-0004-0000-0000-000000000000}"/>
    <hyperlink ref="H20" r:id="rId1" xr:uid="{00000000-0004-0000-0000-000001000000}"/>
  </hyperlinks>
  <pageMargins left="0.7" right="0.7" top="0.75" bottom="0.75" header="0.3" footer="0.3"/>
  <pageSetup paperSize="9" scale="76"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90"/>
  <sheetViews>
    <sheetView workbookViewId="0">
      <selection activeCell="A43" sqref="A43"/>
    </sheetView>
  </sheetViews>
  <sheetFormatPr defaultRowHeight="12.75" x14ac:dyDescent="0.35"/>
  <cols>
    <col min="1" max="1" width="27.1328125" style="228" bestFit="1" customWidth="1"/>
    <col min="3" max="3" width="42.1328125" customWidth="1"/>
    <col min="5" max="5" width="12" customWidth="1"/>
  </cols>
  <sheetData>
    <row r="1" spans="1:13" s="228" customFormat="1" ht="15" x14ac:dyDescent="0.4">
      <c r="A1" s="188" t="s">
        <v>114</v>
      </c>
    </row>
    <row r="2" spans="1:13" x14ac:dyDescent="0.35">
      <c r="B2" t="s">
        <v>324</v>
      </c>
      <c r="C2" t="s">
        <v>76</v>
      </c>
      <c r="D2" t="s">
        <v>325</v>
      </c>
      <c r="E2" t="s">
        <v>326</v>
      </c>
      <c r="F2" s="242" t="s">
        <v>199</v>
      </c>
      <c r="G2" t="s">
        <v>327</v>
      </c>
      <c r="H2" t="s">
        <v>207</v>
      </c>
      <c r="I2" t="s">
        <v>208</v>
      </c>
      <c r="J2" t="s">
        <v>209</v>
      </c>
      <c r="K2" t="s">
        <v>210</v>
      </c>
      <c r="L2" t="s">
        <v>213</v>
      </c>
      <c r="M2" t="s">
        <v>214</v>
      </c>
    </row>
    <row r="3" spans="1:13" x14ac:dyDescent="0.35">
      <c r="A3" s="228" t="str">
        <f t="shared" ref="A3:A34" si="0">CONCATENATE(B3,".",C3,".",D3)</f>
        <v>2016.Converter academy.NULL</v>
      </c>
      <c r="B3">
        <v>2016</v>
      </c>
      <c r="C3" t="s">
        <v>328</v>
      </c>
      <c r="D3" t="s">
        <v>120</v>
      </c>
      <c r="E3">
        <v>0</v>
      </c>
      <c r="F3">
        <v>0</v>
      </c>
      <c r="G3">
        <v>233547</v>
      </c>
      <c r="H3">
        <v>164038</v>
      </c>
      <c r="I3">
        <v>70.237682350875801</v>
      </c>
      <c r="J3">
        <v>108199</v>
      </c>
      <c r="K3">
        <v>46.3285762608811</v>
      </c>
      <c r="L3">
        <v>72465</v>
      </c>
      <c r="M3">
        <v>31.0280157741268</v>
      </c>
    </row>
    <row r="4" spans="1:13" x14ac:dyDescent="0.35">
      <c r="A4" s="228" t="str">
        <f t="shared" si="0"/>
        <v>2016.Converter academy.1</v>
      </c>
      <c r="B4">
        <v>2016</v>
      </c>
      <c r="C4" t="s">
        <v>328</v>
      </c>
      <c r="D4">
        <v>1</v>
      </c>
      <c r="E4">
        <v>1</v>
      </c>
      <c r="F4">
        <v>0</v>
      </c>
      <c r="G4">
        <v>11246</v>
      </c>
      <c r="H4">
        <v>7000</v>
      </c>
      <c r="I4">
        <v>62.2443535479281</v>
      </c>
      <c r="J4">
        <v>4230</v>
      </c>
      <c r="K4">
        <v>37.613373643962298</v>
      </c>
      <c r="L4">
        <v>2503</v>
      </c>
      <c r="M4">
        <v>22.256802418637701</v>
      </c>
    </row>
    <row r="5" spans="1:13" x14ac:dyDescent="0.35">
      <c r="A5" s="228" t="str">
        <f t="shared" si="0"/>
        <v>2016.Converter academy.2</v>
      </c>
      <c r="B5">
        <v>2016</v>
      </c>
      <c r="C5" t="s">
        <v>328</v>
      </c>
      <c r="D5">
        <v>2</v>
      </c>
      <c r="E5">
        <v>1</v>
      </c>
      <c r="F5">
        <v>0</v>
      </c>
      <c r="G5">
        <v>13154</v>
      </c>
      <c r="H5">
        <v>7888</v>
      </c>
      <c r="I5">
        <v>59.966550098829302</v>
      </c>
      <c r="J5">
        <v>4662</v>
      </c>
      <c r="K5">
        <v>35.441690740459201</v>
      </c>
      <c r="L5">
        <v>2758</v>
      </c>
      <c r="M5">
        <v>20.967006233845201</v>
      </c>
    </row>
    <row r="6" spans="1:13" x14ac:dyDescent="0.35">
      <c r="A6" s="228" t="str">
        <f t="shared" si="0"/>
        <v>2016.Converter academy.3</v>
      </c>
      <c r="B6">
        <v>2016</v>
      </c>
      <c r="C6" s="242" t="s">
        <v>328</v>
      </c>
      <c r="D6">
        <v>3</v>
      </c>
      <c r="E6">
        <v>1</v>
      </c>
      <c r="F6">
        <v>0</v>
      </c>
      <c r="G6">
        <v>10219</v>
      </c>
      <c r="H6">
        <v>6365</v>
      </c>
      <c r="I6">
        <v>62.285937958704402</v>
      </c>
      <c r="J6">
        <v>3986</v>
      </c>
      <c r="K6">
        <v>39.005773559056699</v>
      </c>
      <c r="L6">
        <v>2498</v>
      </c>
      <c r="M6">
        <v>24.444661904295899</v>
      </c>
    </row>
    <row r="7" spans="1:13" x14ac:dyDescent="0.35">
      <c r="A7" s="228" t="str">
        <f t="shared" si="0"/>
        <v>2016.Converter academy.4</v>
      </c>
      <c r="B7">
        <v>2016</v>
      </c>
      <c r="C7" t="s">
        <v>328</v>
      </c>
      <c r="D7">
        <v>4</v>
      </c>
      <c r="E7">
        <v>0</v>
      </c>
      <c r="F7">
        <v>0</v>
      </c>
      <c r="G7">
        <v>8410</v>
      </c>
      <c r="H7">
        <v>5530</v>
      </c>
      <c r="I7">
        <v>65.755053507728903</v>
      </c>
      <c r="J7">
        <v>3334</v>
      </c>
      <c r="K7">
        <v>39.643281807372198</v>
      </c>
      <c r="L7">
        <v>2106</v>
      </c>
      <c r="M7">
        <v>25.041617122473198</v>
      </c>
    </row>
    <row r="8" spans="1:13" x14ac:dyDescent="0.35">
      <c r="A8" s="228" t="str">
        <f t="shared" si="0"/>
        <v>2016.Converter academy.5</v>
      </c>
      <c r="B8">
        <v>2016</v>
      </c>
      <c r="C8" t="s">
        <v>328</v>
      </c>
      <c r="D8">
        <v>5</v>
      </c>
      <c r="E8">
        <v>0</v>
      </c>
      <c r="F8">
        <v>0</v>
      </c>
      <c r="G8">
        <v>11922</v>
      </c>
      <c r="H8">
        <v>7908</v>
      </c>
      <c r="I8">
        <v>66.331152491192796</v>
      </c>
      <c r="J8">
        <v>4850</v>
      </c>
      <c r="K8">
        <v>40.681093776212002</v>
      </c>
      <c r="L8">
        <v>3099</v>
      </c>
      <c r="M8">
        <v>25.993960744841502</v>
      </c>
    </row>
    <row r="9" spans="1:13" x14ac:dyDescent="0.35">
      <c r="A9" s="228" t="str">
        <f t="shared" si="0"/>
        <v>2016.Converter academy.6</v>
      </c>
      <c r="B9">
        <v>2016</v>
      </c>
      <c r="C9" t="s">
        <v>328</v>
      </c>
      <c r="D9">
        <v>6</v>
      </c>
      <c r="E9">
        <v>0</v>
      </c>
      <c r="F9">
        <v>0</v>
      </c>
      <c r="G9">
        <v>26633</v>
      </c>
      <c r="H9">
        <v>17187</v>
      </c>
      <c r="I9">
        <v>64.532722562234795</v>
      </c>
      <c r="J9">
        <v>11799</v>
      </c>
      <c r="K9">
        <v>44.302181504148997</v>
      </c>
      <c r="L9">
        <v>7168</v>
      </c>
      <c r="M9">
        <v>26.913978898359201</v>
      </c>
    </row>
    <row r="10" spans="1:13" x14ac:dyDescent="0.35">
      <c r="A10" s="228" t="str">
        <f t="shared" si="0"/>
        <v>2016.Converter academy.7</v>
      </c>
      <c r="B10">
        <v>2016</v>
      </c>
      <c r="C10" t="s">
        <v>328</v>
      </c>
      <c r="D10">
        <v>7</v>
      </c>
      <c r="E10">
        <v>0</v>
      </c>
      <c r="F10">
        <v>0</v>
      </c>
      <c r="G10">
        <v>64508</v>
      </c>
      <c r="H10">
        <v>44000</v>
      </c>
      <c r="I10">
        <v>68.208594282879602</v>
      </c>
      <c r="J10">
        <v>26830</v>
      </c>
      <c r="K10">
        <v>41.591740559310502</v>
      </c>
      <c r="L10">
        <v>17713</v>
      </c>
      <c r="M10">
        <v>27.458609784832898</v>
      </c>
    </row>
    <row r="11" spans="1:13" x14ac:dyDescent="0.35">
      <c r="A11" s="228" t="str">
        <f t="shared" si="0"/>
        <v>2016.Converter academy.8</v>
      </c>
      <c r="B11">
        <v>2016</v>
      </c>
      <c r="C11" t="s">
        <v>328</v>
      </c>
      <c r="D11">
        <v>8</v>
      </c>
      <c r="E11">
        <v>0</v>
      </c>
      <c r="F11">
        <v>0</v>
      </c>
      <c r="G11">
        <v>116828</v>
      </c>
      <c r="H11">
        <v>85367</v>
      </c>
      <c r="I11">
        <v>73.070667990550206</v>
      </c>
      <c r="J11">
        <v>58704</v>
      </c>
      <c r="K11">
        <v>50.248228164481098</v>
      </c>
      <c r="L11">
        <v>40407</v>
      </c>
      <c r="M11">
        <v>34.586742904098301</v>
      </c>
    </row>
    <row r="12" spans="1:13" x14ac:dyDescent="0.35">
      <c r="A12" s="228" t="str">
        <f t="shared" si="0"/>
        <v>2016.Converter academy.9</v>
      </c>
      <c r="B12">
        <v>2016</v>
      </c>
      <c r="C12" t="s">
        <v>328</v>
      </c>
      <c r="D12">
        <v>9</v>
      </c>
      <c r="E12">
        <v>0</v>
      </c>
      <c r="F12">
        <v>0</v>
      </c>
      <c r="G12">
        <v>5246</v>
      </c>
      <c r="H12">
        <v>4046</v>
      </c>
      <c r="I12">
        <v>77.125428898208199</v>
      </c>
      <c r="J12">
        <v>2682</v>
      </c>
      <c r="K12">
        <v>51.124666412504801</v>
      </c>
      <c r="L12">
        <v>1972</v>
      </c>
      <c r="M12">
        <v>37.590545177277903</v>
      </c>
    </row>
    <row r="13" spans="1:13" x14ac:dyDescent="0.35">
      <c r="A13" s="228" t="str">
        <f t="shared" si="0"/>
        <v>2016.Local Authority maintained.99</v>
      </c>
      <c r="B13">
        <v>2016</v>
      </c>
      <c r="C13" t="s">
        <v>329</v>
      </c>
      <c r="D13">
        <v>99</v>
      </c>
      <c r="E13">
        <v>0</v>
      </c>
      <c r="F13">
        <v>0</v>
      </c>
      <c r="G13">
        <v>191749</v>
      </c>
      <c r="H13">
        <v>118641</v>
      </c>
      <c r="I13">
        <v>61.873073653578402</v>
      </c>
      <c r="J13">
        <v>73636</v>
      </c>
      <c r="K13">
        <v>38.402286322223297</v>
      </c>
      <c r="L13">
        <v>44144</v>
      </c>
      <c r="M13">
        <v>23.021762825360199</v>
      </c>
    </row>
    <row r="14" spans="1:13" x14ac:dyDescent="0.35">
      <c r="A14" s="228" t="str">
        <f t="shared" si="0"/>
        <v>2016.Sponsored academy.NULL</v>
      </c>
      <c r="B14">
        <v>2016</v>
      </c>
      <c r="C14" t="s">
        <v>330</v>
      </c>
      <c r="D14" t="s">
        <v>120</v>
      </c>
      <c r="E14">
        <v>0</v>
      </c>
      <c r="F14">
        <v>0</v>
      </c>
      <c r="G14">
        <v>76743</v>
      </c>
      <c r="H14">
        <v>40957</v>
      </c>
      <c r="I14">
        <v>53.369036915419002</v>
      </c>
      <c r="J14">
        <v>23681</v>
      </c>
      <c r="K14">
        <v>30.8575374952764</v>
      </c>
      <c r="L14">
        <v>11614</v>
      </c>
      <c r="M14">
        <v>15.133627822733001</v>
      </c>
    </row>
    <row r="15" spans="1:13" x14ac:dyDescent="0.35">
      <c r="A15" s="228" t="str">
        <f t="shared" si="0"/>
        <v>2016.Sponsored academy.1</v>
      </c>
      <c r="B15">
        <v>2016</v>
      </c>
      <c r="C15" t="s">
        <v>330</v>
      </c>
      <c r="D15">
        <v>1</v>
      </c>
      <c r="E15">
        <v>1</v>
      </c>
      <c r="F15">
        <v>0</v>
      </c>
      <c r="G15">
        <v>12040</v>
      </c>
      <c r="H15">
        <v>6135</v>
      </c>
      <c r="I15">
        <v>50.955149501661097</v>
      </c>
      <c r="J15">
        <v>3913</v>
      </c>
      <c r="K15">
        <v>32.5</v>
      </c>
      <c r="L15">
        <v>1827</v>
      </c>
      <c r="M15">
        <v>15.1744186046512</v>
      </c>
    </row>
    <row r="16" spans="1:13" x14ac:dyDescent="0.35">
      <c r="A16" s="228" t="str">
        <f t="shared" si="0"/>
        <v>2016.Sponsored academy.2</v>
      </c>
      <c r="B16">
        <v>2016</v>
      </c>
      <c r="C16" t="s">
        <v>330</v>
      </c>
      <c r="D16">
        <v>2</v>
      </c>
      <c r="E16">
        <v>1</v>
      </c>
      <c r="F16">
        <v>0</v>
      </c>
      <c r="G16">
        <v>10870</v>
      </c>
      <c r="H16">
        <v>5102</v>
      </c>
      <c r="I16">
        <v>46.936522539098398</v>
      </c>
      <c r="J16">
        <v>2878</v>
      </c>
      <c r="K16">
        <v>26.476540938362501</v>
      </c>
      <c r="L16">
        <v>1299</v>
      </c>
      <c r="M16">
        <v>11.9503219871205</v>
      </c>
    </row>
    <row r="17" spans="1:13" x14ac:dyDescent="0.35">
      <c r="A17" s="228" t="str">
        <f t="shared" si="0"/>
        <v>2016.Sponsored academy.3</v>
      </c>
      <c r="B17">
        <v>2016</v>
      </c>
      <c r="C17" t="s">
        <v>330</v>
      </c>
      <c r="D17">
        <v>3</v>
      </c>
      <c r="E17">
        <v>1</v>
      </c>
      <c r="F17">
        <v>0</v>
      </c>
      <c r="G17">
        <v>6341</v>
      </c>
      <c r="H17">
        <v>3106</v>
      </c>
      <c r="I17">
        <v>48.982810282289897</v>
      </c>
      <c r="J17">
        <v>1727</v>
      </c>
      <c r="K17">
        <v>27.235451821479302</v>
      </c>
      <c r="L17">
        <v>793</v>
      </c>
      <c r="M17">
        <v>12.5059138937076</v>
      </c>
    </row>
    <row r="18" spans="1:13" ht="11.1" customHeight="1" x14ac:dyDescent="0.35">
      <c r="A18" s="228" t="str">
        <f t="shared" si="0"/>
        <v>2016.Sponsored academy.4</v>
      </c>
      <c r="B18">
        <v>2016</v>
      </c>
      <c r="C18" t="s">
        <v>330</v>
      </c>
      <c r="D18">
        <v>4</v>
      </c>
      <c r="E18">
        <v>0</v>
      </c>
      <c r="F18">
        <v>0</v>
      </c>
      <c r="G18">
        <v>8427</v>
      </c>
      <c r="H18">
        <v>4495</v>
      </c>
      <c r="I18">
        <v>53.340453304853398</v>
      </c>
      <c r="J18">
        <v>2465</v>
      </c>
      <c r="K18">
        <v>29.251216328468001</v>
      </c>
      <c r="L18">
        <v>1178</v>
      </c>
      <c r="M18">
        <v>13.9788774178237</v>
      </c>
    </row>
    <row r="19" spans="1:13" x14ac:dyDescent="0.35">
      <c r="A19" s="228" t="str">
        <f t="shared" si="0"/>
        <v>2016.Sponsored academy.5</v>
      </c>
      <c r="B19">
        <v>2016</v>
      </c>
      <c r="C19" s="242" t="s">
        <v>330</v>
      </c>
      <c r="D19">
        <v>5</v>
      </c>
      <c r="E19">
        <v>0</v>
      </c>
      <c r="F19">
        <v>0</v>
      </c>
      <c r="G19">
        <v>8560</v>
      </c>
      <c r="H19">
        <v>4477</v>
      </c>
      <c r="I19">
        <v>52.301401869158902</v>
      </c>
      <c r="J19">
        <v>2428</v>
      </c>
      <c r="K19">
        <v>28.364485981308398</v>
      </c>
      <c r="L19">
        <v>1254</v>
      </c>
      <c r="M19">
        <v>14.6495327102804</v>
      </c>
    </row>
    <row r="20" spans="1:13" x14ac:dyDescent="0.35">
      <c r="A20" s="228" t="str">
        <f t="shared" si="0"/>
        <v>2016.Sponsored academy.6</v>
      </c>
      <c r="B20">
        <v>2016</v>
      </c>
      <c r="C20" t="s">
        <v>330</v>
      </c>
      <c r="D20">
        <v>6</v>
      </c>
      <c r="E20">
        <v>0</v>
      </c>
      <c r="F20">
        <v>0</v>
      </c>
      <c r="G20">
        <v>8869</v>
      </c>
      <c r="H20">
        <v>4304</v>
      </c>
      <c r="I20">
        <v>48.5285827037997</v>
      </c>
      <c r="J20">
        <v>2475</v>
      </c>
      <c r="K20">
        <v>27.906190100349502</v>
      </c>
      <c r="L20">
        <v>1097</v>
      </c>
      <c r="M20">
        <v>12.3689254707408</v>
      </c>
    </row>
    <row r="21" spans="1:13" x14ac:dyDescent="0.35">
      <c r="A21" s="228" t="str">
        <f t="shared" si="0"/>
        <v>2016.Sponsored academy.7</v>
      </c>
      <c r="B21">
        <v>2016</v>
      </c>
      <c r="C21" t="s">
        <v>330</v>
      </c>
      <c r="D21">
        <v>7</v>
      </c>
      <c r="E21">
        <v>0</v>
      </c>
      <c r="F21">
        <v>0</v>
      </c>
      <c r="G21">
        <v>7143</v>
      </c>
      <c r="H21">
        <v>3672</v>
      </c>
      <c r="I21">
        <v>51.406971860562798</v>
      </c>
      <c r="J21">
        <v>1806</v>
      </c>
      <c r="K21">
        <v>25.283494330113399</v>
      </c>
      <c r="L21">
        <v>914</v>
      </c>
      <c r="M21">
        <v>12.795744085118301</v>
      </c>
    </row>
    <row r="22" spans="1:13" x14ac:dyDescent="0.35">
      <c r="A22" s="228" t="str">
        <f t="shared" si="0"/>
        <v>2016.Sponsored academy.8</v>
      </c>
      <c r="B22">
        <v>2016</v>
      </c>
      <c r="C22" t="s">
        <v>330</v>
      </c>
      <c r="D22">
        <v>8</v>
      </c>
      <c r="E22">
        <v>0</v>
      </c>
      <c r="F22">
        <v>0</v>
      </c>
      <c r="G22">
        <v>6116</v>
      </c>
      <c r="H22">
        <v>3298</v>
      </c>
      <c r="I22">
        <v>53.9241334205363</v>
      </c>
      <c r="J22">
        <v>2012</v>
      </c>
      <c r="K22">
        <v>32.897318508829301</v>
      </c>
      <c r="L22">
        <v>934</v>
      </c>
      <c r="M22">
        <v>15.2714192282538</v>
      </c>
    </row>
    <row r="23" spans="1:13" x14ac:dyDescent="0.35">
      <c r="A23" s="228" t="str">
        <f t="shared" si="0"/>
        <v>2016.Sponsored academy.9</v>
      </c>
      <c r="B23">
        <v>2016</v>
      </c>
      <c r="C23" t="s">
        <v>330</v>
      </c>
      <c r="D23">
        <v>9</v>
      </c>
      <c r="E23">
        <v>0</v>
      </c>
      <c r="F23">
        <v>0</v>
      </c>
      <c r="G23">
        <v>8385</v>
      </c>
      <c r="H23">
        <v>4050</v>
      </c>
      <c r="I23">
        <v>48.300536672629697</v>
      </c>
      <c r="J23">
        <v>1935</v>
      </c>
      <c r="K23">
        <v>23.076923076923102</v>
      </c>
      <c r="L23">
        <v>860</v>
      </c>
      <c r="M23">
        <v>10.2564102564103</v>
      </c>
    </row>
    <row r="24" spans="1:13" x14ac:dyDescent="0.35">
      <c r="A24" s="228" t="str">
        <f t="shared" si="0"/>
        <v>2016.Sponsored academy.10</v>
      </c>
      <c r="B24">
        <v>2016</v>
      </c>
      <c r="C24" t="s">
        <v>330</v>
      </c>
      <c r="D24">
        <v>10</v>
      </c>
      <c r="E24">
        <v>0</v>
      </c>
      <c r="F24">
        <v>0</v>
      </c>
      <c r="G24">
        <v>29243</v>
      </c>
      <c r="H24">
        <v>16661</v>
      </c>
      <c r="I24">
        <v>56.974318640358398</v>
      </c>
      <c r="J24">
        <v>10560</v>
      </c>
      <c r="K24">
        <v>36.111206100605301</v>
      </c>
      <c r="L24">
        <v>5377</v>
      </c>
      <c r="M24">
        <v>18.3873063639161</v>
      </c>
    </row>
    <row r="25" spans="1:13" x14ac:dyDescent="0.35">
      <c r="A25" s="228" t="str">
        <f t="shared" si="0"/>
        <v>2017.Converter academy.NULL</v>
      </c>
      <c r="B25">
        <v>2017</v>
      </c>
      <c r="C25" t="s">
        <v>328</v>
      </c>
      <c r="D25" t="s">
        <v>120</v>
      </c>
      <c r="E25">
        <v>0</v>
      </c>
      <c r="F25">
        <v>0</v>
      </c>
      <c r="G25">
        <v>239981</v>
      </c>
      <c r="H25">
        <v>169305</v>
      </c>
      <c r="I25">
        <v>70.549335155699794</v>
      </c>
      <c r="J25">
        <v>105823</v>
      </c>
      <c r="K25">
        <v>44.096407632270903</v>
      </c>
      <c r="L25">
        <v>70397</v>
      </c>
      <c r="M25">
        <v>29.334405640446501</v>
      </c>
    </row>
    <row r="26" spans="1:13" x14ac:dyDescent="0.35">
      <c r="A26" s="228" t="str">
        <f t="shared" si="0"/>
        <v>2017.Converter academy.1</v>
      </c>
      <c r="B26">
        <v>2017</v>
      </c>
      <c r="C26" t="s">
        <v>328</v>
      </c>
      <c r="D26">
        <v>1</v>
      </c>
      <c r="E26">
        <v>1</v>
      </c>
      <c r="F26">
        <v>0</v>
      </c>
      <c r="G26">
        <v>11176</v>
      </c>
      <c r="H26">
        <v>7309</v>
      </c>
      <c r="I26">
        <v>65.399069434502493</v>
      </c>
      <c r="J26">
        <v>3964</v>
      </c>
      <c r="K26">
        <v>35.468861846814598</v>
      </c>
      <c r="L26">
        <v>2354</v>
      </c>
      <c r="M26">
        <v>21.062992125984302</v>
      </c>
    </row>
    <row r="27" spans="1:13" x14ac:dyDescent="0.35">
      <c r="A27" s="228" t="str">
        <f t="shared" si="0"/>
        <v>2017.Converter academy.2</v>
      </c>
      <c r="B27">
        <v>2017</v>
      </c>
      <c r="C27" t="s">
        <v>328</v>
      </c>
      <c r="D27">
        <v>2</v>
      </c>
      <c r="E27">
        <v>1</v>
      </c>
      <c r="F27">
        <v>0</v>
      </c>
      <c r="G27">
        <v>11981</v>
      </c>
      <c r="H27">
        <v>7332</v>
      </c>
      <c r="I27">
        <v>61.196895083882801</v>
      </c>
      <c r="J27">
        <v>4129</v>
      </c>
      <c r="K27">
        <v>34.462899591019102</v>
      </c>
      <c r="L27">
        <v>2444</v>
      </c>
      <c r="M27">
        <v>20.398965027960902</v>
      </c>
    </row>
    <row r="28" spans="1:13" x14ac:dyDescent="0.35">
      <c r="A28" s="228" t="str">
        <f t="shared" si="0"/>
        <v>2017.Converter academy.3</v>
      </c>
      <c r="B28">
        <v>2017</v>
      </c>
      <c r="C28" t="s">
        <v>328</v>
      </c>
      <c r="D28">
        <v>3</v>
      </c>
      <c r="E28">
        <v>0</v>
      </c>
      <c r="F28">
        <v>0</v>
      </c>
      <c r="G28">
        <v>9970</v>
      </c>
      <c r="H28">
        <v>6390</v>
      </c>
      <c r="I28">
        <v>64.0922768304915</v>
      </c>
      <c r="J28">
        <v>3817</v>
      </c>
      <c r="K28">
        <v>38.284854563691098</v>
      </c>
      <c r="L28">
        <v>2292</v>
      </c>
      <c r="M28">
        <v>22.988966900702099</v>
      </c>
    </row>
    <row r="29" spans="1:13" x14ac:dyDescent="0.35">
      <c r="A29" s="228" t="str">
        <f t="shared" si="0"/>
        <v>2017.Converter academy.4</v>
      </c>
      <c r="B29">
        <v>2017</v>
      </c>
      <c r="C29" t="s">
        <v>328</v>
      </c>
      <c r="D29">
        <v>4</v>
      </c>
      <c r="E29">
        <v>0</v>
      </c>
      <c r="F29">
        <v>0</v>
      </c>
      <c r="G29">
        <v>7929</v>
      </c>
      <c r="H29">
        <v>5257</v>
      </c>
      <c r="I29">
        <v>66.300920670954696</v>
      </c>
      <c r="J29">
        <v>3134</v>
      </c>
      <c r="K29">
        <v>39.525791398663102</v>
      </c>
      <c r="L29">
        <v>1956</v>
      </c>
      <c r="M29">
        <v>24.668936814226299</v>
      </c>
    </row>
    <row r="30" spans="1:13" x14ac:dyDescent="0.35">
      <c r="A30" s="228" t="str">
        <f t="shared" si="0"/>
        <v>2017.Converter academy.5</v>
      </c>
      <c r="B30">
        <v>2017</v>
      </c>
      <c r="C30" t="s">
        <v>328</v>
      </c>
      <c r="D30">
        <v>5</v>
      </c>
      <c r="E30">
        <v>0</v>
      </c>
      <c r="F30">
        <v>0</v>
      </c>
      <c r="G30">
        <v>11547</v>
      </c>
      <c r="H30">
        <v>7654</v>
      </c>
      <c r="I30">
        <v>66.285615311336301</v>
      </c>
      <c r="J30">
        <v>4631</v>
      </c>
      <c r="K30">
        <v>40.105655148523397</v>
      </c>
      <c r="L30">
        <v>2875</v>
      </c>
      <c r="M30">
        <v>24.898241967610598</v>
      </c>
    </row>
    <row r="31" spans="1:13" x14ac:dyDescent="0.35">
      <c r="A31" s="228" t="str">
        <f t="shared" si="0"/>
        <v>2017.Converter academy.6</v>
      </c>
      <c r="B31">
        <v>2017</v>
      </c>
      <c r="C31" t="s">
        <v>328</v>
      </c>
      <c r="D31">
        <v>6</v>
      </c>
      <c r="E31">
        <v>0</v>
      </c>
      <c r="F31">
        <v>0</v>
      </c>
      <c r="G31">
        <v>26314</v>
      </c>
      <c r="H31">
        <v>17371</v>
      </c>
      <c r="I31">
        <v>66.014288971650103</v>
      </c>
      <c r="J31">
        <v>11164</v>
      </c>
      <c r="K31">
        <v>42.426084973778202</v>
      </c>
      <c r="L31">
        <v>6765</v>
      </c>
      <c r="M31">
        <v>25.708748194877298</v>
      </c>
    </row>
    <row r="32" spans="1:13" x14ac:dyDescent="0.35">
      <c r="A32" s="228" t="str">
        <f t="shared" si="0"/>
        <v>2017.Converter academy.7</v>
      </c>
      <c r="B32">
        <v>2017</v>
      </c>
      <c r="C32" t="s">
        <v>328</v>
      </c>
      <c r="D32">
        <v>7</v>
      </c>
      <c r="E32">
        <v>0</v>
      </c>
      <c r="F32">
        <v>0</v>
      </c>
      <c r="G32">
        <v>63578</v>
      </c>
      <c r="H32">
        <v>43794</v>
      </c>
      <c r="I32">
        <v>68.882317782880904</v>
      </c>
      <c r="J32">
        <v>24792</v>
      </c>
      <c r="K32">
        <v>38.994620780773197</v>
      </c>
      <c r="L32">
        <v>16278</v>
      </c>
      <c r="M32">
        <v>25.603196074113701</v>
      </c>
    </row>
    <row r="33" spans="1:13" x14ac:dyDescent="0.35">
      <c r="A33" s="228" t="str">
        <f t="shared" si="0"/>
        <v>2017.Converter academy.8</v>
      </c>
      <c r="B33">
        <v>2017</v>
      </c>
      <c r="C33" t="s">
        <v>328</v>
      </c>
      <c r="D33">
        <v>8</v>
      </c>
      <c r="E33">
        <v>0</v>
      </c>
      <c r="F33">
        <v>0</v>
      </c>
      <c r="G33">
        <v>115510</v>
      </c>
      <c r="H33">
        <v>84898</v>
      </c>
      <c r="I33">
        <v>73.4983984070643</v>
      </c>
      <c r="J33">
        <v>55602</v>
      </c>
      <c r="K33">
        <v>48.136092113236899</v>
      </c>
      <c r="L33">
        <v>38244</v>
      </c>
      <c r="M33">
        <v>33.108821747034902</v>
      </c>
    </row>
    <row r="34" spans="1:13" x14ac:dyDescent="0.35">
      <c r="A34" s="228" t="str">
        <f t="shared" si="0"/>
        <v>2017.Converter academy.9</v>
      </c>
      <c r="B34">
        <v>2017</v>
      </c>
      <c r="C34" t="s">
        <v>328</v>
      </c>
      <c r="D34">
        <v>9</v>
      </c>
      <c r="E34">
        <v>0</v>
      </c>
      <c r="F34">
        <v>0</v>
      </c>
      <c r="G34">
        <v>5133</v>
      </c>
      <c r="H34">
        <v>3941</v>
      </c>
      <c r="I34">
        <v>76.777712838496001</v>
      </c>
      <c r="J34">
        <v>2683</v>
      </c>
      <c r="K34">
        <v>52.269627897915399</v>
      </c>
      <c r="L34">
        <v>1987</v>
      </c>
      <c r="M34">
        <v>38.710305864017101</v>
      </c>
    </row>
    <row r="35" spans="1:13" x14ac:dyDescent="0.35">
      <c r="A35" s="228" t="str">
        <f t="shared" ref="A35:A66" si="1">CONCATENATE(B35,".",C35,".",D35)</f>
        <v>2017.Local Authority maintained.99</v>
      </c>
      <c r="B35">
        <v>2017</v>
      </c>
      <c r="C35" t="s">
        <v>329</v>
      </c>
      <c r="D35">
        <v>99</v>
      </c>
      <c r="E35">
        <v>0</v>
      </c>
      <c r="F35">
        <v>0</v>
      </c>
      <c r="G35">
        <v>172486</v>
      </c>
      <c r="H35">
        <v>107991</v>
      </c>
      <c r="I35">
        <v>62.6085595352666</v>
      </c>
      <c r="J35">
        <v>63189</v>
      </c>
      <c r="K35">
        <v>36.634277564556001</v>
      </c>
      <c r="L35">
        <v>38112</v>
      </c>
      <c r="M35">
        <v>22.095706318193901</v>
      </c>
    </row>
    <row r="36" spans="1:13" x14ac:dyDescent="0.35">
      <c r="A36" s="228" t="str">
        <f t="shared" si="1"/>
        <v>2017.Sponsored academy.NULL</v>
      </c>
      <c r="B36">
        <v>2017</v>
      </c>
      <c r="C36" t="s">
        <v>330</v>
      </c>
      <c r="D36" t="s">
        <v>120</v>
      </c>
      <c r="E36">
        <v>0</v>
      </c>
      <c r="F36">
        <v>0</v>
      </c>
      <c r="G36">
        <v>80049</v>
      </c>
      <c r="H36">
        <v>42889</v>
      </c>
      <c r="I36">
        <v>53.578433209659103</v>
      </c>
      <c r="J36">
        <v>24221</v>
      </c>
      <c r="K36">
        <v>30.257717148246702</v>
      </c>
      <c r="L36">
        <v>11808</v>
      </c>
      <c r="M36">
        <v>14.7509650339167</v>
      </c>
    </row>
    <row r="37" spans="1:13" x14ac:dyDescent="0.35">
      <c r="A37" s="228" t="str">
        <f t="shared" si="1"/>
        <v>2017.Sponsored academy.1</v>
      </c>
      <c r="B37">
        <v>2017</v>
      </c>
      <c r="C37" t="s">
        <v>330</v>
      </c>
      <c r="D37">
        <v>1</v>
      </c>
      <c r="E37">
        <v>1</v>
      </c>
      <c r="F37">
        <v>0</v>
      </c>
      <c r="G37">
        <v>11399</v>
      </c>
      <c r="H37">
        <v>5941</v>
      </c>
      <c r="I37">
        <v>52.118606895341699</v>
      </c>
      <c r="J37">
        <v>3557</v>
      </c>
      <c r="K37">
        <v>31.204491622072101</v>
      </c>
      <c r="L37">
        <v>1671</v>
      </c>
      <c r="M37">
        <v>14.659180629879801</v>
      </c>
    </row>
    <row r="38" spans="1:13" x14ac:dyDescent="0.35">
      <c r="A38" s="228" t="str">
        <f t="shared" si="1"/>
        <v>2017.Sponsored academy.2</v>
      </c>
      <c r="B38">
        <v>2017</v>
      </c>
      <c r="C38" t="s">
        <v>330</v>
      </c>
      <c r="D38">
        <v>2</v>
      </c>
      <c r="E38">
        <v>1</v>
      </c>
      <c r="F38">
        <v>0</v>
      </c>
      <c r="G38">
        <v>10069</v>
      </c>
      <c r="H38">
        <v>4891</v>
      </c>
      <c r="I38">
        <v>48.574833647829998</v>
      </c>
      <c r="J38">
        <v>2280</v>
      </c>
      <c r="K38">
        <v>22.643758069321699</v>
      </c>
      <c r="L38">
        <v>1045</v>
      </c>
      <c r="M38">
        <v>10.378389115105801</v>
      </c>
    </row>
    <row r="39" spans="1:13" x14ac:dyDescent="0.35">
      <c r="A39" s="228" t="str">
        <f t="shared" si="1"/>
        <v>2017.Sponsored academy.3</v>
      </c>
      <c r="B39">
        <v>2017</v>
      </c>
      <c r="C39" t="s">
        <v>330</v>
      </c>
      <c r="D39">
        <v>3</v>
      </c>
      <c r="E39">
        <v>0</v>
      </c>
      <c r="F39">
        <v>0</v>
      </c>
      <c r="G39">
        <v>5803</v>
      </c>
      <c r="H39">
        <v>2958</v>
      </c>
      <c r="I39">
        <v>50.973634327072197</v>
      </c>
      <c r="J39">
        <v>1611</v>
      </c>
      <c r="K39">
        <v>27.761502671032201</v>
      </c>
      <c r="L39">
        <v>766</v>
      </c>
      <c r="M39">
        <v>13.2000689298639</v>
      </c>
    </row>
    <row r="40" spans="1:13" x14ac:dyDescent="0.35">
      <c r="A40" s="228" t="str">
        <f t="shared" si="1"/>
        <v>2017.Sponsored academy.4</v>
      </c>
      <c r="B40">
        <v>2017</v>
      </c>
      <c r="C40" t="s">
        <v>330</v>
      </c>
      <c r="D40">
        <v>4</v>
      </c>
      <c r="E40">
        <v>0</v>
      </c>
      <c r="F40">
        <v>0</v>
      </c>
      <c r="G40">
        <v>7978</v>
      </c>
      <c r="H40">
        <v>4304</v>
      </c>
      <c r="I40">
        <v>53.948357984457303</v>
      </c>
      <c r="J40">
        <v>2201</v>
      </c>
      <c r="K40">
        <v>27.588368012033101</v>
      </c>
      <c r="L40">
        <v>1035</v>
      </c>
      <c r="M40">
        <v>12.973176234645299</v>
      </c>
    </row>
    <row r="41" spans="1:13" x14ac:dyDescent="0.35">
      <c r="A41" s="228" t="str">
        <f t="shared" si="1"/>
        <v>2017.Sponsored academy.5</v>
      </c>
      <c r="B41">
        <v>2017</v>
      </c>
      <c r="C41" t="s">
        <v>330</v>
      </c>
      <c r="D41">
        <v>5</v>
      </c>
      <c r="E41">
        <v>0</v>
      </c>
      <c r="F41">
        <v>0</v>
      </c>
      <c r="G41">
        <v>7901</v>
      </c>
      <c r="H41">
        <v>4295</v>
      </c>
      <c r="I41">
        <v>54.360207568662197</v>
      </c>
      <c r="J41">
        <v>2398</v>
      </c>
      <c r="K41">
        <v>30.350588533097099</v>
      </c>
      <c r="L41">
        <v>1191</v>
      </c>
      <c r="M41">
        <v>15.0740412605999</v>
      </c>
    </row>
    <row r="42" spans="1:13" x14ac:dyDescent="0.35">
      <c r="A42" s="228" t="str">
        <f t="shared" si="1"/>
        <v>2017.Sponsored academy.6</v>
      </c>
      <c r="B42">
        <v>2017</v>
      </c>
      <c r="C42" t="s">
        <v>330</v>
      </c>
      <c r="D42">
        <v>6</v>
      </c>
      <c r="E42">
        <v>0</v>
      </c>
      <c r="F42">
        <v>0</v>
      </c>
      <c r="G42">
        <v>7913</v>
      </c>
      <c r="H42">
        <v>4182</v>
      </c>
      <c r="I42">
        <v>52.849740932642497</v>
      </c>
      <c r="J42">
        <v>2106</v>
      </c>
      <c r="K42">
        <v>26.614431947428301</v>
      </c>
      <c r="L42">
        <v>995</v>
      </c>
      <c r="M42">
        <v>12.574244913433599</v>
      </c>
    </row>
    <row r="43" spans="1:13" x14ac:dyDescent="0.35">
      <c r="A43" s="228" t="str">
        <f t="shared" si="1"/>
        <v>2017.Sponsored academy.7</v>
      </c>
      <c r="B43">
        <v>2017</v>
      </c>
      <c r="C43" t="s">
        <v>330</v>
      </c>
      <c r="D43">
        <v>7</v>
      </c>
      <c r="E43">
        <v>0</v>
      </c>
      <c r="F43">
        <v>0</v>
      </c>
      <c r="G43">
        <v>7263</v>
      </c>
      <c r="H43">
        <v>3598</v>
      </c>
      <c r="I43">
        <v>49.538758088944</v>
      </c>
      <c r="J43">
        <v>1973</v>
      </c>
      <c r="K43">
        <v>27.1650832989123</v>
      </c>
      <c r="L43">
        <v>935</v>
      </c>
      <c r="M43">
        <v>12.873468263802801</v>
      </c>
    </row>
    <row r="44" spans="1:13" x14ac:dyDescent="0.35">
      <c r="A44" s="228" t="str">
        <f t="shared" si="1"/>
        <v>2017.Sponsored academy.8</v>
      </c>
      <c r="B44">
        <v>2017</v>
      </c>
      <c r="C44" t="s">
        <v>330</v>
      </c>
      <c r="D44">
        <v>8</v>
      </c>
      <c r="E44">
        <v>0</v>
      </c>
      <c r="F44">
        <v>0</v>
      </c>
      <c r="G44">
        <v>6092</v>
      </c>
      <c r="H44">
        <v>3144</v>
      </c>
      <c r="I44">
        <v>51.608667104399203</v>
      </c>
      <c r="J44">
        <v>1879</v>
      </c>
      <c r="K44">
        <v>30.8437294812869</v>
      </c>
      <c r="L44">
        <v>857</v>
      </c>
      <c r="M44">
        <v>14.0676296782666</v>
      </c>
    </row>
    <row r="45" spans="1:13" x14ac:dyDescent="0.35">
      <c r="A45" s="228" t="str">
        <f t="shared" si="1"/>
        <v>2017.Sponsored academy.9</v>
      </c>
      <c r="B45">
        <v>2017</v>
      </c>
      <c r="C45" t="s">
        <v>330</v>
      </c>
      <c r="D45">
        <v>9</v>
      </c>
      <c r="E45">
        <v>0</v>
      </c>
      <c r="F45">
        <v>0</v>
      </c>
      <c r="G45">
        <v>8243</v>
      </c>
      <c r="H45">
        <v>4154</v>
      </c>
      <c r="I45">
        <v>50.3942739293946</v>
      </c>
      <c r="J45">
        <v>2114</v>
      </c>
      <c r="K45">
        <v>25.6460026689312</v>
      </c>
      <c r="L45">
        <v>933</v>
      </c>
      <c r="M45">
        <v>11.318694650006099</v>
      </c>
    </row>
    <row r="46" spans="1:13" x14ac:dyDescent="0.35">
      <c r="A46" s="228" t="str">
        <f t="shared" si="1"/>
        <v>2017.Sponsored academy.10</v>
      </c>
      <c r="B46">
        <v>2017</v>
      </c>
      <c r="C46" t="s">
        <v>330</v>
      </c>
      <c r="D46">
        <v>10</v>
      </c>
      <c r="E46">
        <v>0</v>
      </c>
      <c r="F46">
        <v>0</v>
      </c>
      <c r="G46">
        <v>28856</v>
      </c>
      <c r="H46">
        <v>16254</v>
      </c>
      <c r="I46">
        <v>56.327973385084597</v>
      </c>
      <c r="J46">
        <v>9939</v>
      </c>
      <c r="K46">
        <v>34.443443304685303</v>
      </c>
      <c r="L46">
        <v>5096</v>
      </c>
      <c r="M46">
        <v>17.660105350706999</v>
      </c>
    </row>
    <row r="47" spans="1:13" x14ac:dyDescent="0.35">
      <c r="A47" s="228" t="str">
        <f t="shared" si="1"/>
        <v>2018.Converter academy.NULL</v>
      </c>
      <c r="B47">
        <v>2018</v>
      </c>
      <c r="C47" t="s">
        <v>328</v>
      </c>
      <c r="D47" t="s">
        <v>120</v>
      </c>
      <c r="E47">
        <v>0</v>
      </c>
      <c r="F47">
        <v>0</v>
      </c>
      <c r="G47">
        <v>251125</v>
      </c>
      <c r="H47">
        <v>177217</v>
      </c>
      <c r="I47">
        <v>70.569238427078105</v>
      </c>
      <c r="J47">
        <v>110202</v>
      </c>
      <c r="K47">
        <v>43.883325037332</v>
      </c>
      <c r="L47">
        <v>74117</v>
      </c>
      <c r="M47">
        <v>29.513987058237898</v>
      </c>
    </row>
    <row r="48" spans="1:13" x14ac:dyDescent="0.35">
      <c r="A48" s="228" t="str">
        <f t="shared" si="1"/>
        <v>2018.Converter academy.1</v>
      </c>
      <c r="B48">
        <v>2018</v>
      </c>
      <c r="C48" t="s">
        <v>328</v>
      </c>
      <c r="D48">
        <v>1</v>
      </c>
      <c r="E48">
        <v>1</v>
      </c>
      <c r="F48">
        <v>0</v>
      </c>
      <c r="G48">
        <v>10826</v>
      </c>
      <c r="H48">
        <v>6936</v>
      </c>
      <c r="I48">
        <v>64.067984481803094</v>
      </c>
      <c r="J48">
        <v>3857</v>
      </c>
      <c r="K48">
        <v>35.627193792721201</v>
      </c>
      <c r="L48">
        <v>2290</v>
      </c>
      <c r="M48">
        <v>21.152780343617199</v>
      </c>
    </row>
    <row r="49" spans="1:13" x14ac:dyDescent="0.35">
      <c r="A49" s="228" t="str">
        <f t="shared" si="1"/>
        <v>2018.Converter academy.2</v>
      </c>
      <c r="B49">
        <v>2018</v>
      </c>
      <c r="C49" t="s">
        <v>328</v>
      </c>
      <c r="D49">
        <v>2</v>
      </c>
      <c r="E49">
        <v>0</v>
      </c>
      <c r="F49">
        <v>0</v>
      </c>
      <c r="G49">
        <v>12359</v>
      </c>
      <c r="H49">
        <v>7682</v>
      </c>
      <c r="I49">
        <v>62.157132454082003</v>
      </c>
      <c r="J49">
        <v>4450</v>
      </c>
      <c r="K49">
        <v>36.006149364835302</v>
      </c>
      <c r="L49">
        <v>2499</v>
      </c>
      <c r="M49">
        <v>20.220082530949099</v>
      </c>
    </row>
    <row r="50" spans="1:13" x14ac:dyDescent="0.35">
      <c r="A50" s="228" t="str">
        <f t="shared" si="1"/>
        <v>2018.Converter academy.3</v>
      </c>
      <c r="B50">
        <v>2018</v>
      </c>
      <c r="C50" t="s">
        <v>328</v>
      </c>
      <c r="D50">
        <v>3</v>
      </c>
      <c r="E50">
        <v>0</v>
      </c>
      <c r="F50">
        <v>0</v>
      </c>
      <c r="G50">
        <v>9925</v>
      </c>
      <c r="H50">
        <v>6373</v>
      </c>
      <c r="I50">
        <v>64.211586901763198</v>
      </c>
      <c r="J50">
        <v>4041</v>
      </c>
      <c r="K50">
        <v>40.715365239294698</v>
      </c>
      <c r="L50">
        <v>2518</v>
      </c>
      <c r="M50">
        <v>25.3702770780856</v>
      </c>
    </row>
    <row r="51" spans="1:13" x14ac:dyDescent="0.35">
      <c r="A51" s="228" t="str">
        <f t="shared" si="1"/>
        <v>2018.Converter academy.4</v>
      </c>
      <c r="B51">
        <v>2018</v>
      </c>
      <c r="C51" t="s">
        <v>328</v>
      </c>
      <c r="D51">
        <v>4</v>
      </c>
      <c r="E51">
        <v>0</v>
      </c>
      <c r="F51">
        <v>0</v>
      </c>
      <c r="G51">
        <v>7908</v>
      </c>
      <c r="H51">
        <v>5256</v>
      </c>
      <c r="I51">
        <v>66.464339908952994</v>
      </c>
      <c r="J51">
        <v>3256</v>
      </c>
      <c r="K51">
        <v>41.173495194739502</v>
      </c>
      <c r="L51">
        <v>1952</v>
      </c>
      <c r="M51">
        <v>24.683864441072298</v>
      </c>
    </row>
    <row r="52" spans="1:13" x14ac:dyDescent="0.35">
      <c r="A52" s="228" t="str">
        <f t="shared" si="1"/>
        <v>2018.Converter academy.5</v>
      </c>
      <c r="B52">
        <v>2018</v>
      </c>
      <c r="C52" t="s">
        <v>328</v>
      </c>
      <c r="D52">
        <v>5</v>
      </c>
      <c r="E52">
        <v>0</v>
      </c>
      <c r="F52">
        <v>0</v>
      </c>
      <c r="G52">
        <v>11626</v>
      </c>
      <c r="H52">
        <v>7790</v>
      </c>
      <c r="I52">
        <v>67.004988818166197</v>
      </c>
      <c r="J52">
        <v>4479</v>
      </c>
      <c r="K52">
        <v>38.525718217787698</v>
      </c>
      <c r="L52">
        <v>2922</v>
      </c>
      <c r="M52">
        <v>25.133321864785799</v>
      </c>
    </row>
    <row r="53" spans="1:13" x14ac:dyDescent="0.35">
      <c r="A53" s="228" t="str">
        <f t="shared" si="1"/>
        <v>2018.Converter academy.6</v>
      </c>
      <c r="B53">
        <v>2018</v>
      </c>
      <c r="C53" t="s">
        <v>328</v>
      </c>
      <c r="D53">
        <v>6</v>
      </c>
      <c r="E53">
        <v>0</v>
      </c>
      <c r="F53">
        <v>0</v>
      </c>
      <c r="G53">
        <v>25812</v>
      </c>
      <c r="H53">
        <v>17196</v>
      </c>
      <c r="I53">
        <v>66.620176662017698</v>
      </c>
      <c r="J53">
        <v>10876</v>
      </c>
      <c r="K53">
        <v>42.135440880210801</v>
      </c>
      <c r="L53">
        <v>6610</v>
      </c>
      <c r="M53">
        <v>25.608244227491099</v>
      </c>
    </row>
    <row r="54" spans="1:13" x14ac:dyDescent="0.35">
      <c r="A54" s="228" t="str">
        <f t="shared" si="1"/>
        <v>2018.Converter academy.7</v>
      </c>
      <c r="B54">
        <v>2018</v>
      </c>
      <c r="C54" t="s">
        <v>328</v>
      </c>
      <c r="D54">
        <v>7</v>
      </c>
      <c r="E54">
        <v>0</v>
      </c>
      <c r="F54">
        <v>0</v>
      </c>
      <c r="G54">
        <v>63452</v>
      </c>
      <c r="H54">
        <v>43957</v>
      </c>
      <c r="I54">
        <v>69.275988148521705</v>
      </c>
      <c r="J54">
        <v>24968</v>
      </c>
      <c r="K54">
        <v>39.349429490008198</v>
      </c>
      <c r="L54">
        <v>16806</v>
      </c>
      <c r="M54">
        <v>26.4861627687071</v>
      </c>
    </row>
    <row r="55" spans="1:13" x14ac:dyDescent="0.35">
      <c r="A55" s="228" t="str">
        <f t="shared" si="1"/>
        <v>2018.Converter academy.8</v>
      </c>
      <c r="B55">
        <v>2018</v>
      </c>
      <c r="C55" t="s">
        <v>328</v>
      </c>
      <c r="D55">
        <v>8</v>
      </c>
      <c r="E55">
        <v>0</v>
      </c>
      <c r="F55">
        <v>0</v>
      </c>
      <c r="G55">
        <v>114927</v>
      </c>
      <c r="H55">
        <v>84928</v>
      </c>
      <c r="I55">
        <v>73.897343531111005</v>
      </c>
      <c r="J55">
        <v>55522</v>
      </c>
      <c r="K55">
        <v>48.310666771080797</v>
      </c>
      <c r="L55">
        <v>38835</v>
      </c>
      <c r="M55">
        <v>33.791015166148902</v>
      </c>
    </row>
    <row r="56" spans="1:13" x14ac:dyDescent="0.35">
      <c r="A56" s="228" t="str">
        <f t="shared" si="1"/>
        <v>2018.Converter academy.9</v>
      </c>
      <c r="B56">
        <v>2018</v>
      </c>
      <c r="C56" t="s">
        <v>328</v>
      </c>
      <c r="D56">
        <v>9</v>
      </c>
      <c r="E56">
        <v>0</v>
      </c>
      <c r="F56">
        <v>0</v>
      </c>
      <c r="G56">
        <v>5116</v>
      </c>
      <c r="H56">
        <v>4035</v>
      </c>
      <c r="I56">
        <v>78.870211102423795</v>
      </c>
      <c r="J56">
        <v>2610</v>
      </c>
      <c r="K56">
        <v>51.016419077404201</v>
      </c>
      <c r="L56">
        <v>1975</v>
      </c>
      <c r="M56">
        <v>38.604378420641098</v>
      </c>
    </row>
    <row r="57" spans="1:13" x14ac:dyDescent="0.35">
      <c r="A57" s="228" t="str">
        <f t="shared" si="1"/>
        <v>2018.Local Authority maintained.99</v>
      </c>
      <c r="B57">
        <v>2018</v>
      </c>
      <c r="C57" t="s">
        <v>329</v>
      </c>
      <c r="D57">
        <v>99</v>
      </c>
      <c r="E57">
        <v>0</v>
      </c>
      <c r="F57">
        <v>0</v>
      </c>
      <c r="G57">
        <v>151241</v>
      </c>
      <c r="H57">
        <v>96447</v>
      </c>
      <c r="I57">
        <v>63.770406172929299</v>
      </c>
      <c r="J57">
        <v>55904</v>
      </c>
      <c r="K57">
        <v>36.963521796338298</v>
      </c>
      <c r="L57">
        <v>33927</v>
      </c>
      <c r="M57">
        <v>22.432409201208699</v>
      </c>
    </row>
    <row r="58" spans="1:13" x14ac:dyDescent="0.35">
      <c r="A58" s="228" t="str">
        <f t="shared" si="1"/>
        <v>2018.Sponsored academy.NULL</v>
      </c>
      <c r="B58">
        <v>2018</v>
      </c>
      <c r="C58" t="s">
        <v>330</v>
      </c>
      <c r="D58" t="s">
        <v>120</v>
      </c>
      <c r="E58">
        <v>0</v>
      </c>
      <c r="F58">
        <v>0</v>
      </c>
      <c r="G58">
        <v>87768</v>
      </c>
      <c r="H58">
        <v>47599</v>
      </c>
      <c r="I58">
        <v>54.232749977212599</v>
      </c>
      <c r="J58">
        <v>26734</v>
      </c>
      <c r="K58">
        <v>30.459848692006201</v>
      </c>
      <c r="L58">
        <v>12833</v>
      </c>
      <c r="M58">
        <v>14.621502142010799</v>
      </c>
    </row>
    <row r="59" spans="1:13" x14ac:dyDescent="0.35">
      <c r="A59" s="228" t="str">
        <f t="shared" si="1"/>
        <v>2018.Sponsored academy.1</v>
      </c>
      <c r="B59">
        <v>2018</v>
      </c>
      <c r="C59" t="s">
        <v>330</v>
      </c>
      <c r="D59">
        <v>1</v>
      </c>
      <c r="E59">
        <v>1</v>
      </c>
      <c r="F59">
        <v>0</v>
      </c>
      <c r="G59">
        <v>11099</v>
      </c>
      <c r="H59">
        <v>5978</v>
      </c>
      <c r="I59">
        <v>53.860708171907397</v>
      </c>
      <c r="J59">
        <v>3321</v>
      </c>
      <c r="K59">
        <v>29.921614559870299</v>
      </c>
      <c r="L59">
        <v>1643</v>
      </c>
      <c r="M59">
        <v>14.803135417605199</v>
      </c>
    </row>
    <row r="60" spans="1:13" x14ac:dyDescent="0.35">
      <c r="A60" s="228" t="str">
        <f t="shared" si="1"/>
        <v>2018.Sponsored academy.2</v>
      </c>
      <c r="B60">
        <v>2018</v>
      </c>
      <c r="C60" t="s">
        <v>330</v>
      </c>
      <c r="D60">
        <v>2</v>
      </c>
      <c r="E60">
        <v>0</v>
      </c>
      <c r="F60">
        <v>0</v>
      </c>
      <c r="G60">
        <v>9181</v>
      </c>
      <c r="H60">
        <v>4564</v>
      </c>
      <c r="I60">
        <v>49.711360418255097</v>
      </c>
      <c r="J60">
        <v>2087</v>
      </c>
      <c r="K60">
        <v>22.731728569872601</v>
      </c>
      <c r="L60">
        <v>957</v>
      </c>
      <c r="M60">
        <v>10.4237011218821</v>
      </c>
    </row>
    <row r="61" spans="1:13" x14ac:dyDescent="0.35">
      <c r="A61" s="228" t="str">
        <f t="shared" si="1"/>
        <v>2018.Sponsored academy.3</v>
      </c>
      <c r="B61">
        <v>2018</v>
      </c>
      <c r="C61" t="s">
        <v>330</v>
      </c>
      <c r="D61">
        <v>3</v>
      </c>
      <c r="E61">
        <v>0</v>
      </c>
      <c r="F61">
        <v>0</v>
      </c>
      <c r="G61">
        <v>5703</v>
      </c>
      <c r="H61">
        <v>2983</v>
      </c>
      <c r="I61">
        <v>52.305803962826602</v>
      </c>
      <c r="J61">
        <v>1727</v>
      </c>
      <c r="K61">
        <v>30.282307557425899</v>
      </c>
      <c r="L61">
        <v>703</v>
      </c>
      <c r="M61">
        <v>12.3268455199018</v>
      </c>
    </row>
    <row r="62" spans="1:13" x14ac:dyDescent="0.35">
      <c r="A62" s="228" t="str">
        <f t="shared" si="1"/>
        <v>2018.Sponsored academy.4</v>
      </c>
      <c r="B62">
        <v>2018</v>
      </c>
      <c r="C62" t="s">
        <v>330</v>
      </c>
      <c r="D62">
        <v>4</v>
      </c>
      <c r="E62">
        <v>0</v>
      </c>
      <c r="F62">
        <v>0</v>
      </c>
      <c r="G62">
        <v>7627</v>
      </c>
      <c r="H62">
        <v>4251</v>
      </c>
      <c r="I62">
        <v>55.7362003408942</v>
      </c>
      <c r="J62">
        <v>2337</v>
      </c>
      <c r="K62">
        <v>30.641143306673701</v>
      </c>
      <c r="L62">
        <v>1009</v>
      </c>
      <c r="M62">
        <v>13.229316900485101</v>
      </c>
    </row>
    <row r="63" spans="1:13" x14ac:dyDescent="0.35">
      <c r="A63" s="228" t="str">
        <f>CONCATENATE(B63,".",C63,".",D63)</f>
        <v>2018.Sponsored academy.5</v>
      </c>
      <c r="B63">
        <v>2018</v>
      </c>
      <c r="C63" t="s">
        <v>330</v>
      </c>
      <c r="D63">
        <v>5</v>
      </c>
      <c r="E63">
        <v>0</v>
      </c>
      <c r="F63">
        <v>0</v>
      </c>
      <c r="G63">
        <v>7309</v>
      </c>
      <c r="H63">
        <v>4038</v>
      </c>
      <c r="I63">
        <v>55.246955807908101</v>
      </c>
      <c r="J63">
        <v>2139</v>
      </c>
      <c r="K63">
        <v>29.2652893692708</v>
      </c>
      <c r="L63">
        <v>1128</v>
      </c>
      <c r="M63">
        <v>15.433027773977299</v>
      </c>
    </row>
    <row r="64" spans="1:13" x14ac:dyDescent="0.35">
      <c r="A64" s="228" t="str">
        <f t="shared" si="1"/>
        <v>2018.Sponsored academy.6</v>
      </c>
      <c r="B64">
        <v>2018</v>
      </c>
      <c r="C64" t="s">
        <v>330</v>
      </c>
      <c r="D64">
        <v>6</v>
      </c>
      <c r="E64">
        <v>0</v>
      </c>
      <c r="F64">
        <v>0</v>
      </c>
      <c r="G64">
        <v>8050</v>
      </c>
      <c r="H64">
        <v>4198</v>
      </c>
      <c r="I64">
        <v>52.1490683229814</v>
      </c>
      <c r="J64">
        <v>2477</v>
      </c>
      <c r="K64">
        <v>30.7701863354037</v>
      </c>
      <c r="L64">
        <v>1165</v>
      </c>
      <c r="M64">
        <v>14.472049689441</v>
      </c>
    </row>
    <row r="65" spans="1:13" x14ac:dyDescent="0.35">
      <c r="A65" s="228" t="str">
        <f t="shared" si="1"/>
        <v>2018.Sponsored academy.7</v>
      </c>
      <c r="B65">
        <v>2018</v>
      </c>
      <c r="C65" t="s">
        <v>330</v>
      </c>
      <c r="D65">
        <v>7</v>
      </c>
      <c r="E65">
        <v>0</v>
      </c>
      <c r="F65">
        <v>0</v>
      </c>
      <c r="G65">
        <v>7389</v>
      </c>
      <c r="H65">
        <v>3832</v>
      </c>
      <c r="I65">
        <v>51.860874272567301</v>
      </c>
      <c r="J65">
        <v>1992</v>
      </c>
      <c r="K65">
        <v>26.9589930978482</v>
      </c>
      <c r="L65">
        <v>948</v>
      </c>
      <c r="M65">
        <v>12.8298822574097</v>
      </c>
    </row>
    <row r="66" spans="1:13" x14ac:dyDescent="0.35">
      <c r="A66" s="228" t="str">
        <f t="shared" si="1"/>
        <v>2018.Sponsored academy.8</v>
      </c>
      <c r="B66">
        <v>2018</v>
      </c>
      <c r="C66" t="s">
        <v>330</v>
      </c>
      <c r="D66">
        <v>8</v>
      </c>
      <c r="E66">
        <v>0</v>
      </c>
      <c r="F66">
        <v>0</v>
      </c>
      <c r="G66">
        <v>5975</v>
      </c>
      <c r="H66">
        <v>3224</v>
      </c>
      <c r="I66">
        <v>53.9581589958159</v>
      </c>
      <c r="J66">
        <v>1803</v>
      </c>
      <c r="K66">
        <v>30.175732217573199</v>
      </c>
      <c r="L66">
        <v>781</v>
      </c>
      <c r="M66">
        <v>13.071129707113</v>
      </c>
    </row>
    <row r="67" spans="1:13" x14ac:dyDescent="0.35">
      <c r="A67" s="228" t="str">
        <f t="shared" ref="A67:A68" si="2">CONCATENATE(B67,".",C67,".",D67)</f>
        <v>2018.Sponsored academy.9</v>
      </c>
      <c r="B67">
        <v>2018</v>
      </c>
      <c r="C67" t="s">
        <v>330</v>
      </c>
      <c r="D67">
        <v>9</v>
      </c>
      <c r="E67">
        <v>0</v>
      </c>
      <c r="F67">
        <v>0</v>
      </c>
      <c r="G67">
        <v>8308</v>
      </c>
      <c r="H67">
        <v>4151</v>
      </c>
      <c r="I67">
        <v>49.963890226287901</v>
      </c>
      <c r="J67">
        <v>1992</v>
      </c>
      <c r="K67">
        <v>23.976889744824302</v>
      </c>
      <c r="L67">
        <v>888</v>
      </c>
      <c r="M67">
        <v>10.6884930187771</v>
      </c>
    </row>
    <row r="68" spans="1:13" x14ac:dyDescent="0.35">
      <c r="A68" s="228" t="str">
        <f t="shared" si="2"/>
        <v>2018.Sponsored academy.10</v>
      </c>
      <c r="B68">
        <v>2018</v>
      </c>
      <c r="C68" t="s">
        <v>330</v>
      </c>
      <c r="D68">
        <v>10</v>
      </c>
      <c r="E68">
        <v>0</v>
      </c>
      <c r="F68">
        <v>0</v>
      </c>
      <c r="G68">
        <v>28226</v>
      </c>
      <c r="H68">
        <v>16358</v>
      </c>
      <c r="I68">
        <v>57.953659746333201</v>
      </c>
      <c r="J68">
        <v>10180</v>
      </c>
      <c r="K68">
        <v>36.066038404308102</v>
      </c>
      <c r="L68">
        <v>5254</v>
      </c>
      <c r="M68">
        <v>18.614043789414001</v>
      </c>
    </row>
    <row r="69" spans="1:13" x14ac:dyDescent="0.35">
      <c r="A69" s="228" t="str">
        <f t="shared" ref="A69:A90" si="3">CONCATENATE(B69,".",C69,".",D69)</f>
        <v>2019.Converter academy.NULL</v>
      </c>
      <c r="B69">
        <v>2019</v>
      </c>
      <c r="C69" t="s">
        <v>328</v>
      </c>
      <c r="D69" t="s">
        <v>120</v>
      </c>
      <c r="E69">
        <v>0</v>
      </c>
      <c r="F69">
        <v>1480</v>
      </c>
      <c r="G69">
        <v>272013</v>
      </c>
      <c r="H69">
        <v>192867</v>
      </c>
      <c r="I69">
        <v>70.903596519283994</v>
      </c>
      <c r="J69">
        <v>123237</v>
      </c>
      <c r="K69">
        <v>45.305555249197603</v>
      </c>
      <c r="L69">
        <v>82192</v>
      </c>
      <c r="M69">
        <v>30.216202902067199</v>
      </c>
    </row>
    <row r="70" spans="1:13" x14ac:dyDescent="0.35">
      <c r="A70" s="228" t="str">
        <f t="shared" si="3"/>
        <v>2019.Converter academy.1</v>
      </c>
      <c r="B70">
        <v>2019</v>
      </c>
      <c r="C70" t="s">
        <v>328</v>
      </c>
      <c r="D70">
        <v>1</v>
      </c>
      <c r="E70">
        <v>0</v>
      </c>
      <c r="F70">
        <v>65</v>
      </c>
      <c r="G70">
        <v>10967</v>
      </c>
      <c r="H70">
        <v>7245</v>
      </c>
      <c r="I70">
        <v>66.061821829123701</v>
      </c>
      <c r="J70">
        <v>3890</v>
      </c>
      <c r="K70">
        <v>35.470046503145802</v>
      </c>
      <c r="L70">
        <v>2428</v>
      </c>
      <c r="M70">
        <v>22.139144706847802</v>
      </c>
    </row>
    <row r="71" spans="1:13" x14ac:dyDescent="0.35">
      <c r="A71" s="228" t="str">
        <f t="shared" si="3"/>
        <v>2019.Converter academy.2</v>
      </c>
      <c r="B71">
        <v>2019</v>
      </c>
      <c r="C71" t="s">
        <v>328</v>
      </c>
      <c r="D71">
        <v>2</v>
      </c>
      <c r="E71">
        <v>0</v>
      </c>
      <c r="F71">
        <v>76</v>
      </c>
      <c r="G71">
        <v>12567</v>
      </c>
      <c r="H71">
        <v>7795</v>
      </c>
      <c r="I71">
        <v>62.027532426195599</v>
      </c>
      <c r="J71">
        <v>4659</v>
      </c>
      <c r="K71">
        <v>37.073287180711397</v>
      </c>
      <c r="L71">
        <v>2590</v>
      </c>
      <c r="M71">
        <v>20.609532903636499</v>
      </c>
    </row>
    <row r="72" spans="1:13" x14ac:dyDescent="0.35">
      <c r="A72" s="228" t="str">
        <f t="shared" si="3"/>
        <v>2019.Converter academy.3</v>
      </c>
      <c r="B72">
        <v>2019</v>
      </c>
      <c r="C72" t="s">
        <v>328</v>
      </c>
      <c r="D72">
        <v>3</v>
      </c>
      <c r="E72">
        <v>0</v>
      </c>
      <c r="F72">
        <v>57</v>
      </c>
      <c r="G72">
        <v>10105</v>
      </c>
      <c r="H72">
        <v>6577</v>
      </c>
      <c r="I72">
        <v>65.086590796635306</v>
      </c>
      <c r="J72">
        <v>3832</v>
      </c>
      <c r="K72">
        <v>37.921820880752101</v>
      </c>
      <c r="L72">
        <v>2436</v>
      </c>
      <c r="M72">
        <v>24.1068777832756</v>
      </c>
    </row>
    <row r="73" spans="1:13" x14ac:dyDescent="0.35">
      <c r="A73" s="228" t="str">
        <f t="shared" si="3"/>
        <v>2019.Converter academy.4</v>
      </c>
      <c r="B73">
        <v>2019</v>
      </c>
      <c r="C73" t="s">
        <v>328</v>
      </c>
      <c r="D73">
        <v>4</v>
      </c>
      <c r="E73">
        <v>0</v>
      </c>
      <c r="F73">
        <v>46</v>
      </c>
      <c r="G73">
        <v>8429</v>
      </c>
      <c r="H73">
        <v>5834</v>
      </c>
      <c r="I73">
        <v>69.213429825602105</v>
      </c>
      <c r="J73">
        <v>3603</v>
      </c>
      <c r="K73">
        <v>42.745284138094704</v>
      </c>
      <c r="L73">
        <v>2214</v>
      </c>
      <c r="M73">
        <v>26.266461027405398</v>
      </c>
    </row>
    <row r="74" spans="1:13" x14ac:dyDescent="0.35">
      <c r="A74" s="228" t="str">
        <f t="shared" si="3"/>
        <v>2019.Converter academy.5</v>
      </c>
      <c r="B74">
        <v>2019</v>
      </c>
      <c r="C74" t="s">
        <v>328</v>
      </c>
      <c r="D74">
        <v>5</v>
      </c>
      <c r="E74">
        <v>0</v>
      </c>
      <c r="F74">
        <v>64</v>
      </c>
      <c r="G74">
        <v>12061</v>
      </c>
      <c r="H74">
        <v>8340</v>
      </c>
      <c r="I74">
        <v>69.148495149655901</v>
      </c>
      <c r="J74">
        <v>4760</v>
      </c>
      <c r="K74">
        <v>39.466047591410302</v>
      </c>
      <c r="L74">
        <v>3106</v>
      </c>
      <c r="M74">
        <v>25.752425172042098</v>
      </c>
    </row>
    <row r="75" spans="1:13" x14ac:dyDescent="0.35">
      <c r="A75" s="228" t="str">
        <f t="shared" si="3"/>
        <v>2019.Converter academy.6</v>
      </c>
      <c r="B75">
        <v>2019</v>
      </c>
      <c r="C75" t="s">
        <v>328</v>
      </c>
      <c r="D75">
        <v>6</v>
      </c>
      <c r="E75">
        <v>0</v>
      </c>
      <c r="F75">
        <v>148</v>
      </c>
      <c r="G75">
        <v>26618</v>
      </c>
      <c r="H75">
        <v>17803</v>
      </c>
      <c r="I75">
        <v>66.883312044481201</v>
      </c>
      <c r="J75">
        <v>12002</v>
      </c>
      <c r="K75">
        <v>45.089788864677999</v>
      </c>
      <c r="L75">
        <v>7218</v>
      </c>
      <c r="M75">
        <v>27.116988504019801</v>
      </c>
    </row>
    <row r="76" spans="1:13" x14ac:dyDescent="0.35">
      <c r="A76" s="228" t="str">
        <f t="shared" si="3"/>
        <v>2019.Converter academy.7</v>
      </c>
      <c r="B76">
        <v>2019</v>
      </c>
      <c r="C76" t="s">
        <v>328</v>
      </c>
      <c r="D76">
        <v>7</v>
      </c>
      <c r="E76">
        <v>0</v>
      </c>
      <c r="F76">
        <v>365</v>
      </c>
      <c r="G76">
        <v>65597</v>
      </c>
      <c r="H76">
        <v>45678</v>
      </c>
      <c r="I76">
        <v>69.634282055581807</v>
      </c>
      <c r="J76">
        <v>27771</v>
      </c>
      <c r="K76">
        <v>42.335777550802597</v>
      </c>
      <c r="L76">
        <v>18254</v>
      </c>
      <c r="M76">
        <v>27.8274921109197</v>
      </c>
    </row>
    <row r="77" spans="1:13" x14ac:dyDescent="0.35">
      <c r="A77" s="228" t="str">
        <f t="shared" si="3"/>
        <v>2019.Converter academy.8</v>
      </c>
      <c r="B77">
        <v>2019</v>
      </c>
      <c r="C77" t="s">
        <v>328</v>
      </c>
      <c r="D77">
        <v>8</v>
      </c>
      <c r="E77">
        <v>0</v>
      </c>
      <c r="F77">
        <v>633</v>
      </c>
      <c r="G77">
        <v>120384</v>
      </c>
      <c r="H77">
        <v>89481</v>
      </c>
      <c r="I77">
        <v>74.329645135566196</v>
      </c>
      <c r="J77">
        <v>59952</v>
      </c>
      <c r="K77">
        <v>49.800637958532697</v>
      </c>
      <c r="L77">
        <v>41899</v>
      </c>
      <c r="M77">
        <v>34.804459064327503</v>
      </c>
    </row>
    <row r="78" spans="1:13" x14ac:dyDescent="0.35">
      <c r="A78" s="228" t="str">
        <f t="shared" si="3"/>
        <v>2019.Converter academy.9</v>
      </c>
      <c r="B78">
        <v>2019</v>
      </c>
      <c r="C78" t="s">
        <v>328</v>
      </c>
      <c r="D78">
        <v>9</v>
      </c>
      <c r="E78">
        <v>0</v>
      </c>
      <c r="F78">
        <v>26</v>
      </c>
      <c r="G78">
        <v>5285</v>
      </c>
      <c r="H78">
        <v>4114</v>
      </c>
      <c r="I78">
        <v>77.842951750236494</v>
      </c>
      <c r="J78">
        <v>2768</v>
      </c>
      <c r="K78">
        <v>52.374645222327302</v>
      </c>
      <c r="L78">
        <v>2047</v>
      </c>
      <c r="M78">
        <v>38.732261116367098</v>
      </c>
    </row>
    <row r="79" spans="1:13" x14ac:dyDescent="0.35">
      <c r="A79" s="228" t="str">
        <f t="shared" si="3"/>
        <v>2019.Local Authority maintained.99</v>
      </c>
      <c r="B79">
        <v>2019</v>
      </c>
      <c r="C79" t="s">
        <v>329</v>
      </c>
      <c r="D79">
        <v>99</v>
      </c>
      <c r="E79">
        <v>0</v>
      </c>
      <c r="F79">
        <v>838</v>
      </c>
      <c r="G79">
        <v>140187</v>
      </c>
      <c r="H79">
        <v>90278</v>
      </c>
      <c r="I79">
        <v>64.398268027705896</v>
      </c>
      <c r="J79">
        <v>53939</v>
      </c>
      <c r="K79">
        <v>38.476463580788497</v>
      </c>
      <c r="L79">
        <v>32718</v>
      </c>
      <c r="M79">
        <v>23.338825996704401</v>
      </c>
    </row>
    <row r="80" spans="1:13" x14ac:dyDescent="0.35">
      <c r="A80" s="228" t="str">
        <f t="shared" si="3"/>
        <v>2019.Sponsored academy.NULL</v>
      </c>
      <c r="B80">
        <v>2019</v>
      </c>
      <c r="C80" t="s">
        <v>330</v>
      </c>
      <c r="D80" t="s">
        <v>120</v>
      </c>
      <c r="E80">
        <v>0</v>
      </c>
      <c r="F80">
        <v>694</v>
      </c>
      <c r="G80">
        <v>103965</v>
      </c>
      <c r="H80">
        <v>56969</v>
      </c>
      <c r="I80">
        <v>54.796325686529102</v>
      </c>
      <c r="J80">
        <v>33770</v>
      </c>
      <c r="K80">
        <v>32.482085317173997</v>
      </c>
      <c r="L80">
        <v>16363</v>
      </c>
      <c r="M80">
        <v>15.738950608377801</v>
      </c>
    </row>
    <row r="81" spans="1:13" x14ac:dyDescent="0.35">
      <c r="A81" s="228" t="str">
        <f t="shared" si="3"/>
        <v>2019.Sponsored academy.1</v>
      </c>
      <c r="B81">
        <v>2019</v>
      </c>
      <c r="C81" t="s">
        <v>330</v>
      </c>
      <c r="D81">
        <v>1</v>
      </c>
      <c r="E81">
        <v>0</v>
      </c>
      <c r="F81">
        <v>69</v>
      </c>
      <c r="G81">
        <v>10911</v>
      </c>
      <c r="H81">
        <v>6002</v>
      </c>
      <c r="I81">
        <v>55.008706809641602</v>
      </c>
      <c r="J81">
        <v>3222</v>
      </c>
      <c r="K81">
        <v>29.529832279351101</v>
      </c>
      <c r="L81">
        <v>1677</v>
      </c>
      <c r="M81">
        <v>15.369810283200399</v>
      </c>
    </row>
    <row r="82" spans="1:13" x14ac:dyDescent="0.35">
      <c r="A82" s="228" t="str">
        <f t="shared" si="3"/>
        <v>2019.Sponsored academy.2</v>
      </c>
      <c r="B82">
        <v>2019</v>
      </c>
      <c r="C82" t="s">
        <v>330</v>
      </c>
      <c r="D82">
        <v>2</v>
      </c>
      <c r="E82">
        <v>0</v>
      </c>
      <c r="F82">
        <v>65</v>
      </c>
      <c r="G82">
        <v>9624</v>
      </c>
      <c r="H82">
        <v>4916</v>
      </c>
      <c r="I82">
        <v>51.080631753948502</v>
      </c>
      <c r="J82">
        <v>2529</v>
      </c>
      <c r="K82">
        <v>26.2780548628429</v>
      </c>
      <c r="L82">
        <v>1161</v>
      </c>
      <c r="M82">
        <v>12.0635910224439</v>
      </c>
    </row>
    <row r="83" spans="1:13" x14ac:dyDescent="0.35">
      <c r="A83" s="228" t="str">
        <f t="shared" si="3"/>
        <v>2019.Sponsored academy.3</v>
      </c>
      <c r="B83">
        <v>2019</v>
      </c>
      <c r="C83" t="s">
        <v>330</v>
      </c>
      <c r="D83">
        <v>3</v>
      </c>
      <c r="E83">
        <v>0</v>
      </c>
      <c r="F83">
        <v>41</v>
      </c>
      <c r="G83">
        <v>5993</v>
      </c>
      <c r="H83">
        <v>3089</v>
      </c>
      <c r="I83">
        <v>51.543467378608398</v>
      </c>
      <c r="J83">
        <v>2227</v>
      </c>
      <c r="K83">
        <v>37.160020023360602</v>
      </c>
      <c r="L83">
        <v>929</v>
      </c>
      <c r="M83">
        <v>15.501418321374899</v>
      </c>
    </row>
    <row r="84" spans="1:13" x14ac:dyDescent="0.35">
      <c r="A84" s="228" t="str">
        <f t="shared" si="3"/>
        <v>2019.Sponsored academy.4</v>
      </c>
      <c r="B84">
        <v>2019</v>
      </c>
      <c r="C84" t="s">
        <v>330</v>
      </c>
      <c r="D84">
        <v>4</v>
      </c>
      <c r="E84">
        <v>0</v>
      </c>
      <c r="F84">
        <v>56</v>
      </c>
      <c r="G84">
        <v>7648</v>
      </c>
      <c r="H84">
        <v>4256</v>
      </c>
      <c r="I84">
        <v>55.648535564853603</v>
      </c>
      <c r="J84">
        <v>2740</v>
      </c>
      <c r="K84">
        <v>35.826359832636001</v>
      </c>
      <c r="L84">
        <v>1127</v>
      </c>
      <c r="M84">
        <v>14.7358786610879</v>
      </c>
    </row>
    <row r="85" spans="1:13" x14ac:dyDescent="0.35">
      <c r="A85" s="228" t="str">
        <f t="shared" si="3"/>
        <v>2019.Sponsored academy.5</v>
      </c>
      <c r="B85">
        <v>2019</v>
      </c>
      <c r="C85" t="s">
        <v>330</v>
      </c>
      <c r="D85">
        <v>5</v>
      </c>
      <c r="E85">
        <v>0</v>
      </c>
      <c r="F85">
        <v>60</v>
      </c>
      <c r="G85">
        <v>7916</v>
      </c>
      <c r="H85">
        <v>4321</v>
      </c>
      <c r="I85">
        <v>54.585649317837301</v>
      </c>
      <c r="J85">
        <v>2631</v>
      </c>
      <c r="K85">
        <v>33.2364830722587</v>
      </c>
      <c r="L85">
        <v>1363</v>
      </c>
      <c r="M85">
        <v>17.2182920667004</v>
      </c>
    </row>
    <row r="86" spans="1:13" x14ac:dyDescent="0.35">
      <c r="A86" s="228" t="str">
        <f t="shared" si="3"/>
        <v>2019.Sponsored academy.6</v>
      </c>
      <c r="B86">
        <v>2019</v>
      </c>
      <c r="C86" t="s">
        <v>330</v>
      </c>
      <c r="D86">
        <v>6</v>
      </c>
      <c r="E86">
        <v>0</v>
      </c>
      <c r="F86">
        <v>70</v>
      </c>
      <c r="G86">
        <v>8875</v>
      </c>
      <c r="H86">
        <v>4770</v>
      </c>
      <c r="I86">
        <v>53.746478873239397</v>
      </c>
      <c r="J86">
        <v>2839</v>
      </c>
      <c r="K86">
        <v>31.988732394366199</v>
      </c>
      <c r="L86">
        <v>1279</v>
      </c>
      <c r="M86">
        <v>14.4112676056338</v>
      </c>
    </row>
    <row r="87" spans="1:13" x14ac:dyDescent="0.35">
      <c r="A87" s="228" t="str">
        <f t="shared" si="3"/>
        <v>2019.Sponsored academy.7</v>
      </c>
      <c r="B87">
        <v>2019</v>
      </c>
      <c r="C87" t="s">
        <v>330</v>
      </c>
      <c r="D87">
        <v>7</v>
      </c>
      <c r="E87">
        <v>0</v>
      </c>
      <c r="F87">
        <v>54</v>
      </c>
      <c r="G87">
        <v>7937</v>
      </c>
      <c r="H87">
        <v>4239</v>
      </c>
      <c r="I87">
        <v>53.408088698500698</v>
      </c>
      <c r="J87">
        <v>2094</v>
      </c>
      <c r="K87">
        <v>26.382764268615301</v>
      </c>
      <c r="L87">
        <v>1072</v>
      </c>
      <c r="M87">
        <v>13.5063626055185</v>
      </c>
    </row>
    <row r="88" spans="1:13" x14ac:dyDescent="0.35">
      <c r="A88" s="228" t="str">
        <f t="shared" si="3"/>
        <v>2019.Sponsored academy.8</v>
      </c>
      <c r="B88">
        <v>2019</v>
      </c>
      <c r="C88" t="s">
        <v>330</v>
      </c>
      <c r="D88">
        <v>8</v>
      </c>
      <c r="E88">
        <v>0</v>
      </c>
      <c r="F88">
        <v>44</v>
      </c>
      <c r="G88">
        <v>6514</v>
      </c>
      <c r="H88">
        <v>3640</v>
      </c>
      <c r="I88">
        <v>55.879643844028202</v>
      </c>
      <c r="J88">
        <v>2157</v>
      </c>
      <c r="K88">
        <v>33.113294442738699</v>
      </c>
      <c r="L88">
        <v>1023</v>
      </c>
      <c r="M88">
        <v>15.704636168253</v>
      </c>
    </row>
    <row r="89" spans="1:13" x14ac:dyDescent="0.35">
      <c r="A89" s="228" t="str">
        <f t="shared" si="3"/>
        <v>2019.Sponsored academy.9</v>
      </c>
      <c r="B89">
        <v>2019</v>
      </c>
      <c r="C89" t="s">
        <v>330</v>
      </c>
      <c r="D89">
        <v>9</v>
      </c>
      <c r="E89">
        <v>0</v>
      </c>
      <c r="F89">
        <v>59</v>
      </c>
      <c r="G89">
        <v>9322</v>
      </c>
      <c r="H89">
        <v>4878</v>
      </c>
      <c r="I89">
        <v>52.3278266466424</v>
      </c>
      <c r="J89">
        <v>2121</v>
      </c>
      <c r="K89">
        <v>22.752628191375202</v>
      </c>
      <c r="L89">
        <v>1063</v>
      </c>
      <c r="M89">
        <v>11.4031323750268</v>
      </c>
    </row>
    <row r="90" spans="1:13" x14ac:dyDescent="0.35">
      <c r="A90" s="228" t="str">
        <f t="shared" si="3"/>
        <v>2019.Sponsored academy.10</v>
      </c>
      <c r="B90">
        <v>2019</v>
      </c>
      <c r="C90" t="s">
        <v>330</v>
      </c>
      <c r="D90">
        <v>10</v>
      </c>
      <c r="E90">
        <v>0</v>
      </c>
      <c r="F90">
        <v>176</v>
      </c>
      <c r="G90">
        <v>29225</v>
      </c>
      <c r="H90">
        <v>16858</v>
      </c>
      <c r="I90">
        <v>57.683490162532102</v>
      </c>
      <c r="J90">
        <v>11210</v>
      </c>
      <c r="K90">
        <v>38.357570573139398</v>
      </c>
      <c r="L90">
        <v>5669</v>
      </c>
      <c r="M90">
        <v>19.3977758768178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B50"/>
  <sheetViews>
    <sheetView showGridLines="0" zoomScaleNormal="100" workbookViewId="0">
      <selection sqref="A1:F1"/>
    </sheetView>
  </sheetViews>
  <sheetFormatPr defaultColWidth="9.1328125" defaultRowHeight="14.25" x14ac:dyDescent="0.45"/>
  <cols>
    <col min="1" max="1" width="32" style="323" customWidth="1"/>
    <col min="2" max="3" width="13.86328125" style="323" customWidth="1"/>
    <col min="4" max="6" width="16.3984375" style="323" customWidth="1"/>
    <col min="7" max="7" width="9.1328125" style="323"/>
    <col min="8" max="11" width="9.1328125" style="323" customWidth="1"/>
    <col min="12" max="13" width="9.1328125" style="405" customWidth="1"/>
    <col min="14" max="14" width="9.1328125" style="323" customWidth="1"/>
    <col min="15" max="27" width="9.1328125" style="323"/>
    <col min="28" max="28" width="9.1328125" style="323" hidden="1" customWidth="1"/>
    <col min="29" max="16384" width="9.1328125" style="323"/>
  </cols>
  <sheetData>
    <row r="1" spans="1:28" ht="27" customHeight="1" x14ac:dyDescent="0.45">
      <c r="A1" s="559" t="s">
        <v>471</v>
      </c>
      <c r="B1" s="559"/>
      <c r="C1" s="559"/>
      <c r="D1" s="559"/>
      <c r="E1" s="559"/>
      <c r="F1" s="559"/>
    </row>
    <row r="2" spans="1:28" x14ac:dyDescent="0.45">
      <c r="A2" s="19" t="s">
        <v>409</v>
      </c>
      <c r="B2" s="324"/>
      <c r="C2" s="324"/>
      <c r="D2" s="324"/>
      <c r="E2" s="324"/>
      <c r="F2" s="324"/>
      <c r="G2" s="325"/>
      <c r="H2" s="325"/>
      <c r="I2" s="325"/>
      <c r="K2" s="325"/>
      <c r="L2" s="436"/>
      <c r="M2" s="448"/>
    </row>
    <row r="3" spans="1:28" x14ac:dyDescent="0.45">
      <c r="A3" s="16" t="s">
        <v>0</v>
      </c>
      <c r="B3" s="324"/>
      <c r="C3" s="324"/>
      <c r="D3" s="324"/>
      <c r="E3" s="324"/>
      <c r="F3" s="324"/>
      <c r="G3" s="325"/>
      <c r="H3" s="325"/>
      <c r="I3" s="325"/>
      <c r="K3" s="325"/>
      <c r="L3" s="436"/>
      <c r="M3" s="448"/>
    </row>
    <row r="4" spans="1:28" ht="15.75" x14ac:dyDescent="0.45">
      <c r="B4" s="560" t="s">
        <v>24</v>
      </c>
      <c r="C4" s="561"/>
      <c r="D4" s="561"/>
      <c r="E4" s="561"/>
      <c r="F4" s="562"/>
      <c r="G4" s="24"/>
      <c r="H4" s="326"/>
      <c r="I4" s="24"/>
      <c r="J4" s="24"/>
      <c r="K4" s="24"/>
      <c r="L4" s="437"/>
      <c r="M4" s="437"/>
      <c r="AB4" s="323" t="s">
        <v>154</v>
      </c>
    </row>
    <row r="5" spans="1:28" ht="27" customHeight="1" x14ac:dyDescent="0.45">
      <c r="A5" s="16"/>
      <c r="B5" s="385" t="s">
        <v>155</v>
      </c>
      <c r="C5" s="566" t="s">
        <v>156</v>
      </c>
      <c r="D5" s="567"/>
      <c r="E5" s="567"/>
      <c r="F5" s="568"/>
      <c r="G5" s="24"/>
      <c r="H5" s="437" t="str">
        <f>IF(C5="% achieving grade 4/C or above in English and Maths (3)","pt_l2basics_94",IF(C5="% entering all components of the English Baccalaureate","pt_ebacc_e_ptq_ee",IF(C5="% achieving grade 4/C or above in all components 
of the English Baccalaureate (4)","pt_ebacc_94")))</f>
        <v>pt_l2basics_94</v>
      </c>
      <c r="I5" s="437" t="s">
        <v>199</v>
      </c>
      <c r="J5" s="24"/>
      <c r="K5" s="24"/>
      <c r="L5" s="437"/>
      <c r="M5" s="437"/>
      <c r="AB5" s="323" t="s">
        <v>157</v>
      </c>
    </row>
    <row r="6" spans="1:28" s="405" customFormat="1" ht="15.75" customHeight="1" x14ac:dyDescent="0.45">
      <c r="A6" s="402"/>
      <c r="B6" s="403">
        <v>2019</v>
      </c>
      <c r="C6" s="403">
        <v>2016</v>
      </c>
      <c r="D6" s="403">
        <v>2017</v>
      </c>
      <c r="E6" s="403">
        <v>2018</v>
      </c>
      <c r="F6" s="403">
        <v>2019</v>
      </c>
      <c r="G6" s="404"/>
      <c r="H6" s="404"/>
      <c r="I6" s="404"/>
      <c r="J6" s="404"/>
      <c r="K6" s="404"/>
      <c r="L6" s="404"/>
      <c r="M6" s="404"/>
      <c r="AB6" s="406" t="s">
        <v>408</v>
      </c>
    </row>
    <row r="7" spans="1:28" ht="28.5" customHeight="1" x14ac:dyDescent="0.45">
      <c r="A7" s="327"/>
      <c r="B7" s="563" t="s">
        <v>158</v>
      </c>
      <c r="C7" s="565" t="str">
        <f>C5</f>
        <v>% achieving grade 4/C or above in English and Maths (3)</v>
      </c>
      <c r="D7" s="565"/>
      <c r="E7" s="565"/>
      <c r="F7" s="565"/>
      <c r="G7" s="328"/>
      <c r="H7" s="328"/>
      <c r="I7" s="328"/>
      <c r="J7" s="328"/>
      <c r="K7" s="328"/>
      <c r="L7" s="438"/>
    </row>
    <row r="8" spans="1:28" x14ac:dyDescent="0.45">
      <c r="A8" s="329"/>
      <c r="B8" s="564"/>
      <c r="C8" s="367" t="s">
        <v>45</v>
      </c>
      <c r="D8" s="330" t="s">
        <v>94</v>
      </c>
      <c r="E8" s="330" t="s">
        <v>96</v>
      </c>
      <c r="F8" s="367" t="s">
        <v>122</v>
      </c>
      <c r="G8" s="328"/>
      <c r="H8" s="331"/>
      <c r="I8" s="328"/>
      <c r="J8" s="328"/>
      <c r="K8" s="328"/>
      <c r="L8" s="438"/>
    </row>
    <row r="9" spans="1:28" ht="11.25" customHeight="1" x14ac:dyDescent="0.45">
      <c r="A9" s="332"/>
      <c r="B9" s="332"/>
      <c r="C9" s="332"/>
      <c r="D9" s="333"/>
      <c r="E9" s="333"/>
      <c r="F9" s="333"/>
      <c r="G9" s="334"/>
      <c r="H9" s="335"/>
      <c r="I9" s="334"/>
      <c r="J9" s="334"/>
      <c r="K9" s="328"/>
      <c r="L9" s="438"/>
    </row>
    <row r="10" spans="1:28" ht="11.25" customHeight="1" x14ac:dyDescent="0.45">
      <c r="A10" s="336" t="s">
        <v>159</v>
      </c>
      <c r="B10" s="337"/>
      <c r="C10" s="337"/>
      <c r="D10" s="333"/>
      <c r="E10" s="333"/>
      <c r="F10" s="333"/>
      <c r="G10" s="334"/>
      <c r="H10" s="338"/>
      <c r="I10" s="338"/>
      <c r="J10" s="334"/>
      <c r="K10" s="328"/>
      <c r="L10" s="438" t="s">
        <v>330</v>
      </c>
      <c r="M10" s="438" t="s">
        <v>234</v>
      </c>
    </row>
    <row r="11" spans="1:28" ht="11.25" customHeight="1" x14ac:dyDescent="0.45">
      <c r="A11" s="339" t="s">
        <v>160</v>
      </c>
      <c r="B11" s="384">
        <f>INDEX(Academies_UD!$1:$1048576,MATCH(CONCATENATE(B$6,".",$L$10,".",$L11),Academies_UD!$A:$A,0),MATCH($I$5,Academies_UD!$2:$2,0))</f>
        <v>69</v>
      </c>
      <c r="C11" s="340">
        <f>INDEX(Academies_UD!$1:$1048576,MATCH(CONCATENATE(C$6,".",$L$10,".",$L11),Academies_UD!$A:$A,0),MATCH($H$5,Academies_UD!$2:$2,0))</f>
        <v>50.955149501661097</v>
      </c>
      <c r="D11" s="340">
        <f>INDEX(Academies_UD!$1:$1048576,MATCH(CONCATENATE(D$6,".",$L$10,".",$L11),Academies_UD!$A:$A,0),MATCH($H$5,Academies_UD!$2:$2,0))</f>
        <v>52.118606895341699</v>
      </c>
      <c r="E11" s="340">
        <f>INDEX(Academies_UD!$1:$1048576,MATCH(CONCATENATE(E$6,".",$L$10,".",$L11),Academies_UD!$A:$A,0),MATCH($H$5,Academies_UD!$2:$2,0))</f>
        <v>53.860708171907397</v>
      </c>
      <c r="F11" s="342">
        <f>INDEX(Academies_UD!$1:$1048576,MATCH(CONCATENATE(F$6,".",$L$10,".",$L11),Academies_UD!$A:$A,0),MATCH($H$5,Academies_UD!$2:$2,0))</f>
        <v>55.008706809641602</v>
      </c>
      <c r="G11" s="334"/>
      <c r="H11" s="338"/>
      <c r="I11" s="338"/>
      <c r="J11" s="334"/>
      <c r="K11" s="328"/>
      <c r="L11" s="438">
        <v>1</v>
      </c>
    </row>
    <row r="12" spans="1:28" ht="11.25" customHeight="1" x14ac:dyDescent="0.45">
      <c r="A12" s="339" t="s">
        <v>161</v>
      </c>
      <c r="B12" s="384">
        <f>INDEX(Academies_UD!$1:$1048576,MATCH(CONCATENATE(B$6,".",$L$10,".",$L12),Academies_UD!$A:$A,0),MATCH($I$5,Academies_UD!$2:$2,0))</f>
        <v>65</v>
      </c>
      <c r="C12" s="340">
        <f>INDEX(Academies_UD!$1:$1048576,MATCH(CONCATENATE(C$6,".",$L$10,".",$L12),Academies_UD!$A:$A,0),MATCH($H$5,Academies_UD!$2:$2,0))</f>
        <v>46.936522539098398</v>
      </c>
      <c r="D12" s="340">
        <f>INDEX(Academies_UD!$1:$1048576,MATCH(CONCATENATE(D$6,".",$L$10,".",$L12),Academies_UD!$A:$A,0),MATCH($H$5,Academies_UD!$2:$2,0))</f>
        <v>48.574833647829998</v>
      </c>
      <c r="E12" s="342">
        <f>INDEX(Academies_UD!$1:$1048576,MATCH(CONCATENATE(E$6,".",$L$10,".",$L12),Academies_UD!$A:$A,0),MATCH($H$5,Academies_UD!$2:$2,0))</f>
        <v>49.711360418255097</v>
      </c>
      <c r="F12" s="342">
        <f>INDEX(Academies_UD!$1:$1048576,MATCH(CONCATENATE(F$6,".",$L$10,".",$L12),Academies_UD!$A:$A,0),MATCH($H$5,Academies_UD!$2:$2,0))</f>
        <v>51.080631753948502</v>
      </c>
      <c r="G12" s="334"/>
      <c r="H12" s="343"/>
      <c r="I12" s="334"/>
      <c r="J12" s="334"/>
      <c r="K12" s="328"/>
      <c r="L12" s="438">
        <v>2</v>
      </c>
    </row>
    <row r="13" spans="1:28" ht="11.25" customHeight="1" x14ac:dyDescent="0.45">
      <c r="A13" s="344" t="s">
        <v>162</v>
      </c>
      <c r="B13" s="384">
        <f>INDEX(Academies_UD!$1:$1048576,MATCH(CONCATENATE(B$6,".",$L$10,".",$L13),Academies_UD!$A:$A,0),MATCH($I$5,Academies_UD!$2:$2,0))</f>
        <v>41</v>
      </c>
      <c r="C13" s="340">
        <f>INDEX(Academies_UD!$1:$1048576,MATCH(CONCATENATE(C$6,".",$L$10,".",$L13),Academies_UD!$A:$A,0),MATCH($H$5,Academies_UD!$2:$2,0))</f>
        <v>48.982810282289897</v>
      </c>
      <c r="D13" s="342">
        <f>INDEX(Academies_UD!$1:$1048576,MATCH(CONCATENATE(D$6,".",$L$10,".",$L13),Academies_UD!$A:$A,0),MATCH($H$5,Academies_UD!$2:$2,0))</f>
        <v>50.973634327072197</v>
      </c>
      <c r="E13" s="342">
        <f>INDEX(Academies_UD!$1:$1048576,MATCH(CONCATENATE(E$6,".",$L$10,".",$L13),Academies_UD!$A:$A,0),MATCH($H$5,Academies_UD!$2:$2,0))</f>
        <v>52.305803962826602</v>
      </c>
      <c r="F13" s="342">
        <f>INDEX(Academies_UD!$1:$1048576,MATCH(CONCATENATE(F$6,".",$L$10,".",$L13),Academies_UD!$A:$A,0),MATCH($H$5,Academies_UD!$2:$2,0))</f>
        <v>51.543467378608398</v>
      </c>
      <c r="G13" s="328"/>
      <c r="H13" s="345"/>
      <c r="I13" s="328"/>
      <c r="J13" s="328"/>
      <c r="K13" s="328"/>
      <c r="L13" s="438">
        <v>3</v>
      </c>
    </row>
    <row r="14" spans="1:28" ht="11.25" customHeight="1" x14ac:dyDescent="0.45">
      <c r="A14" s="344" t="s">
        <v>163</v>
      </c>
      <c r="B14" s="384">
        <f>INDEX(Academies_UD!$1:$1048576,MATCH(CONCATENATE(B$6,".",$L$10,".",$L14),Academies_UD!$A:$A,0),MATCH($I$5,Academies_UD!$2:$2,0))</f>
        <v>56</v>
      </c>
      <c r="C14" s="342">
        <f>INDEX(Academies_UD!$1:$1048576,MATCH(CONCATENATE(C$6,".",$L$10,".",$L14),Academies_UD!$A:$A,0),MATCH($H$5,Academies_UD!$2:$2,0))</f>
        <v>53.340453304853398</v>
      </c>
      <c r="D14" s="342">
        <f>INDEX(Academies_UD!$1:$1048576,MATCH(CONCATENATE(D$6,".",$L$10,".",$L14),Academies_UD!$A:$A,0),MATCH($H$5,Academies_UD!$2:$2,0))</f>
        <v>53.948357984457303</v>
      </c>
      <c r="E14" s="342">
        <f>INDEX(Academies_UD!$1:$1048576,MATCH(CONCATENATE(E$6,".",$L$10,".",$L14),Academies_UD!$A:$A,0),MATCH($H$5,Academies_UD!$2:$2,0))</f>
        <v>55.7362003408942</v>
      </c>
      <c r="F14" s="342">
        <f>INDEX(Academies_UD!$1:$1048576,MATCH(CONCATENATE(F$6,".",$L$10,".",$L14),Academies_UD!$A:$A,0),MATCH($H$5,Academies_UD!$2:$2,0))</f>
        <v>55.648535564853603</v>
      </c>
      <c r="G14" s="328"/>
      <c r="H14" s="345"/>
      <c r="I14" s="328"/>
      <c r="J14" s="328"/>
      <c r="K14" s="328"/>
      <c r="L14" s="438">
        <v>4</v>
      </c>
    </row>
    <row r="15" spans="1:28" ht="11.25" customHeight="1" x14ac:dyDescent="0.45">
      <c r="A15" s="344" t="s">
        <v>164</v>
      </c>
      <c r="B15" s="384">
        <f>INDEX(Academies_UD!$1:$1048576,MATCH(CONCATENATE(B$6,".",$L$10,".",$L15),Academies_UD!$A:$A,0),MATCH($I$5,Academies_UD!$2:$2,0))</f>
        <v>60</v>
      </c>
      <c r="C15" s="342">
        <f>INDEX(Academies_UD!$1:$1048576,MATCH(CONCATENATE(C$6,".",$L$10,".",$L15),Academies_UD!$A:$A,0),MATCH($H$5,Academies_UD!$2:$2,0))</f>
        <v>52.301401869158902</v>
      </c>
      <c r="D15" s="342">
        <f>INDEX(Academies_UD!$1:$1048576,MATCH(CONCATENATE(D$6,".",$L$10,".",$L15),Academies_UD!$A:$A,0),MATCH($H$5,Academies_UD!$2:$2,0))</f>
        <v>54.360207568662197</v>
      </c>
      <c r="E15" s="342">
        <f>INDEX(Academies_UD!$1:$1048576,MATCH(CONCATENATE(E$6,".",$L$10,".",$L15),Academies_UD!$A:$A,0),MATCH($H$5,Academies_UD!$2:$2,0))</f>
        <v>55.246955807908101</v>
      </c>
      <c r="F15" s="342">
        <f>INDEX(Academies_UD!$1:$1048576,MATCH(CONCATENATE(F$6,".",$L$10,".",$L15),Academies_UD!$A:$A,0),MATCH($H$5,Academies_UD!$2:$2,0))</f>
        <v>54.585649317837301</v>
      </c>
      <c r="G15" s="328"/>
      <c r="H15" s="345"/>
      <c r="I15" s="328"/>
      <c r="J15" s="328"/>
      <c r="K15" s="328"/>
      <c r="L15" s="438">
        <v>5</v>
      </c>
    </row>
    <row r="16" spans="1:28" ht="11.25" customHeight="1" x14ac:dyDescent="0.45">
      <c r="A16" s="344" t="s">
        <v>165</v>
      </c>
      <c r="B16" s="384">
        <f>INDEX(Academies_UD!$1:$1048576,MATCH(CONCATENATE(B$6,".",$L$10,".",$L16),Academies_UD!$A:$A,0),MATCH($I$5,Academies_UD!$2:$2,0))</f>
        <v>70</v>
      </c>
      <c r="C16" s="342">
        <f>INDEX(Academies_UD!$1:$1048576,MATCH(CONCATENATE(C$6,".",$L$10,".",$L16),Academies_UD!$A:$A,0),MATCH($H$5,Academies_UD!$2:$2,0))</f>
        <v>48.5285827037997</v>
      </c>
      <c r="D16" s="342">
        <f>INDEX(Academies_UD!$1:$1048576,MATCH(CONCATENATE(D$6,".",$L$10,".",$L16),Academies_UD!$A:$A,0),MATCH($H$5,Academies_UD!$2:$2,0))</f>
        <v>52.849740932642497</v>
      </c>
      <c r="E16" s="342">
        <f>INDEX(Academies_UD!$1:$1048576,MATCH(CONCATENATE(E$6,".",$L$10,".",$L16),Academies_UD!$A:$A,0),MATCH($H$5,Academies_UD!$2:$2,0))</f>
        <v>52.1490683229814</v>
      </c>
      <c r="F16" s="342">
        <f>INDEX(Academies_UD!$1:$1048576,MATCH(CONCATENATE(F$6,".",$L$10,".",$L16),Academies_UD!$A:$A,0),MATCH($H$5,Academies_UD!$2:$2,0))</f>
        <v>53.746478873239397</v>
      </c>
      <c r="G16" s="328"/>
      <c r="H16" s="345"/>
      <c r="I16" s="328"/>
      <c r="J16" s="328"/>
      <c r="K16" s="328"/>
      <c r="L16" s="438">
        <v>6</v>
      </c>
    </row>
    <row r="17" spans="1:13" ht="11.25" customHeight="1" x14ac:dyDescent="0.45">
      <c r="A17" s="344" t="s">
        <v>166</v>
      </c>
      <c r="B17" s="384">
        <f>INDEX(Academies_UD!$1:$1048576,MATCH(CONCATENATE(B$6,".",$L$10,".",$L17),Academies_UD!$A:$A,0),MATCH($I$5,Academies_UD!$2:$2,0))</f>
        <v>54</v>
      </c>
      <c r="C17" s="342">
        <f>INDEX(Academies_UD!$1:$1048576,MATCH(CONCATENATE(C$6,".",$L$10,".",$L17),Academies_UD!$A:$A,0),MATCH($H$5,Academies_UD!$2:$2,0))</f>
        <v>51.406971860562798</v>
      </c>
      <c r="D17" s="342">
        <f>INDEX(Academies_UD!$1:$1048576,MATCH(CONCATENATE(D$6,".",$L$10,".",$L17),Academies_UD!$A:$A,0),MATCH($H$5,Academies_UD!$2:$2,0))</f>
        <v>49.538758088944</v>
      </c>
      <c r="E17" s="342">
        <f>INDEX(Academies_UD!$1:$1048576,MATCH(CONCATENATE(E$6,".",$L$10,".",$L17),Academies_UD!$A:$A,0),MATCH($H$5,Academies_UD!$2:$2,0))</f>
        <v>51.860874272567301</v>
      </c>
      <c r="F17" s="342">
        <f>INDEX(Academies_UD!$1:$1048576,MATCH(CONCATENATE(F$6,".",$L$10,".",$L17),Academies_UD!$A:$A,0),MATCH($H$5,Academies_UD!$2:$2,0))</f>
        <v>53.408088698500698</v>
      </c>
      <c r="G17" s="328"/>
      <c r="H17" s="345"/>
      <c r="I17" s="328"/>
      <c r="J17" s="328"/>
      <c r="K17" s="328"/>
      <c r="L17" s="438">
        <v>7</v>
      </c>
    </row>
    <row r="18" spans="1:13" ht="11.25" customHeight="1" x14ac:dyDescent="0.45">
      <c r="A18" s="339" t="s">
        <v>167</v>
      </c>
      <c r="B18" s="384">
        <f>INDEX(Academies_UD!$1:$1048576,MATCH(CONCATENATE(B$6,".",$L$10,".",$L18),Academies_UD!$A:$A,0),MATCH($I$5,Academies_UD!$2:$2,0))</f>
        <v>44</v>
      </c>
      <c r="C18" s="342">
        <f>INDEX(Academies_UD!$1:$1048576,MATCH(CONCATENATE(C$6,".",$L$10,".",$L18),Academies_UD!$A:$A,0),MATCH($H$5,Academies_UD!$2:$2,0))</f>
        <v>53.9241334205363</v>
      </c>
      <c r="D18" s="342">
        <f>INDEX(Academies_UD!$1:$1048576,MATCH(CONCATENATE(D$6,".",$L$10,".",$L18),Academies_UD!$A:$A,0),MATCH($H$5,Academies_UD!$2:$2,0))</f>
        <v>51.608667104399203</v>
      </c>
      <c r="E18" s="342">
        <f>INDEX(Academies_UD!$1:$1048576,MATCH(CONCATENATE(E$6,".",$L$10,".",$L18),Academies_UD!$A:$A,0),MATCH($H$5,Academies_UD!$2:$2,0))</f>
        <v>53.9581589958159</v>
      </c>
      <c r="F18" s="342">
        <f>INDEX(Academies_UD!$1:$1048576,MATCH(CONCATENATE(F$6,".",$L$10,".",$L18),Academies_UD!$A:$A,0),MATCH($H$5,Academies_UD!$2:$2,0))</f>
        <v>55.879643844028202</v>
      </c>
      <c r="G18" s="328"/>
      <c r="H18" s="345"/>
      <c r="I18" s="328"/>
      <c r="J18" s="328"/>
      <c r="K18" s="328"/>
      <c r="L18" s="438">
        <v>8</v>
      </c>
    </row>
    <row r="19" spans="1:13" ht="11.25" customHeight="1" x14ac:dyDescent="0.45">
      <c r="A19" s="339" t="s">
        <v>347</v>
      </c>
      <c r="B19" s="384">
        <f>INDEX(Academies_UD!$1:$1048576,MATCH(CONCATENATE(B$6,".",$L$10,".",$L19),Academies_UD!$A:$A,0),MATCH($I$5,Academies_UD!$2:$2,0))</f>
        <v>59</v>
      </c>
      <c r="C19" s="342">
        <f>INDEX(Academies_UD!$1:$1048576,MATCH(CONCATENATE(C$6,".",$L$10,".",$L19),Academies_UD!$A:$A,0),MATCH($H$5,Academies_UD!$2:$2,0))</f>
        <v>48.300536672629697</v>
      </c>
      <c r="D19" s="342">
        <f>INDEX(Academies_UD!$1:$1048576,MATCH(CONCATENATE(D$6,".",$L$10,".",$L19),Academies_UD!$A:$A,0),MATCH($H$5,Academies_UD!$2:$2,0))</f>
        <v>50.3942739293946</v>
      </c>
      <c r="E19" s="342">
        <f>INDEX(Academies_UD!$1:$1048576,MATCH(CONCATENATE(E$6,".",$L$10,".",$L19),Academies_UD!$A:$A,0),MATCH($H$5,Academies_UD!$2:$2,0))</f>
        <v>49.963890226287901</v>
      </c>
      <c r="F19" s="338">
        <f>INDEX(Academies_UD!$1:$1048576,MATCH(CONCATENATE(F$6,".",$L$10,".",$L19),Academies_UD!$A:$A,0),MATCH($H$5,Academies_UD!$2:$2,0))</f>
        <v>52.3278266466424</v>
      </c>
      <c r="G19" s="334"/>
      <c r="H19" s="345"/>
      <c r="I19" s="328"/>
      <c r="J19" s="328"/>
      <c r="K19" s="328"/>
      <c r="L19" s="438">
        <v>9</v>
      </c>
    </row>
    <row r="20" spans="1:13" ht="11.25" customHeight="1" x14ac:dyDescent="0.45">
      <c r="A20" s="339" t="s">
        <v>348</v>
      </c>
      <c r="B20" s="384">
        <f>INDEX(Academies_UD!$1:$1048576,MATCH(CONCATENATE(B$6,".",$L$10,".",$L20),Academies_UD!$A:$A,0),MATCH($I$5,Academies_UD!$2:$2,0))</f>
        <v>176</v>
      </c>
      <c r="C20" s="342">
        <f>INDEX(Academies_UD!$1:$1048576,MATCH(CONCATENATE(C$6,".",$L$10,".",$L20),Academies_UD!$A:$A,0),MATCH($H$5,Academies_UD!$2:$2,0))</f>
        <v>56.974318640358398</v>
      </c>
      <c r="D20" s="342">
        <f>INDEX(Academies_UD!$1:$1048576,MATCH(CONCATENATE(D$6,".",$L$10,".",$L20),Academies_UD!$A:$A,0),MATCH($H$5,Academies_UD!$2:$2,0))</f>
        <v>56.327973385084597</v>
      </c>
      <c r="E20" s="342">
        <f>INDEX(Academies_UD!$1:$1048576,MATCH(CONCATENATE(E$6,".",$L$10,".",$L20),Academies_UD!$A:$A,0),MATCH($H$5,Academies_UD!$2:$2,0))</f>
        <v>57.953659746333201</v>
      </c>
      <c r="F20" s="338">
        <f>INDEX(Academies_UD!$1:$1048576,MATCH(CONCATENATE(F$6,".",$L$10,".",$L20),Academies_UD!$A:$A,0),MATCH($H$5,Academies_UD!$2:$2,0))</f>
        <v>57.683490162532102</v>
      </c>
      <c r="G20" s="334"/>
      <c r="H20" s="345"/>
      <c r="I20" s="328"/>
      <c r="J20" s="328"/>
      <c r="K20" s="328"/>
      <c r="L20" s="438">
        <v>10</v>
      </c>
    </row>
    <row r="21" spans="1:13" ht="11.25" customHeight="1" x14ac:dyDescent="0.45">
      <c r="A21" s="339"/>
      <c r="B21" s="384"/>
      <c r="C21" s="346"/>
      <c r="D21" s="347"/>
      <c r="E21" s="347"/>
      <c r="F21" s="341"/>
      <c r="G21" s="328"/>
      <c r="H21" s="345"/>
      <c r="I21" s="328"/>
      <c r="J21" s="328"/>
      <c r="K21" s="328"/>
      <c r="L21" s="438"/>
    </row>
    <row r="22" spans="1:13" ht="11.25" customHeight="1" x14ac:dyDescent="0.45">
      <c r="A22" s="348" t="s">
        <v>169</v>
      </c>
      <c r="B22" s="349">
        <f>INDEX(UD_Output!$1:$1048576,MATCH(CONCATENATE("Provisional.",M10,".Total.Total"),UD_Output!$A:$A,0),MATCH($I$5,UD_Output!$1:$1,0))</f>
        <v>694</v>
      </c>
      <c r="C22" s="401">
        <f>INDEX(Academies_UD!$1:$1048576,MATCH(CONCATENATE(C$6,".",$L$10,".",$L22),Academies_UD!$A:$A,0),MATCH($H$5,Academies_UD!$2:$2,0))</f>
        <v>53.369036915419002</v>
      </c>
      <c r="D22" s="401">
        <f>INDEX(Academies_UD!$1:$1048576,MATCH(CONCATENATE(D$6,".",$L$10,".",$L22),Academies_UD!$A:$A,0),MATCH($H$5,Academies_UD!$2:$2,0))</f>
        <v>53.578433209659103</v>
      </c>
      <c r="E22" s="401">
        <f>INDEX(Academies_UD!$1:$1048576,MATCH(CONCATENATE(E$6,".",$L$10,".",$L22),Academies_UD!$A:$A,0),MATCH($H$5,Academies_UD!$2:$2,0))</f>
        <v>54.232749977212599</v>
      </c>
      <c r="F22" s="383">
        <f>INDEX(UD_Output!$1:$1048576,MATCH(CONCATENATE("Provisional.",M10,".Total.Total"),UD_Output!$A:$A,0),MATCH($H$5,UD_Output!$1:$1,0))</f>
        <v>54.8</v>
      </c>
      <c r="G22" s="328"/>
      <c r="H22" s="345"/>
      <c r="I22" s="328"/>
      <c r="J22" s="328"/>
      <c r="K22" s="328"/>
      <c r="L22" s="439" t="s">
        <v>405</v>
      </c>
    </row>
    <row r="23" spans="1:13" ht="11.25" customHeight="1" x14ac:dyDescent="0.45">
      <c r="A23" s="350"/>
      <c r="B23" s="351"/>
      <c r="C23" s="351"/>
      <c r="D23" s="347"/>
      <c r="E23" s="347"/>
      <c r="F23" s="341"/>
      <c r="G23" s="328"/>
      <c r="H23" s="345"/>
      <c r="I23" s="328"/>
      <c r="J23" s="328"/>
      <c r="K23" s="328"/>
      <c r="L23" s="438"/>
    </row>
    <row r="24" spans="1:13" ht="11.25" customHeight="1" x14ac:dyDescent="0.45">
      <c r="A24" s="336" t="s">
        <v>170</v>
      </c>
      <c r="B24" s="352"/>
      <c r="C24" s="352"/>
      <c r="D24" s="353"/>
      <c r="E24" s="353"/>
      <c r="F24" s="354"/>
      <c r="G24" s="328"/>
      <c r="H24" s="345"/>
      <c r="I24" s="328"/>
      <c r="J24" s="328"/>
      <c r="K24" s="328"/>
      <c r="L24" s="438" t="s">
        <v>328</v>
      </c>
      <c r="M24" s="438" t="s">
        <v>33</v>
      </c>
    </row>
    <row r="25" spans="1:13" ht="11.25" customHeight="1" x14ac:dyDescent="0.45">
      <c r="A25" s="339" t="s">
        <v>171</v>
      </c>
      <c r="B25" s="384">
        <f>INDEX(Academies_UD!$1:$1048576,MATCH(CONCATENATE(B$6,".",$L$24,".",$L25),Academies_UD!$A:$A,0),MATCH($I$5,Academies_UD!$2:$2,0))</f>
        <v>65</v>
      </c>
      <c r="C25" s="340">
        <f>INDEX(Academies_UD!$1:$1048576,MATCH(CONCATENATE(C$6,".",$L$24,".",$L25),Academies_UD!$A:$A,0),MATCH($H$5,Academies_UD!$2:$2,0))</f>
        <v>62.2443535479281</v>
      </c>
      <c r="D25" s="340">
        <f>INDEX(Academies_UD!$1:$1048576,MATCH(CONCATENATE(D$6,".",$L$24,".",$L25),Academies_UD!$A:$A,0),MATCH($H$5,Academies_UD!$2:$2,0))</f>
        <v>65.399069434502493</v>
      </c>
      <c r="E25" s="340">
        <f>INDEX(Academies_UD!$1:$1048576,MATCH(CONCATENATE(E$6,".",$L$24,".",$L25),Academies_UD!$A:$A,0),MATCH($H$5,Academies_UD!$2:$2,0))</f>
        <v>64.067984481803094</v>
      </c>
      <c r="F25" s="342">
        <f>INDEX(Academies_UD!$1:$1048576,MATCH(CONCATENATE(F$6,".",$L$24,".",$L25),Academies_UD!$A:$A,0),MATCH($H$5,Academies_UD!$2:$2,0))</f>
        <v>66.061821829123701</v>
      </c>
      <c r="G25" s="328"/>
      <c r="H25" s="345"/>
      <c r="I25" s="328"/>
      <c r="J25" s="328"/>
      <c r="K25" s="328"/>
      <c r="L25" s="438">
        <v>1</v>
      </c>
    </row>
    <row r="26" spans="1:13" ht="11.25" customHeight="1" x14ac:dyDescent="0.45">
      <c r="A26" s="339" t="s">
        <v>161</v>
      </c>
      <c r="B26" s="384">
        <f>INDEX(Academies_UD!$1:$1048576,MATCH(CONCATENATE(B$6,".",$L$24,".",$L26),Academies_UD!$A:$A,0),MATCH($I$5,Academies_UD!$2:$2,0))</f>
        <v>76</v>
      </c>
      <c r="C26" s="340">
        <f>INDEX(Academies_UD!$1:$1048576,MATCH(CONCATENATE(C$6,".",$L$24,".",$L26),Academies_UD!$A:$A,0),MATCH($H$5,Academies_UD!$2:$2,0))</f>
        <v>59.966550098829302</v>
      </c>
      <c r="D26" s="340">
        <f>INDEX(Academies_UD!$1:$1048576,MATCH(CONCATENATE(D$6,".",$L$24,".",$L26),Academies_UD!$A:$A,0),MATCH($H$5,Academies_UD!$2:$2,0))</f>
        <v>61.196895083882801</v>
      </c>
      <c r="E26" s="342">
        <f>INDEX(Academies_UD!$1:$1048576,MATCH(CONCATENATE(E$6,".",$L$24,".",$L26),Academies_UD!$A:$A,0),MATCH($H$5,Academies_UD!$2:$2,0))</f>
        <v>62.157132454082003</v>
      </c>
      <c r="F26" s="342">
        <f>INDEX(Academies_UD!$1:$1048576,MATCH(CONCATENATE(F$6,".",$L$24,".",$L26),Academies_UD!$A:$A,0),MATCH($H$5,Academies_UD!$2:$2,0))</f>
        <v>62.027532426195599</v>
      </c>
      <c r="G26" s="328"/>
      <c r="H26" s="345"/>
      <c r="I26" s="328"/>
      <c r="J26" s="328"/>
      <c r="K26" s="328"/>
      <c r="L26" s="438">
        <v>2</v>
      </c>
    </row>
    <row r="27" spans="1:13" ht="11.25" customHeight="1" x14ac:dyDescent="0.45">
      <c r="A27" s="339" t="s">
        <v>162</v>
      </c>
      <c r="B27" s="384">
        <f>INDEX(Academies_UD!$1:$1048576,MATCH(CONCATENATE(B$6,".",$L$24,".",$L27),Academies_UD!$A:$A,0),MATCH($I$5,Academies_UD!$2:$2,0))</f>
        <v>57</v>
      </c>
      <c r="C27" s="340">
        <f>INDEX(Academies_UD!$1:$1048576,MATCH(CONCATENATE(C$6,".",$L$24,".",$L27),Academies_UD!$A:$A,0),MATCH($H$5,Academies_UD!$2:$2,0))</f>
        <v>62.285937958704402</v>
      </c>
      <c r="D27" s="342">
        <f>INDEX(Academies_UD!$1:$1048576,MATCH(CONCATENATE(D$6,".",$L$24,".",$L27),Academies_UD!$A:$A,0),MATCH($H$5,Academies_UD!$2:$2,0))</f>
        <v>64.0922768304915</v>
      </c>
      <c r="E27" s="342">
        <f>INDEX(Academies_UD!$1:$1048576,MATCH(CONCATENATE(E$6,".",$L$24,".",$L27),Academies_UD!$A:$A,0),MATCH($H$5,Academies_UD!$2:$2,0))</f>
        <v>64.211586901763198</v>
      </c>
      <c r="F27" s="342">
        <f>INDEX(Academies_UD!$1:$1048576,MATCH(CONCATENATE(F$6,".",$L$24,".",$L27),Academies_UD!$A:$A,0),MATCH($H$5,Academies_UD!$2:$2,0))</f>
        <v>65.086590796635306</v>
      </c>
      <c r="G27" s="328"/>
      <c r="H27" s="345"/>
      <c r="I27" s="328"/>
      <c r="J27" s="328"/>
      <c r="K27" s="328"/>
      <c r="L27" s="438">
        <v>3</v>
      </c>
    </row>
    <row r="28" spans="1:13" ht="11.25" customHeight="1" x14ac:dyDescent="0.45">
      <c r="A28" s="339" t="s">
        <v>163</v>
      </c>
      <c r="B28" s="384">
        <f>INDEX(Academies_UD!$1:$1048576,MATCH(CONCATENATE(B$6,".",$L$24,".",$L28),Academies_UD!$A:$A,0),MATCH($I$5,Academies_UD!$2:$2,0))</f>
        <v>46</v>
      </c>
      <c r="C28" s="342">
        <f>INDEX(Academies_UD!$1:$1048576,MATCH(CONCATENATE(C$6,".",$L$24,".",$L28),Academies_UD!$A:$A,0),MATCH($H$5,Academies_UD!$2:$2,0))</f>
        <v>65.755053507728903</v>
      </c>
      <c r="D28" s="342">
        <f>INDEX(Academies_UD!$1:$1048576,MATCH(CONCATENATE(D$6,".",$L$24,".",$L28),Academies_UD!$A:$A,0),MATCH($H$5,Academies_UD!$2:$2,0))</f>
        <v>66.300920670954696</v>
      </c>
      <c r="E28" s="342">
        <f>INDEX(Academies_UD!$1:$1048576,MATCH(CONCATENATE(E$6,".",$L$24,".",$L28),Academies_UD!$A:$A,0),MATCH($H$5,Academies_UD!$2:$2,0))</f>
        <v>66.464339908952994</v>
      </c>
      <c r="F28" s="342">
        <f>INDEX(Academies_UD!$1:$1048576,MATCH(CONCATENATE(F$6,".",$L$24,".",$L28),Academies_UD!$A:$A,0),MATCH($H$5,Academies_UD!$2:$2,0))</f>
        <v>69.213429825602105</v>
      </c>
      <c r="G28" s="328"/>
      <c r="H28" s="345"/>
      <c r="I28" s="328"/>
      <c r="J28" s="328"/>
      <c r="K28" s="328"/>
      <c r="L28" s="438">
        <v>4</v>
      </c>
    </row>
    <row r="29" spans="1:13" ht="11.25" customHeight="1" x14ac:dyDescent="0.45">
      <c r="A29" s="339" t="s">
        <v>164</v>
      </c>
      <c r="B29" s="384">
        <f>INDEX(Academies_UD!$1:$1048576,MATCH(CONCATENATE(B$6,".",$L$24,".",$L29),Academies_UD!$A:$A,0),MATCH($I$5,Academies_UD!$2:$2,0))</f>
        <v>64</v>
      </c>
      <c r="C29" s="342">
        <f>INDEX(Academies_UD!$1:$1048576,MATCH(CONCATENATE(C$6,".",$L$24,".",$L29),Academies_UD!$A:$A,0),MATCH($H$5,Academies_UD!$2:$2,0))</f>
        <v>66.331152491192796</v>
      </c>
      <c r="D29" s="342">
        <f>INDEX(Academies_UD!$1:$1048576,MATCH(CONCATENATE(D$6,".",$L$24,".",$L29),Academies_UD!$A:$A,0),MATCH($H$5,Academies_UD!$2:$2,0))</f>
        <v>66.285615311336301</v>
      </c>
      <c r="E29" s="342">
        <f>INDEX(Academies_UD!$1:$1048576,MATCH(CONCATENATE(E$6,".",$L$24,".",$L29),Academies_UD!$A:$A,0),MATCH($H$5,Academies_UD!$2:$2,0))</f>
        <v>67.004988818166197</v>
      </c>
      <c r="F29" s="342">
        <f>INDEX(Academies_UD!$1:$1048576,MATCH(CONCATENATE(F$6,".",$L$24,".",$L29),Academies_UD!$A:$A,0),MATCH($H$5,Academies_UD!$2:$2,0))</f>
        <v>69.148495149655901</v>
      </c>
      <c r="G29" s="328"/>
      <c r="H29" s="345"/>
      <c r="I29" s="328"/>
      <c r="J29" s="328"/>
      <c r="K29" s="328"/>
      <c r="L29" s="438">
        <v>5</v>
      </c>
    </row>
    <row r="30" spans="1:13" ht="11.25" customHeight="1" x14ac:dyDescent="0.45">
      <c r="A30" s="339" t="s">
        <v>165</v>
      </c>
      <c r="B30" s="384">
        <f>INDEX(Academies_UD!$1:$1048576,MATCH(CONCATENATE(B$6,".",$L$24,".",$L30),Academies_UD!$A:$A,0),MATCH($I$5,Academies_UD!$2:$2,0))</f>
        <v>148</v>
      </c>
      <c r="C30" s="342">
        <f>INDEX(Academies_UD!$1:$1048576,MATCH(CONCATENATE(C$6,".",$L$24,".",$L30),Academies_UD!$A:$A,0),MATCH($H$5,Academies_UD!$2:$2,0))</f>
        <v>64.532722562234795</v>
      </c>
      <c r="D30" s="342">
        <f>INDEX(Academies_UD!$1:$1048576,MATCH(CONCATENATE(D$6,".",$L$24,".",$L30),Academies_UD!$A:$A,0),MATCH($H$5,Academies_UD!$2:$2,0))</f>
        <v>66.014288971650103</v>
      </c>
      <c r="E30" s="342">
        <f>INDEX(Academies_UD!$1:$1048576,MATCH(CONCATENATE(E$6,".",$L$24,".",$L30),Academies_UD!$A:$A,0),MATCH($H$5,Academies_UD!$2:$2,0))</f>
        <v>66.620176662017698</v>
      </c>
      <c r="F30" s="342">
        <f>INDEX(Academies_UD!$1:$1048576,MATCH(CONCATENATE(F$6,".",$L$24,".",$L30),Academies_UD!$A:$A,0),MATCH($H$5,Academies_UD!$2:$2,0))</f>
        <v>66.883312044481201</v>
      </c>
      <c r="G30" s="328"/>
      <c r="H30" s="345"/>
      <c r="I30" s="328"/>
      <c r="J30" s="328"/>
      <c r="K30" s="328"/>
      <c r="L30" s="438">
        <v>6</v>
      </c>
    </row>
    <row r="31" spans="1:13" ht="11.25" customHeight="1" x14ac:dyDescent="0.45">
      <c r="A31" s="339" t="s">
        <v>166</v>
      </c>
      <c r="B31" s="384">
        <f>INDEX(Academies_UD!$1:$1048576,MATCH(CONCATENATE(B$6,".",$L$24,".",$L31),Academies_UD!$A:$A,0),MATCH($I$5,Academies_UD!$2:$2,0))</f>
        <v>365</v>
      </c>
      <c r="C31" s="342">
        <f>INDEX(Academies_UD!$1:$1048576,MATCH(CONCATENATE(C$6,".",$L$24,".",$L31),Academies_UD!$A:$A,0),MATCH($H$5,Academies_UD!$2:$2,0))</f>
        <v>68.208594282879602</v>
      </c>
      <c r="D31" s="342">
        <f>INDEX(Academies_UD!$1:$1048576,MATCH(CONCATENATE(D$6,".",$L$24,".",$L31),Academies_UD!$A:$A,0),MATCH($H$5,Academies_UD!$2:$2,0))</f>
        <v>68.882317782880904</v>
      </c>
      <c r="E31" s="342">
        <f>INDEX(Academies_UD!$1:$1048576,MATCH(CONCATENATE(E$6,".",$L$24,".",$L31),Academies_UD!$A:$A,0),MATCH($H$5,Academies_UD!$2:$2,0))</f>
        <v>69.275988148521705</v>
      </c>
      <c r="F31" s="342">
        <f>INDEX(Academies_UD!$1:$1048576,MATCH(CONCATENATE(F$6,".",$L$24,".",$L31),Academies_UD!$A:$A,0),MATCH($H$5,Academies_UD!$2:$2,0))</f>
        <v>69.634282055581807</v>
      </c>
      <c r="G31" s="328"/>
      <c r="H31" s="345"/>
      <c r="I31" s="328"/>
      <c r="J31" s="328"/>
      <c r="K31" s="328"/>
      <c r="L31" s="438">
        <v>7</v>
      </c>
    </row>
    <row r="32" spans="1:13" ht="11.25" customHeight="1" x14ac:dyDescent="0.45">
      <c r="A32" s="344" t="s">
        <v>167</v>
      </c>
      <c r="B32" s="384">
        <f>INDEX(Academies_UD!$1:$1048576,MATCH(CONCATENATE(B$6,".",$L$24,".",$L32),Academies_UD!$A:$A,0),MATCH($I$5,Academies_UD!$2:$2,0))</f>
        <v>633</v>
      </c>
      <c r="C32" s="342">
        <f>INDEX(Academies_UD!$1:$1048576,MATCH(CONCATENATE(C$6,".",$L$24,".",$L32),Academies_UD!$A:$A,0),MATCH($H$5,Academies_UD!$2:$2,0))</f>
        <v>73.070667990550206</v>
      </c>
      <c r="D32" s="342">
        <f>INDEX(Academies_UD!$1:$1048576,MATCH(CONCATENATE(D$6,".",$L$24,".",$L32),Academies_UD!$A:$A,0),MATCH($H$5,Academies_UD!$2:$2,0))</f>
        <v>73.4983984070643</v>
      </c>
      <c r="E32" s="342">
        <f>INDEX(Academies_UD!$1:$1048576,MATCH(CONCATENATE(E$6,".",$L$24,".",$L32),Academies_UD!$A:$A,0),MATCH($H$5,Academies_UD!$2:$2,0))</f>
        <v>73.897343531111005</v>
      </c>
      <c r="F32" s="338">
        <f>INDEX(Academies_UD!$1:$1048576,MATCH(CONCATENATE(F$6,".",$L$24,".",$L32),Academies_UD!$A:$A,0),MATCH($H$5,Academies_UD!$2:$2,0))</f>
        <v>74.329645135566196</v>
      </c>
      <c r="G32" s="328"/>
      <c r="H32" s="345"/>
      <c r="I32" s="328"/>
      <c r="J32" s="328"/>
      <c r="K32" s="328"/>
      <c r="L32" s="438">
        <v>8</v>
      </c>
    </row>
    <row r="33" spans="1:13" ht="11.25" customHeight="1" x14ac:dyDescent="0.45">
      <c r="A33" s="344" t="s">
        <v>168</v>
      </c>
      <c r="B33" s="384">
        <f>INDEX(Academies_UD!$1:$1048576,MATCH(CONCATENATE(B$6,".",$L$24,".",$L33),Academies_UD!$A:$A,0),MATCH($I$5,Academies_UD!$2:$2,0))</f>
        <v>26</v>
      </c>
      <c r="C33" s="342">
        <f>INDEX(Academies_UD!$1:$1048576,MATCH(CONCATENATE(C$6,".",$L$24,".",$L33),Academies_UD!$A:$A,0),MATCH($H$5,Academies_UD!$2:$2,0))</f>
        <v>77.125428898208199</v>
      </c>
      <c r="D33" s="342">
        <f>INDEX(Academies_UD!$1:$1048576,MATCH(CONCATENATE(D$6,".",$L$24,".",$L33),Academies_UD!$A:$A,0),MATCH($H$5,Academies_UD!$2:$2,0))</f>
        <v>76.777712838496001</v>
      </c>
      <c r="E33" s="342">
        <f>INDEX(Academies_UD!$1:$1048576,MATCH(CONCATENATE(E$6,".",$L$24,".",$L33),Academies_UD!$A:$A,0),MATCH($H$5,Academies_UD!$2:$2,0))</f>
        <v>78.870211102423795</v>
      </c>
      <c r="F33" s="338">
        <f>INDEX(Academies_UD!$1:$1048576,MATCH(CONCATENATE(F$6,".",$L$24,".",$L33),Academies_UD!$A:$A,0),MATCH($H$5,Academies_UD!$2:$2,0))</f>
        <v>77.842951750236494</v>
      </c>
      <c r="G33" s="328"/>
      <c r="H33" s="345"/>
      <c r="I33" s="328"/>
      <c r="J33" s="328"/>
      <c r="K33" s="328"/>
      <c r="L33" s="438">
        <v>9</v>
      </c>
    </row>
    <row r="34" spans="1:13" ht="11.25" customHeight="1" x14ac:dyDescent="0.45">
      <c r="A34" s="344"/>
      <c r="B34" s="384"/>
      <c r="C34" s="346"/>
      <c r="D34" s="347"/>
      <c r="E34" s="347"/>
      <c r="F34" s="342"/>
      <c r="G34" s="328"/>
      <c r="H34" s="345"/>
      <c r="I34" s="328"/>
      <c r="J34" s="328"/>
      <c r="K34" s="328"/>
      <c r="L34" s="438"/>
    </row>
    <row r="35" spans="1:13" ht="11.25" customHeight="1" x14ac:dyDescent="0.45">
      <c r="A35" s="355" t="s">
        <v>172</v>
      </c>
      <c r="B35" s="349">
        <f>INDEX(UD_Output!$1:$1048576,MATCH(CONCATENATE("Provisional.",M24,".Total.Total"),UD_Output!$A:$A,0),MATCH($I$5,UD_Output!$1:$1,0))</f>
        <v>1480</v>
      </c>
      <c r="C35" s="401">
        <f>INDEX(Academies_UD!$1:$1048576,MATCH(CONCATENATE(C$6,".",$L$24,".",$L35),Academies_UD!$A:$A,0),MATCH($H$5,Academies_UD!$2:$2,0))</f>
        <v>70.237682350875801</v>
      </c>
      <c r="D35" s="401">
        <f>INDEX(Academies_UD!$1:$1048576,MATCH(CONCATENATE(D$6,".",$L$24,".",$L35),Academies_UD!$A:$A,0),MATCH($H$5,Academies_UD!$2:$2,0))</f>
        <v>70.549335155699794</v>
      </c>
      <c r="E35" s="401">
        <f>INDEX(Academies_UD!$1:$1048576,MATCH(CONCATENATE(E$6,".",$L$24,".",$L35),Academies_UD!$A:$A,0),MATCH($H$5,Academies_UD!$2:$2,0))</f>
        <v>70.569238427078105</v>
      </c>
      <c r="F35" s="383">
        <f>INDEX(UD_Output!$1:$1048576,MATCH(CONCATENATE("Provisional.",M24,".Total.Total"),UD_Output!$A:$A,0),MATCH($H$5,UD_Output!$1:$1,0))</f>
        <v>70.900000000000006</v>
      </c>
      <c r="G35" s="328"/>
      <c r="H35" s="345"/>
      <c r="I35" s="328"/>
      <c r="J35" s="328"/>
      <c r="K35" s="328"/>
      <c r="L35" s="439" t="s">
        <v>405</v>
      </c>
    </row>
    <row r="36" spans="1:13" ht="11.25" customHeight="1" x14ac:dyDescent="0.45">
      <c r="A36" s="356"/>
      <c r="B36" s="357"/>
      <c r="C36" s="347"/>
      <c r="D36" s="347"/>
      <c r="E36" s="347"/>
      <c r="F36" s="347"/>
      <c r="G36" s="328"/>
      <c r="H36" s="345"/>
      <c r="I36" s="328"/>
      <c r="J36" s="328"/>
      <c r="K36" s="328"/>
      <c r="L36" s="438" t="s">
        <v>406</v>
      </c>
    </row>
    <row r="37" spans="1:13" ht="11.25" customHeight="1" x14ac:dyDescent="0.45">
      <c r="A37" s="358" t="s">
        <v>173</v>
      </c>
      <c r="B37" s="349">
        <f>INDEX(UD_Output!$1:$1048576,MATCH(CONCATENATE("Provisional.",M37,".Total.Total"),UD_Output!$A:$A,0),MATCH($I$5,UD_Output!$1:$1,0))</f>
        <v>838</v>
      </c>
      <c r="C37" s="401">
        <f>INDEX(Academies_UD!$1:$1048576,MATCH(CONCATENATE(C$6,".",$L$36,".",$L37),Academies_UD!$A:$A,0),MATCH($H$5,Academies_UD!$2:$2,0))</f>
        <v>61.873073653578402</v>
      </c>
      <c r="D37" s="401">
        <f>INDEX(Academies_UD!$1:$1048576,MATCH(CONCATENATE(D$6,".",$L$36,".",$L37),Academies_UD!$A:$A,0),MATCH($H$5,Academies_UD!$2:$2,0))</f>
        <v>62.6085595352666</v>
      </c>
      <c r="E37" s="401">
        <f>INDEX(Academies_UD!$1:$1048576,MATCH(CONCATENATE(E$6,".",$L$36,".",$L37),Academies_UD!$A:$A,0),MATCH($H$5,Academies_UD!$2:$2,0))</f>
        <v>63.770406172929299</v>
      </c>
      <c r="F37" s="383">
        <f>INDEX(UD_Output!$1:$1048576,MATCH(CONCATENATE("Provisional.",M37,".Total.Total"),UD_Output!$A:$A,0),MATCH($H$5,UD_Output!$1:$1,0))</f>
        <v>64.400000000000006</v>
      </c>
      <c r="G37" s="328"/>
      <c r="H37" s="345"/>
      <c r="I37" s="328"/>
      <c r="J37" s="328"/>
      <c r="K37" s="328"/>
      <c r="L37" s="438">
        <v>99</v>
      </c>
      <c r="M37" s="438" t="s">
        <v>232</v>
      </c>
    </row>
    <row r="38" spans="1:13" x14ac:dyDescent="0.45">
      <c r="A38" s="359"/>
      <c r="B38" s="359"/>
      <c r="C38" s="359"/>
      <c r="D38" s="360"/>
      <c r="E38" s="361"/>
      <c r="F38" s="361"/>
      <c r="G38" s="328"/>
      <c r="H38" s="362"/>
      <c r="I38" s="328"/>
      <c r="J38" s="328"/>
      <c r="K38" s="328"/>
      <c r="L38" s="438"/>
    </row>
    <row r="39" spans="1:13" x14ac:dyDescent="0.45">
      <c r="A39" s="327"/>
      <c r="B39" s="327"/>
      <c r="C39" s="327"/>
      <c r="D39" s="363"/>
      <c r="E39" s="363"/>
      <c r="F39" s="51" t="s">
        <v>29</v>
      </c>
      <c r="G39" s="328"/>
      <c r="H39" s="328"/>
      <c r="I39" s="328"/>
      <c r="J39" s="328"/>
      <c r="K39" s="328"/>
      <c r="L39" s="438"/>
    </row>
    <row r="40" spans="1:13" ht="24.75" customHeight="1" x14ac:dyDescent="0.45">
      <c r="A40" s="530" t="s">
        <v>179</v>
      </c>
      <c r="B40" s="530"/>
      <c r="C40" s="530"/>
      <c r="D40" s="530"/>
      <c r="E40" s="530"/>
      <c r="F40" s="530"/>
      <c r="G40" s="322"/>
      <c r="H40" s="322"/>
      <c r="I40" s="322"/>
      <c r="J40" s="322"/>
      <c r="K40" s="322"/>
      <c r="L40" s="440"/>
    </row>
    <row r="41" spans="1:13" x14ac:dyDescent="0.45">
      <c r="A41" s="527" t="s">
        <v>407</v>
      </c>
      <c r="B41" s="527"/>
      <c r="C41" s="527"/>
      <c r="D41" s="527"/>
      <c r="E41" s="527"/>
      <c r="F41" s="527"/>
      <c r="G41" s="364"/>
      <c r="H41" s="364"/>
      <c r="I41" s="364"/>
      <c r="J41" s="364"/>
      <c r="K41" s="364"/>
      <c r="L41" s="441"/>
    </row>
    <row r="42" spans="1:13" ht="71.25" customHeight="1" x14ac:dyDescent="0.45">
      <c r="A42" s="524" t="s">
        <v>183</v>
      </c>
      <c r="B42" s="524"/>
      <c r="C42" s="524"/>
      <c r="D42" s="524"/>
      <c r="E42" s="524"/>
      <c r="F42" s="524"/>
      <c r="G42" s="72"/>
      <c r="H42" s="72"/>
      <c r="I42" s="72"/>
      <c r="J42" s="72"/>
      <c r="K42" s="72"/>
      <c r="L42" s="442"/>
    </row>
    <row r="43" spans="1:13" ht="36.75" customHeight="1" x14ac:dyDescent="0.45">
      <c r="A43" s="524" t="s">
        <v>394</v>
      </c>
      <c r="B43" s="524"/>
      <c r="C43" s="524"/>
      <c r="D43" s="524"/>
      <c r="E43" s="524"/>
      <c r="F43" s="524"/>
      <c r="G43" s="366"/>
      <c r="H43" s="366"/>
      <c r="I43" s="366"/>
      <c r="J43" s="366"/>
      <c r="K43" s="366"/>
      <c r="L43" s="443"/>
    </row>
    <row r="44" spans="1:13" ht="16.5" customHeight="1" x14ac:dyDescent="0.45">
      <c r="A44" s="558" t="s">
        <v>184</v>
      </c>
      <c r="B44" s="558"/>
      <c r="C44" s="558"/>
      <c r="D44" s="558"/>
      <c r="E44" s="558"/>
      <c r="F44" s="558"/>
      <c r="G44" s="371"/>
      <c r="H44" s="371"/>
      <c r="I44" s="371"/>
      <c r="J44" s="371"/>
      <c r="K44" s="371"/>
      <c r="L44" s="444"/>
    </row>
    <row r="45" spans="1:13" ht="15" customHeight="1" x14ac:dyDescent="0.45">
      <c r="A45" s="530" t="s">
        <v>185</v>
      </c>
      <c r="B45" s="530"/>
      <c r="C45" s="530"/>
      <c r="D45" s="530"/>
      <c r="E45" s="530"/>
      <c r="F45" s="530"/>
      <c r="G45" s="372"/>
      <c r="H45" s="372"/>
      <c r="I45" s="372"/>
      <c r="J45" s="372"/>
      <c r="K45" s="372"/>
      <c r="L45" s="445"/>
    </row>
    <row r="46" spans="1:13" x14ac:dyDescent="0.45">
      <c r="A46" s="558" t="s">
        <v>186</v>
      </c>
      <c r="B46" s="558"/>
      <c r="C46" s="558"/>
      <c r="D46" s="558"/>
      <c r="E46" s="558"/>
      <c r="F46" s="558"/>
      <c r="G46" s="371"/>
      <c r="H46" s="371"/>
      <c r="I46" s="371"/>
      <c r="J46" s="371"/>
      <c r="K46" s="371"/>
      <c r="L46" s="444"/>
    </row>
    <row r="47" spans="1:13" ht="23.25" customHeight="1" x14ac:dyDescent="0.45">
      <c r="A47" s="557" t="s">
        <v>174</v>
      </c>
      <c r="B47" s="557"/>
      <c r="C47" s="557"/>
      <c r="D47" s="557"/>
      <c r="E47" s="557"/>
      <c r="F47" s="557"/>
      <c r="G47" s="372"/>
      <c r="H47" s="372"/>
      <c r="I47" s="372"/>
      <c r="J47" s="372"/>
      <c r="K47" s="372"/>
      <c r="L47" s="445"/>
    </row>
    <row r="48" spans="1:13" x14ac:dyDescent="0.45">
      <c r="A48" s="328"/>
      <c r="B48" s="328"/>
      <c r="C48" s="328"/>
      <c r="D48" s="328"/>
      <c r="E48" s="328"/>
      <c r="F48" s="328"/>
      <c r="G48" s="334"/>
      <c r="H48" s="334"/>
      <c r="I48" s="334"/>
      <c r="J48" s="334"/>
      <c r="K48" s="334"/>
      <c r="L48" s="446"/>
    </row>
    <row r="49" spans="1:12" x14ac:dyDescent="0.45">
      <c r="A49" s="365"/>
      <c r="B49" s="365"/>
      <c r="C49" s="365"/>
      <c r="G49" s="373"/>
      <c r="H49" s="373"/>
      <c r="I49" s="373"/>
      <c r="J49" s="373"/>
      <c r="K49" s="373"/>
      <c r="L49" s="447"/>
    </row>
    <row r="50" spans="1:12" x14ac:dyDescent="0.45">
      <c r="A50" s="365"/>
      <c r="B50" s="365"/>
      <c r="C50" s="365"/>
    </row>
  </sheetData>
  <sheetProtection sheet="1" objects="1" scenarios="1"/>
  <mergeCells count="13">
    <mergeCell ref="A40:F40"/>
    <mergeCell ref="A1:F1"/>
    <mergeCell ref="B4:F4"/>
    <mergeCell ref="B7:B8"/>
    <mergeCell ref="C7:F7"/>
    <mergeCell ref="C5:F5"/>
    <mergeCell ref="A47:F47"/>
    <mergeCell ref="A41:F41"/>
    <mergeCell ref="A42:F42"/>
    <mergeCell ref="A43:F43"/>
    <mergeCell ref="A46:F46"/>
    <mergeCell ref="A45:F45"/>
    <mergeCell ref="A44:F44"/>
  </mergeCells>
  <dataValidations count="1">
    <dataValidation type="list" allowBlank="1" showInputMessage="1" showErrorMessage="1" sqref="C5" xr:uid="{00000000-0002-0000-0A00-000000000000}">
      <formula1>$AB$4:$AB$6</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I54"/>
  <sheetViews>
    <sheetView showGridLines="0" workbookViewId="0">
      <selection sqref="A1:L1"/>
    </sheetView>
  </sheetViews>
  <sheetFormatPr defaultColWidth="9.1328125" defaultRowHeight="12.75" x14ac:dyDescent="0.35"/>
  <cols>
    <col min="1" max="1" width="12.1328125" style="242" customWidth="1"/>
    <col min="2" max="2" width="8.73046875" style="242" customWidth="1"/>
    <col min="3" max="11" width="7.265625" style="242" customWidth="1"/>
    <col min="12" max="15" width="9.1328125" style="242"/>
    <col min="16" max="16" width="11.86328125" style="242" customWidth="1"/>
    <col min="17" max="16384" width="9.1328125" style="242"/>
  </cols>
  <sheetData>
    <row r="1" spans="1:26" ht="13.15" x14ac:dyDescent="0.4">
      <c r="A1" s="574" t="s">
        <v>440</v>
      </c>
      <c r="B1" s="574"/>
      <c r="C1" s="574"/>
      <c r="D1" s="574"/>
      <c r="E1" s="574"/>
      <c r="F1" s="574"/>
      <c r="G1" s="574"/>
      <c r="H1" s="574"/>
      <c r="I1" s="574"/>
      <c r="J1" s="574"/>
      <c r="K1" s="574"/>
      <c r="L1" s="574"/>
      <c r="P1" s="451"/>
    </row>
    <row r="2" spans="1:26" s="74" customFormat="1" ht="13.15" x14ac:dyDescent="0.35">
      <c r="A2" s="452" t="s">
        <v>443</v>
      </c>
      <c r="B2" s="452"/>
      <c r="C2" s="452"/>
      <c r="D2" s="453"/>
      <c r="E2" s="454"/>
      <c r="F2" s="453"/>
      <c r="G2" s="454"/>
      <c r="H2" s="453"/>
      <c r="I2" s="454"/>
      <c r="J2" s="453"/>
      <c r="K2" s="453"/>
      <c r="M2" s="455"/>
    </row>
    <row r="3" spans="1:26" s="74" customFormat="1" x14ac:dyDescent="0.35">
      <c r="A3" s="575" t="s">
        <v>0</v>
      </c>
      <c r="B3" s="575"/>
      <c r="C3" s="456"/>
      <c r="D3" s="457"/>
      <c r="E3" s="458"/>
      <c r="F3" s="457"/>
      <c r="G3" s="458"/>
      <c r="H3" s="457"/>
      <c r="I3" s="458"/>
      <c r="J3" s="457"/>
      <c r="K3" s="457"/>
    </row>
    <row r="4" spans="1:26" s="74" customFormat="1" ht="13.15" x14ac:dyDescent="0.4">
      <c r="A4" s="113"/>
      <c r="B4" s="459"/>
      <c r="C4" s="456"/>
      <c r="D4" s="457"/>
      <c r="E4" s="458"/>
      <c r="F4" s="457"/>
      <c r="G4" s="458"/>
      <c r="H4" s="457"/>
      <c r="I4" s="458"/>
      <c r="J4" s="457"/>
      <c r="K4" s="457"/>
      <c r="L4" s="460"/>
    </row>
    <row r="5" spans="1:26" s="74" customFormat="1" ht="12" customHeight="1" x14ac:dyDescent="0.35">
      <c r="A5" s="461"/>
      <c r="B5" s="576" t="s">
        <v>429</v>
      </c>
      <c r="C5" s="576"/>
      <c r="D5" s="576"/>
      <c r="E5" s="576"/>
      <c r="F5" s="576"/>
      <c r="G5" s="576"/>
      <c r="H5" s="576"/>
      <c r="I5" s="576"/>
      <c r="J5" s="576"/>
      <c r="K5" s="576"/>
      <c r="L5" s="576"/>
    </row>
    <row r="6" spans="1:26" ht="12.75" customHeight="1" x14ac:dyDescent="0.35">
      <c r="A6" s="462"/>
      <c r="B6" s="577" t="s">
        <v>430</v>
      </c>
      <c r="C6" s="577"/>
      <c r="D6" s="577"/>
      <c r="E6" s="577"/>
      <c r="F6" s="577"/>
      <c r="G6" s="577"/>
      <c r="H6" s="577"/>
      <c r="I6" s="577"/>
      <c r="J6" s="577"/>
      <c r="K6" s="577"/>
      <c r="L6" s="577"/>
    </row>
    <row r="7" spans="1:26" s="466" customFormat="1" ht="22.5" customHeight="1" x14ac:dyDescent="0.35">
      <c r="A7" s="463"/>
      <c r="B7" s="463"/>
      <c r="C7" s="464">
        <v>9</v>
      </c>
      <c r="D7" s="464">
        <v>8</v>
      </c>
      <c r="E7" s="464">
        <v>7</v>
      </c>
      <c r="F7" s="464">
        <v>6</v>
      </c>
      <c r="G7" s="464">
        <v>5</v>
      </c>
      <c r="H7" s="464">
        <v>4</v>
      </c>
      <c r="I7" s="464">
        <v>3</v>
      </c>
      <c r="J7" s="464">
        <v>2</v>
      </c>
      <c r="K7" s="464">
        <v>1</v>
      </c>
      <c r="L7" s="465" t="s">
        <v>431</v>
      </c>
      <c r="O7" s="242"/>
      <c r="P7" s="242"/>
      <c r="Q7" s="242"/>
      <c r="R7" s="242"/>
      <c r="S7" s="242"/>
      <c r="T7" s="242"/>
      <c r="U7" s="242"/>
      <c r="V7" s="242"/>
      <c r="W7" s="242"/>
      <c r="X7" s="242"/>
      <c r="Y7" s="242"/>
    </row>
    <row r="8" spans="1:26" ht="12" customHeight="1" x14ac:dyDescent="0.35">
      <c r="A8" s="578" t="s">
        <v>432</v>
      </c>
      <c r="B8" s="467" t="s">
        <v>433</v>
      </c>
      <c r="C8" s="468">
        <v>3</v>
      </c>
      <c r="D8" s="468">
        <v>0</v>
      </c>
      <c r="E8" s="468">
        <v>0</v>
      </c>
      <c r="F8" s="468">
        <v>3</v>
      </c>
      <c r="G8" s="468">
        <v>12</v>
      </c>
      <c r="H8" s="468">
        <v>21</v>
      </c>
      <c r="I8" s="468">
        <v>47</v>
      </c>
      <c r="J8" s="468">
        <v>42</v>
      </c>
      <c r="K8" s="468">
        <v>23</v>
      </c>
      <c r="L8" s="468">
        <v>87</v>
      </c>
      <c r="N8" s="469"/>
    </row>
    <row r="9" spans="1:26" ht="12" customHeight="1" x14ac:dyDescent="0.35">
      <c r="A9" s="578"/>
      <c r="B9" s="467">
        <v>1</v>
      </c>
      <c r="C9" s="468">
        <v>0</v>
      </c>
      <c r="D9" s="468">
        <v>0</v>
      </c>
      <c r="E9" s="468">
        <v>5</v>
      </c>
      <c r="F9" s="468">
        <v>10</v>
      </c>
      <c r="G9" s="468">
        <v>32</v>
      </c>
      <c r="H9" s="468">
        <v>69</v>
      </c>
      <c r="I9" s="468">
        <v>209</v>
      </c>
      <c r="J9" s="468">
        <v>224</v>
      </c>
      <c r="K9" s="468">
        <v>192</v>
      </c>
      <c r="L9" s="468">
        <v>293</v>
      </c>
      <c r="N9" s="469"/>
      <c r="O9" s="228"/>
      <c r="P9" s="228"/>
      <c r="Q9" s="228"/>
      <c r="R9" s="228"/>
      <c r="S9" s="228"/>
      <c r="T9" s="228"/>
      <c r="U9" s="228"/>
      <c r="V9" s="228"/>
      <c r="W9" s="228"/>
      <c r="X9" s="228"/>
      <c r="Y9" s="228"/>
      <c r="Z9" s="228"/>
    </row>
    <row r="10" spans="1:26" ht="12" customHeight="1" x14ac:dyDescent="0.35">
      <c r="A10" s="578"/>
      <c r="B10" s="467">
        <v>2</v>
      </c>
      <c r="C10" s="468">
        <v>2</v>
      </c>
      <c r="D10" s="468">
        <v>13</v>
      </c>
      <c r="E10" s="468">
        <v>27</v>
      </c>
      <c r="F10" s="468">
        <v>154</v>
      </c>
      <c r="G10" s="468">
        <v>410</v>
      </c>
      <c r="H10" s="468">
        <v>972</v>
      </c>
      <c r="I10" s="468">
        <v>4172</v>
      </c>
      <c r="J10" s="468">
        <v>4586</v>
      </c>
      <c r="K10" s="468">
        <v>2248</v>
      </c>
      <c r="L10" s="468">
        <v>2141</v>
      </c>
      <c r="N10" s="119"/>
      <c r="O10" s="228"/>
      <c r="P10" s="228"/>
      <c r="Q10" s="228"/>
      <c r="R10" s="228"/>
      <c r="S10" s="228"/>
      <c r="T10" s="228"/>
      <c r="U10" s="228"/>
      <c r="V10" s="228"/>
      <c r="W10" s="228"/>
      <c r="X10" s="228"/>
      <c r="Y10" s="228"/>
      <c r="Z10" s="228"/>
    </row>
    <row r="11" spans="1:26" ht="12" customHeight="1" x14ac:dyDescent="0.35">
      <c r="A11" s="578"/>
      <c r="B11" s="467">
        <v>3</v>
      </c>
      <c r="C11" s="468">
        <v>4</v>
      </c>
      <c r="D11" s="468">
        <v>18</v>
      </c>
      <c r="E11" s="468">
        <v>92</v>
      </c>
      <c r="F11" s="468">
        <v>539</v>
      </c>
      <c r="G11" s="468">
        <v>1992</v>
      </c>
      <c r="H11" s="468">
        <v>4472</v>
      </c>
      <c r="I11" s="468">
        <v>11953</v>
      </c>
      <c r="J11" s="468">
        <v>6443</v>
      </c>
      <c r="K11" s="468">
        <v>2120</v>
      </c>
      <c r="L11" s="468">
        <v>2014</v>
      </c>
      <c r="O11" s="228"/>
      <c r="P11" s="228"/>
      <c r="Q11" s="228"/>
      <c r="R11" s="228"/>
      <c r="S11" s="228"/>
      <c r="T11" s="228"/>
      <c r="U11" s="228"/>
      <c r="V11" s="228"/>
      <c r="W11" s="228"/>
      <c r="X11" s="228"/>
      <c r="Y11" s="228"/>
      <c r="Z11" s="228"/>
    </row>
    <row r="12" spans="1:26" ht="12" customHeight="1" x14ac:dyDescent="0.35">
      <c r="A12" s="578"/>
      <c r="B12" s="467">
        <v>4</v>
      </c>
      <c r="C12" s="468">
        <v>437</v>
      </c>
      <c r="D12" s="468">
        <v>1897</v>
      </c>
      <c r="E12" s="468">
        <v>5964</v>
      </c>
      <c r="F12" s="468">
        <v>20135</v>
      </c>
      <c r="G12" s="468">
        <v>40239</v>
      </c>
      <c r="H12" s="468">
        <v>47709</v>
      </c>
      <c r="I12" s="468">
        <v>57506</v>
      </c>
      <c r="J12" s="468">
        <v>15615</v>
      </c>
      <c r="K12" s="468">
        <v>4507</v>
      </c>
      <c r="L12" s="468">
        <v>6299</v>
      </c>
      <c r="O12" s="228"/>
      <c r="P12" s="228"/>
      <c r="Q12" s="228"/>
      <c r="R12" s="228"/>
      <c r="S12" s="228"/>
      <c r="T12" s="228"/>
      <c r="U12" s="228"/>
      <c r="V12" s="228"/>
      <c r="W12" s="228"/>
      <c r="X12" s="228"/>
      <c r="Y12" s="228"/>
      <c r="Z12" s="228"/>
    </row>
    <row r="13" spans="1:26" ht="12" customHeight="1" x14ac:dyDescent="0.35">
      <c r="A13" s="578"/>
      <c r="B13" s="467">
        <v>5</v>
      </c>
      <c r="C13" s="468">
        <v>12705</v>
      </c>
      <c r="D13" s="468">
        <v>24300</v>
      </c>
      <c r="E13" s="468">
        <v>38591</v>
      </c>
      <c r="F13" s="468">
        <v>61091</v>
      </c>
      <c r="G13" s="468">
        <v>57169</v>
      </c>
      <c r="H13" s="468">
        <v>33927</v>
      </c>
      <c r="I13" s="468">
        <v>21235</v>
      </c>
      <c r="J13" s="468">
        <v>3933</v>
      </c>
      <c r="K13" s="468">
        <v>1182</v>
      </c>
      <c r="L13" s="468">
        <v>2950</v>
      </c>
      <c r="O13" s="228"/>
      <c r="P13" s="228"/>
      <c r="Q13" s="228"/>
      <c r="R13" s="228"/>
      <c r="S13" s="228"/>
      <c r="T13" s="228"/>
      <c r="U13" s="228"/>
      <c r="V13" s="228"/>
      <c r="W13" s="228"/>
      <c r="X13" s="228"/>
      <c r="Y13" s="228"/>
      <c r="Z13" s="228"/>
    </row>
    <row r="14" spans="1:26" ht="22.5" customHeight="1" x14ac:dyDescent="0.35">
      <c r="A14" s="578"/>
      <c r="B14" s="470" t="s">
        <v>434</v>
      </c>
      <c r="C14" s="468">
        <v>707</v>
      </c>
      <c r="D14" s="468">
        <v>1299</v>
      </c>
      <c r="E14" s="468">
        <v>2061</v>
      </c>
      <c r="F14" s="468">
        <v>3437</v>
      </c>
      <c r="G14" s="468">
        <v>4464</v>
      </c>
      <c r="H14" s="468">
        <v>4086</v>
      </c>
      <c r="I14" s="468">
        <v>5972</v>
      </c>
      <c r="J14" s="468">
        <v>2730</v>
      </c>
      <c r="K14" s="468">
        <v>1205</v>
      </c>
      <c r="L14" s="468">
        <v>2997</v>
      </c>
      <c r="O14" s="228"/>
      <c r="P14" s="228"/>
      <c r="Q14" s="228"/>
      <c r="R14" s="228"/>
      <c r="S14" s="228"/>
      <c r="T14" s="228"/>
      <c r="U14" s="228"/>
      <c r="V14" s="228"/>
      <c r="W14" s="228"/>
      <c r="X14" s="228"/>
      <c r="Y14" s="228"/>
      <c r="Z14" s="228"/>
    </row>
    <row r="15" spans="1:26" ht="12.75" customHeight="1" x14ac:dyDescent="0.35">
      <c r="A15" s="462"/>
      <c r="B15" s="579" t="s">
        <v>435</v>
      </c>
      <c r="C15" s="579"/>
      <c r="D15" s="579"/>
      <c r="E15" s="579"/>
      <c r="F15" s="579"/>
      <c r="G15" s="579"/>
      <c r="H15" s="579"/>
      <c r="I15" s="579"/>
      <c r="J15" s="579"/>
      <c r="K15" s="579"/>
      <c r="L15" s="579"/>
      <c r="N15" s="466"/>
      <c r="O15" s="228"/>
      <c r="P15" s="228"/>
      <c r="Q15" s="228"/>
      <c r="R15" s="228"/>
      <c r="S15" s="228"/>
      <c r="T15" s="228"/>
      <c r="U15" s="228"/>
      <c r="V15" s="228"/>
      <c r="W15" s="228"/>
      <c r="X15" s="228"/>
      <c r="Y15" s="228"/>
      <c r="Z15" s="228"/>
    </row>
    <row r="16" spans="1:26" s="466" customFormat="1" ht="20.25" x14ac:dyDescent="0.35">
      <c r="A16" s="471"/>
      <c r="B16" s="472"/>
      <c r="C16" s="464">
        <v>9</v>
      </c>
      <c r="D16" s="464">
        <v>8</v>
      </c>
      <c r="E16" s="464">
        <v>7</v>
      </c>
      <c r="F16" s="464">
        <v>6</v>
      </c>
      <c r="G16" s="464">
        <v>5</v>
      </c>
      <c r="H16" s="464">
        <v>4</v>
      </c>
      <c r="I16" s="464">
        <v>3</v>
      </c>
      <c r="J16" s="464">
        <v>2</v>
      </c>
      <c r="K16" s="464">
        <v>1</v>
      </c>
      <c r="L16" s="473" t="s">
        <v>431</v>
      </c>
      <c r="O16" s="228"/>
      <c r="P16" s="228"/>
      <c r="Q16" s="228"/>
      <c r="R16" s="228"/>
      <c r="S16" s="228"/>
      <c r="T16" s="228"/>
      <c r="U16" s="228"/>
      <c r="V16" s="228"/>
      <c r="W16" s="228"/>
      <c r="X16" s="228"/>
      <c r="Y16" s="228"/>
      <c r="Z16" s="228"/>
    </row>
    <row r="17" spans="1:26" ht="12" customHeight="1" x14ac:dyDescent="0.35">
      <c r="A17" s="572" t="s">
        <v>436</v>
      </c>
      <c r="B17" s="474" t="s">
        <v>433</v>
      </c>
      <c r="C17" s="468">
        <v>0</v>
      </c>
      <c r="D17" s="468">
        <v>3</v>
      </c>
      <c r="E17" s="468">
        <v>1</v>
      </c>
      <c r="F17" s="468">
        <v>3</v>
      </c>
      <c r="G17" s="468">
        <v>4</v>
      </c>
      <c r="H17" s="468">
        <v>5</v>
      </c>
      <c r="I17" s="468">
        <v>11</v>
      </c>
      <c r="J17" s="468">
        <v>24</v>
      </c>
      <c r="K17" s="468">
        <v>8</v>
      </c>
      <c r="L17" s="468">
        <v>65</v>
      </c>
      <c r="N17" s="469"/>
      <c r="O17" s="228"/>
      <c r="P17" s="228"/>
      <c r="Q17" s="228"/>
      <c r="R17" s="228"/>
      <c r="S17" s="228"/>
      <c r="T17" s="228"/>
      <c r="U17" s="228"/>
      <c r="V17" s="228"/>
      <c r="W17" s="228"/>
      <c r="X17" s="228"/>
      <c r="Y17" s="228"/>
      <c r="Z17" s="228"/>
    </row>
    <row r="18" spans="1:26" ht="12" customHeight="1" x14ac:dyDescent="0.35">
      <c r="A18" s="572"/>
      <c r="B18" s="474">
        <v>1</v>
      </c>
      <c r="C18" s="468">
        <v>0</v>
      </c>
      <c r="D18" s="468">
        <v>0</v>
      </c>
      <c r="E18" s="468">
        <v>4</v>
      </c>
      <c r="F18" s="468">
        <v>6</v>
      </c>
      <c r="G18" s="468">
        <v>3</v>
      </c>
      <c r="H18" s="468">
        <v>8</v>
      </c>
      <c r="I18" s="468">
        <v>21</v>
      </c>
      <c r="J18" s="468">
        <v>43</v>
      </c>
      <c r="K18" s="468">
        <v>102</v>
      </c>
      <c r="L18" s="468">
        <v>329</v>
      </c>
      <c r="N18" s="469"/>
      <c r="O18" s="228"/>
      <c r="P18" s="228"/>
      <c r="Q18" s="228"/>
      <c r="R18" s="228"/>
      <c r="S18" s="228"/>
      <c r="T18" s="228"/>
      <c r="U18" s="228"/>
      <c r="V18" s="228"/>
      <c r="W18" s="228"/>
      <c r="X18" s="228"/>
      <c r="Y18" s="228"/>
      <c r="Z18" s="228"/>
    </row>
    <row r="19" spans="1:26" ht="12" customHeight="1" x14ac:dyDescent="0.35">
      <c r="A19" s="572"/>
      <c r="B19" s="474">
        <v>2</v>
      </c>
      <c r="C19" s="468">
        <v>4</v>
      </c>
      <c r="D19" s="468">
        <v>14</v>
      </c>
      <c r="E19" s="468">
        <v>28</v>
      </c>
      <c r="F19" s="468">
        <v>53</v>
      </c>
      <c r="G19" s="468">
        <v>121</v>
      </c>
      <c r="H19" s="468">
        <v>252</v>
      </c>
      <c r="I19" s="468">
        <v>590</v>
      </c>
      <c r="J19" s="468">
        <v>1562</v>
      </c>
      <c r="K19" s="468">
        <v>4000</v>
      </c>
      <c r="L19" s="468">
        <v>3400</v>
      </c>
      <c r="N19" s="119"/>
      <c r="O19" s="228"/>
      <c r="P19" s="228"/>
      <c r="Q19" s="228"/>
      <c r="R19" s="228"/>
      <c r="S19" s="228"/>
      <c r="T19" s="228"/>
      <c r="U19" s="228"/>
      <c r="V19" s="228"/>
      <c r="W19" s="228"/>
      <c r="X19" s="228"/>
      <c r="Y19" s="228"/>
      <c r="Z19" s="228"/>
    </row>
    <row r="20" spans="1:26" ht="12" customHeight="1" x14ac:dyDescent="0.35">
      <c r="A20" s="572"/>
      <c r="B20" s="474">
        <v>3</v>
      </c>
      <c r="C20" s="468">
        <v>0</v>
      </c>
      <c r="D20" s="468">
        <v>8</v>
      </c>
      <c r="E20" s="468">
        <v>43</v>
      </c>
      <c r="F20" s="468">
        <v>118</v>
      </c>
      <c r="G20" s="468">
        <v>1015</v>
      </c>
      <c r="H20" s="468">
        <v>5044</v>
      </c>
      <c r="I20" s="468">
        <v>10809</v>
      </c>
      <c r="J20" s="468">
        <v>15157</v>
      </c>
      <c r="K20" s="468">
        <v>11765</v>
      </c>
      <c r="L20" s="468">
        <v>3720</v>
      </c>
      <c r="O20" s="228"/>
      <c r="P20" s="228"/>
      <c r="Q20" s="228"/>
      <c r="R20" s="228"/>
      <c r="S20" s="228"/>
      <c r="T20" s="228"/>
      <c r="U20" s="228"/>
      <c r="V20" s="228"/>
      <c r="W20" s="228"/>
      <c r="X20" s="228"/>
      <c r="Y20" s="228"/>
      <c r="Z20" s="228"/>
    </row>
    <row r="21" spans="1:26" ht="12" customHeight="1" x14ac:dyDescent="0.35">
      <c r="A21" s="572"/>
      <c r="B21" s="474">
        <v>4</v>
      </c>
      <c r="C21" s="468">
        <v>169</v>
      </c>
      <c r="D21" s="468">
        <v>1420</v>
      </c>
      <c r="E21" s="468">
        <v>5692</v>
      </c>
      <c r="F21" s="468">
        <v>14146</v>
      </c>
      <c r="G21" s="468">
        <v>45728</v>
      </c>
      <c r="H21" s="468">
        <v>76169</v>
      </c>
      <c r="I21" s="468">
        <v>47085</v>
      </c>
      <c r="J21" s="468">
        <v>23491</v>
      </c>
      <c r="K21" s="468">
        <v>8329</v>
      </c>
      <c r="L21" s="468">
        <v>4204</v>
      </c>
      <c r="O21" s="228"/>
      <c r="P21" s="228"/>
      <c r="Q21" s="228"/>
      <c r="R21" s="228"/>
      <c r="S21" s="228"/>
      <c r="T21" s="228"/>
      <c r="U21" s="228"/>
      <c r="V21" s="228"/>
      <c r="W21" s="228"/>
      <c r="X21" s="228"/>
      <c r="Y21" s="228"/>
      <c r="Z21" s="228"/>
    </row>
    <row r="22" spans="1:26" ht="12" customHeight="1" x14ac:dyDescent="0.35">
      <c r="A22" s="572"/>
      <c r="B22" s="474">
        <v>5</v>
      </c>
      <c r="C22" s="468">
        <v>18147</v>
      </c>
      <c r="D22" s="468">
        <v>33941</v>
      </c>
      <c r="E22" s="468">
        <v>41999</v>
      </c>
      <c r="F22" s="468">
        <v>43429</v>
      </c>
      <c r="G22" s="468">
        <v>45983</v>
      </c>
      <c r="H22" s="468">
        <v>27127</v>
      </c>
      <c r="I22" s="468">
        <v>5269</v>
      </c>
      <c r="J22" s="468">
        <v>1150</v>
      </c>
      <c r="K22" s="468">
        <v>293</v>
      </c>
      <c r="L22" s="468">
        <v>942</v>
      </c>
      <c r="O22" s="228"/>
      <c r="P22" s="228"/>
      <c r="Q22" s="228"/>
      <c r="R22" s="228"/>
      <c r="S22" s="228"/>
      <c r="T22" s="228"/>
      <c r="U22" s="228"/>
      <c r="V22" s="228"/>
      <c r="W22" s="228"/>
      <c r="X22" s="228"/>
      <c r="Y22" s="228"/>
      <c r="Z22" s="228"/>
    </row>
    <row r="23" spans="1:26" ht="22.5" customHeight="1" x14ac:dyDescent="0.35">
      <c r="A23" s="573"/>
      <c r="B23" s="470" t="s">
        <v>434</v>
      </c>
      <c r="C23" s="475">
        <v>1302</v>
      </c>
      <c r="D23" s="475">
        <v>2086</v>
      </c>
      <c r="E23" s="475">
        <v>2528</v>
      </c>
      <c r="F23" s="475">
        <v>2926</v>
      </c>
      <c r="G23" s="475">
        <v>4194</v>
      </c>
      <c r="H23" s="475">
        <v>5110</v>
      </c>
      <c r="I23" s="475">
        <v>3611</v>
      </c>
      <c r="J23" s="475">
        <v>2812</v>
      </c>
      <c r="K23" s="475">
        <v>2221</v>
      </c>
      <c r="L23" s="468">
        <v>2131</v>
      </c>
      <c r="O23" s="228"/>
      <c r="P23" s="228"/>
      <c r="Q23" s="228"/>
      <c r="R23" s="228"/>
      <c r="S23" s="228"/>
      <c r="T23" s="228"/>
      <c r="U23" s="228"/>
      <c r="V23" s="228"/>
      <c r="W23" s="228"/>
      <c r="X23" s="228"/>
      <c r="Y23" s="228"/>
      <c r="Z23" s="228"/>
    </row>
    <row r="24" spans="1:26" x14ac:dyDescent="0.35">
      <c r="A24" s="476"/>
      <c r="B24" s="477"/>
      <c r="C24" s="478"/>
      <c r="D24" s="478"/>
      <c r="E24" s="478"/>
      <c r="F24" s="478"/>
      <c r="G24" s="478"/>
      <c r="H24" s="478"/>
      <c r="I24" s="478"/>
      <c r="J24" s="478"/>
      <c r="K24" s="478"/>
      <c r="L24" s="479"/>
      <c r="O24" s="228"/>
      <c r="P24" s="228"/>
      <c r="Q24" s="228"/>
      <c r="R24" s="228"/>
      <c r="S24" s="228"/>
      <c r="T24" s="228"/>
      <c r="U24" s="228"/>
      <c r="V24" s="228"/>
      <c r="W24" s="228"/>
      <c r="X24" s="228"/>
      <c r="Y24" s="228"/>
      <c r="Z24" s="228"/>
    </row>
    <row r="25" spans="1:26" ht="12" customHeight="1" x14ac:dyDescent="0.35">
      <c r="A25" s="307"/>
      <c r="B25" s="580" t="s">
        <v>437</v>
      </c>
      <c r="C25" s="580"/>
      <c r="D25" s="580"/>
      <c r="E25" s="580"/>
      <c r="F25" s="580"/>
      <c r="G25" s="580"/>
      <c r="H25" s="580"/>
      <c r="I25" s="580"/>
      <c r="J25" s="580"/>
      <c r="K25" s="580"/>
      <c r="L25" s="580"/>
      <c r="O25" s="228"/>
      <c r="P25" s="228"/>
      <c r="Q25" s="228"/>
      <c r="R25" s="228"/>
      <c r="S25" s="228"/>
      <c r="T25" s="228"/>
      <c r="U25" s="228"/>
      <c r="V25" s="228"/>
      <c r="W25" s="228"/>
      <c r="X25" s="228"/>
      <c r="Y25" s="228"/>
      <c r="Z25" s="228"/>
    </row>
    <row r="26" spans="1:26" ht="12.75" customHeight="1" x14ac:dyDescent="0.35">
      <c r="A26" s="462"/>
      <c r="B26" s="480"/>
      <c r="C26" s="581" t="s">
        <v>430</v>
      </c>
      <c r="D26" s="581"/>
      <c r="E26" s="581"/>
      <c r="F26" s="581"/>
      <c r="G26" s="581"/>
      <c r="H26" s="581"/>
      <c r="I26" s="581"/>
      <c r="J26" s="581"/>
      <c r="K26" s="581"/>
      <c r="L26" s="127"/>
      <c r="N26" s="466"/>
      <c r="O26" s="228"/>
      <c r="P26" s="228"/>
      <c r="Q26" s="228"/>
      <c r="R26" s="228"/>
      <c r="S26" s="228"/>
      <c r="T26" s="228"/>
      <c r="U26" s="228"/>
      <c r="V26" s="228"/>
      <c r="W26" s="228"/>
      <c r="X26" s="228"/>
      <c r="Y26" s="228"/>
      <c r="Z26" s="228"/>
    </row>
    <row r="27" spans="1:26" s="466" customFormat="1" ht="20.25" x14ac:dyDescent="0.35">
      <c r="A27" s="471"/>
      <c r="B27" s="472"/>
      <c r="C27" s="464">
        <v>9</v>
      </c>
      <c r="D27" s="464">
        <v>8</v>
      </c>
      <c r="E27" s="464">
        <v>7</v>
      </c>
      <c r="F27" s="464">
        <v>6</v>
      </c>
      <c r="G27" s="464">
        <v>5</v>
      </c>
      <c r="H27" s="464">
        <v>4</v>
      </c>
      <c r="I27" s="464">
        <v>3</v>
      </c>
      <c r="J27" s="464">
        <v>2</v>
      </c>
      <c r="K27" s="464">
        <v>1</v>
      </c>
      <c r="L27" s="473" t="s">
        <v>431</v>
      </c>
      <c r="O27" s="228"/>
      <c r="P27" s="228"/>
      <c r="Q27" s="228"/>
      <c r="R27" s="228"/>
      <c r="S27" s="228"/>
      <c r="T27" s="228"/>
      <c r="U27" s="228"/>
      <c r="V27" s="228"/>
      <c r="W27" s="228"/>
      <c r="X27" s="228"/>
      <c r="Y27" s="228"/>
      <c r="Z27" s="228"/>
    </row>
    <row r="28" spans="1:26" ht="12" customHeight="1" x14ac:dyDescent="0.35">
      <c r="A28" s="578" t="s">
        <v>432</v>
      </c>
      <c r="B28" s="467" t="s">
        <v>433</v>
      </c>
      <c r="C28" s="468">
        <v>3</v>
      </c>
      <c r="D28" s="468">
        <v>0</v>
      </c>
      <c r="E28" s="468">
        <v>0</v>
      </c>
      <c r="F28" s="468">
        <v>4</v>
      </c>
      <c r="G28" s="468">
        <v>12</v>
      </c>
      <c r="H28" s="468">
        <v>21</v>
      </c>
      <c r="I28" s="468">
        <v>47</v>
      </c>
      <c r="J28" s="468">
        <v>43</v>
      </c>
      <c r="K28" s="468">
        <v>24</v>
      </c>
      <c r="L28" s="468">
        <v>2872</v>
      </c>
      <c r="N28" s="469"/>
      <c r="O28" s="228"/>
      <c r="P28" s="228"/>
      <c r="Q28" s="228"/>
      <c r="R28" s="228"/>
      <c r="S28" s="228"/>
      <c r="T28" s="228"/>
      <c r="U28" s="228"/>
      <c r="V28" s="228"/>
      <c r="W28" s="228"/>
      <c r="X28" s="228"/>
      <c r="Y28" s="228"/>
      <c r="Z28" s="228"/>
    </row>
    <row r="29" spans="1:26" ht="12" customHeight="1" x14ac:dyDescent="0.35">
      <c r="A29" s="578"/>
      <c r="B29" s="467">
        <v>1</v>
      </c>
      <c r="C29" s="468">
        <v>0</v>
      </c>
      <c r="D29" s="468">
        <v>1</v>
      </c>
      <c r="E29" s="468">
        <v>5</v>
      </c>
      <c r="F29" s="468">
        <v>11</v>
      </c>
      <c r="G29" s="468">
        <v>32</v>
      </c>
      <c r="H29" s="468">
        <v>69</v>
      </c>
      <c r="I29" s="468">
        <v>210</v>
      </c>
      <c r="J29" s="468">
        <v>228</v>
      </c>
      <c r="K29" s="468">
        <v>198</v>
      </c>
      <c r="L29" s="468">
        <v>2134</v>
      </c>
      <c r="N29" s="469"/>
      <c r="O29" s="228"/>
      <c r="P29" s="228"/>
      <c r="Q29" s="228"/>
      <c r="R29" s="228"/>
      <c r="S29" s="228"/>
      <c r="T29" s="228"/>
      <c r="U29" s="228"/>
      <c r="V29" s="228"/>
      <c r="W29" s="228"/>
      <c r="X29" s="228"/>
      <c r="Y29" s="228"/>
      <c r="Z29" s="228"/>
    </row>
    <row r="30" spans="1:26" ht="12" customHeight="1" x14ac:dyDescent="0.35">
      <c r="A30" s="578"/>
      <c r="B30" s="467">
        <v>2</v>
      </c>
      <c r="C30" s="468">
        <v>2</v>
      </c>
      <c r="D30" s="468">
        <v>13</v>
      </c>
      <c r="E30" s="468">
        <v>27</v>
      </c>
      <c r="F30" s="468">
        <v>155</v>
      </c>
      <c r="G30" s="468">
        <v>414</v>
      </c>
      <c r="H30" s="468">
        <v>976</v>
      </c>
      <c r="I30" s="468">
        <v>4204</v>
      </c>
      <c r="J30" s="468">
        <v>4645</v>
      </c>
      <c r="K30" s="468">
        <v>2300</v>
      </c>
      <c r="L30" s="468">
        <v>4865</v>
      </c>
      <c r="N30" s="119"/>
      <c r="O30" s="228"/>
      <c r="P30" s="228"/>
      <c r="Q30" s="228"/>
      <c r="R30" s="228"/>
      <c r="S30" s="228"/>
      <c r="T30" s="228"/>
      <c r="U30" s="228"/>
      <c r="V30" s="228"/>
      <c r="W30" s="228"/>
      <c r="X30" s="228"/>
      <c r="Y30" s="228"/>
      <c r="Z30" s="228"/>
    </row>
    <row r="31" spans="1:26" ht="12" customHeight="1" x14ac:dyDescent="0.35">
      <c r="A31" s="578"/>
      <c r="B31" s="467">
        <v>3</v>
      </c>
      <c r="C31" s="468">
        <v>4</v>
      </c>
      <c r="D31" s="468">
        <v>18</v>
      </c>
      <c r="E31" s="468">
        <v>92</v>
      </c>
      <c r="F31" s="468">
        <v>539</v>
      </c>
      <c r="G31" s="468">
        <v>1997</v>
      </c>
      <c r="H31" s="468">
        <v>4476</v>
      </c>
      <c r="I31" s="468">
        <v>11980</v>
      </c>
      <c r="J31" s="468">
        <v>6466</v>
      </c>
      <c r="K31" s="468">
        <v>2132</v>
      </c>
      <c r="L31" s="468">
        <v>2613</v>
      </c>
      <c r="O31" s="228"/>
      <c r="P31" s="228"/>
      <c r="Q31" s="228"/>
      <c r="R31" s="228"/>
      <c r="S31" s="228"/>
      <c r="T31" s="228"/>
      <c r="U31" s="228"/>
      <c r="V31" s="228"/>
      <c r="W31" s="228"/>
      <c r="X31" s="228"/>
      <c r="Y31" s="228"/>
      <c r="Z31" s="228"/>
    </row>
    <row r="32" spans="1:26" ht="12" customHeight="1" x14ac:dyDescent="0.35">
      <c r="A32" s="578"/>
      <c r="B32" s="467">
        <v>4</v>
      </c>
      <c r="C32" s="468">
        <v>437</v>
      </c>
      <c r="D32" s="468">
        <v>1897</v>
      </c>
      <c r="E32" s="468">
        <v>5966</v>
      </c>
      <c r="F32" s="468">
        <v>20139</v>
      </c>
      <c r="G32" s="468">
        <v>40253</v>
      </c>
      <c r="H32" s="468">
        <v>47735</v>
      </c>
      <c r="I32" s="468">
        <v>57575</v>
      </c>
      <c r="J32" s="468">
        <v>15679</v>
      </c>
      <c r="K32" s="468">
        <v>4538</v>
      </c>
      <c r="L32" s="468">
        <v>7392</v>
      </c>
      <c r="O32" s="228"/>
      <c r="P32" s="228"/>
      <c r="Q32" s="228"/>
      <c r="R32" s="228"/>
      <c r="S32" s="228"/>
      <c r="T32" s="228"/>
      <c r="U32" s="228"/>
      <c r="V32" s="228"/>
      <c r="W32" s="228"/>
      <c r="X32" s="228"/>
      <c r="Y32" s="228"/>
      <c r="Z32" s="228"/>
    </row>
    <row r="33" spans="1:35" ht="12" customHeight="1" x14ac:dyDescent="0.35">
      <c r="A33" s="578"/>
      <c r="B33" s="467">
        <v>5</v>
      </c>
      <c r="C33" s="468">
        <v>12705</v>
      </c>
      <c r="D33" s="468">
        <v>24303</v>
      </c>
      <c r="E33" s="468">
        <v>38592</v>
      </c>
      <c r="F33" s="468">
        <v>61105</v>
      </c>
      <c r="G33" s="468">
        <v>57183</v>
      </c>
      <c r="H33" s="468">
        <v>33939</v>
      </c>
      <c r="I33" s="468">
        <v>21263</v>
      </c>
      <c r="J33" s="468">
        <v>3960</v>
      </c>
      <c r="K33" s="468">
        <v>1191</v>
      </c>
      <c r="L33" s="468">
        <v>3275</v>
      </c>
      <c r="O33" s="228"/>
      <c r="P33" s="228"/>
      <c r="Q33" s="228"/>
      <c r="R33" s="228"/>
      <c r="S33" s="228"/>
      <c r="T33" s="228"/>
      <c r="U33" s="228"/>
      <c r="V33" s="228"/>
      <c r="W33" s="228"/>
      <c r="X33" s="228"/>
      <c r="Y33" s="228"/>
      <c r="Z33" s="228"/>
    </row>
    <row r="34" spans="1:35" ht="22.5" customHeight="1" x14ac:dyDescent="0.35">
      <c r="A34" s="578"/>
      <c r="B34" s="470" t="s">
        <v>434</v>
      </c>
      <c r="C34" s="475">
        <v>707</v>
      </c>
      <c r="D34" s="475">
        <v>1299</v>
      </c>
      <c r="E34" s="475">
        <v>2061</v>
      </c>
      <c r="F34" s="475">
        <v>3438</v>
      </c>
      <c r="G34" s="475">
        <v>4468</v>
      </c>
      <c r="H34" s="475">
        <v>4089</v>
      </c>
      <c r="I34" s="475">
        <v>5982</v>
      </c>
      <c r="J34" s="475">
        <v>2743</v>
      </c>
      <c r="K34" s="475">
        <v>1210</v>
      </c>
      <c r="L34" s="475">
        <v>3733</v>
      </c>
      <c r="O34" s="228"/>
      <c r="P34" s="228"/>
      <c r="Q34" s="228"/>
      <c r="R34" s="228"/>
      <c r="S34" s="228"/>
      <c r="T34" s="228"/>
      <c r="U34" s="228"/>
      <c r="V34" s="228"/>
      <c r="W34" s="228"/>
      <c r="X34" s="228"/>
      <c r="Y34" s="228"/>
      <c r="Z34" s="228"/>
    </row>
    <row r="35" spans="1:35" ht="12.75" customHeight="1" x14ac:dyDescent="0.35">
      <c r="A35" s="462"/>
      <c r="B35" s="577" t="s">
        <v>435</v>
      </c>
      <c r="C35" s="577"/>
      <c r="D35" s="577"/>
      <c r="E35" s="577"/>
      <c r="F35" s="577"/>
      <c r="G35" s="577"/>
      <c r="H35" s="577"/>
      <c r="I35" s="577"/>
      <c r="J35" s="577"/>
      <c r="K35" s="577"/>
      <c r="L35" s="577"/>
      <c r="N35" s="466"/>
      <c r="O35" s="228"/>
      <c r="P35" s="228"/>
      <c r="Q35" s="228"/>
      <c r="R35" s="228"/>
      <c r="S35" s="228"/>
      <c r="T35" s="228"/>
      <c r="U35" s="228"/>
      <c r="V35" s="228"/>
      <c r="W35" s="228"/>
      <c r="X35" s="228"/>
      <c r="Y35" s="228"/>
      <c r="Z35" s="228"/>
    </row>
    <row r="36" spans="1:35" s="466" customFormat="1" ht="20.25" x14ac:dyDescent="0.35">
      <c r="A36" s="471"/>
      <c r="B36" s="463"/>
      <c r="C36" s="464">
        <v>9</v>
      </c>
      <c r="D36" s="464">
        <v>8</v>
      </c>
      <c r="E36" s="464">
        <v>7</v>
      </c>
      <c r="F36" s="464">
        <v>6</v>
      </c>
      <c r="G36" s="464">
        <v>5</v>
      </c>
      <c r="H36" s="464">
        <v>4</v>
      </c>
      <c r="I36" s="464">
        <v>3</v>
      </c>
      <c r="J36" s="464">
        <v>2</v>
      </c>
      <c r="K36" s="464">
        <v>1</v>
      </c>
      <c r="L36" s="473" t="s">
        <v>431</v>
      </c>
      <c r="O36" s="228"/>
      <c r="P36" s="228"/>
      <c r="Q36" s="228"/>
      <c r="R36" s="228"/>
      <c r="S36" s="228"/>
      <c r="T36" s="228"/>
      <c r="U36" s="228"/>
      <c r="V36" s="228"/>
      <c r="W36" s="228"/>
      <c r="X36" s="228"/>
      <c r="Y36" s="228"/>
      <c r="Z36" s="228"/>
      <c r="AA36" s="242"/>
      <c r="AB36" s="242"/>
      <c r="AC36" s="242"/>
      <c r="AD36" s="242"/>
      <c r="AE36" s="242"/>
      <c r="AF36" s="242"/>
      <c r="AG36" s="242"/>
      <c r="AH36" s="242"/>
      <c r="AI36" s="242"/>
    </row>
    <row r="37" spans="1:35" ht="12" customHeight="1" x14ac:dyDescent="0.35">
      <c r="A37" s="572" t="s">
        <v>436</v>
      </c>
      <c r="B37" s="481" t="s">
        <v>433</v>
      </c>
      <c r="C37" s="468">
        <v>0</v>
      </c>
      <c r="D37" s="468">
        <v>3</v>
      </c>
      <c r="E37" s="468">
        <v>2</v>
      </c>
      <c r="F37" s="468">
        <v>3</v>
      </c>
      <c r="G37" s="468">
        <v>4</v>
      </c>
      <c r="H37" s="468">
        <v>6</v>
      </c>
      <c r="I37" s="468">
        <v>11</v>
      </c>
      <c r="J37" s="468">
        <v>25</v>
      </c>
      <c r="K37" s="468">
        <v>10</v>
      </c>
      <c r="L37" s="468">
        <v>2712</v>
      </c>
      <c r="N37" s="469"/>
      <c r="O37" s="228"/>
      <c r="P37" s="228"/>
      <c r="Q37" s="228"/>
      <c r="R37" s="228"/>
      <c r="S37" s="228"/>
      <c r="T37" s="228"/>
      <c r="U37" s="228"/>
      <c r="V37" s="228"/>
      <c r="W37" s="228"/>
      <c r="X37" s="228"/>
      <c r="Y37" s="228"/>
      <c r="Z37" s="228"/>
    </row>
    <row r="38" spans="1:35" ht="12" customHeight="1" x14ac:dyDescent="0.35">
      <c r="A38" s="572"/>
      <c r="B38" s="481">
        <v>1</v>
      </c>
      <c r="C38" s="468">
        <v>0</v>
      </c>
      <c r="D38" s="468">
        <v>0</v>
      </c>
      <c r="E38" s="468">
        <v>4</v>
      </c>
      <c r="F38" s="468">
        <v>6</v>
      </c>
      <c r="G38" s="468">
        <v>3</v>
      </c>
      <c r="H38" s="468">
        <v>8</v>
      </c>
      <c r="I38" s="468">
        <v>22</v>
      </c>
      <c r="J38" s="468">
        <v>51</v>
      </c>
      <c r="K38" s="468">
        <v>118</v>
      </c>
      <c r="L38" s="468">
        <v>2027</v>
      </c>
      <c r="N38" s="469"/>
      <c r="O38" s="228"/>
      <c r="P38" s="228"/>
      <c r="Q38" s="228"/>
      <c r="R38" s="228"/>
      <c r="S38" s="228"/>
      <c r="T38" s="228"/>
      <c r="U38" s="228"/>
      <c r="V38" s="228"/>
      <c r="W38" s="228"/>
      <c r="X38" s="228"/>
      <c r="Y38" s="228"/>
      <c r="Z38" s="228"/>
    </row>
    <row r="39" spans="1:35" ht="12" customHeight="1" x14ac:dyDescent="0.35">
      <c r="A39" s="572"/>
      <c r="B39" s="481">
        <v>2</v>
      </c>
      <c r="C39" s="468">
        <v>4</v>
      </c>
      <c r="D39" s="468">
        <v>14</v>
      </c>
      <c r="E39" s="468">
        <v>28</v>
      </c>
      <c r="F39" s="468">
        <v>55</v>
      </c>
      <c r="G39" s="468">
        <v>124</v>
      </c>
      <c r="H39" s="468">
        <v>272</v>
      </c>
      <c r="I39" s="468">
        <v>624</v>
      </c>
      <c r="J39" s="468">
        <v>1661</v>
      </c>
      <c r="K39" s="468">
        <v>4217</v>
      </c>
      <c r="L39" s="468">
        <v>5857</v>
      </c>
      <c r="N39" s="119"/>
      <c r="O39" s="228"/>
      <c r="P39" s="228"/>
      <c r="Q39" s="228"/>
      <c r="R39" s="228"/>
      <c r="S39" s="228"/>
      <c r="T39" s="228"/>
      <c r="U39" s="228"/>
      <c r="V39" s="228"/>
      <c r="W39" s="228"/>
      <c r="X39" s="228"/>
      <c r="Y39" s="228"/>
      <c r="Z39" s="228"/>
    </row>
    <row r="40" spans="1:35" ht="12" customHeight="1" x14ac:dyDescent="0.35">
      <c r="A40" s="572"/>
      <c r="B40" s="481">
        <v>3</v>
      </c>
      <c r="C40" s="468">
        <v>0</v>
      </c>
      <c r="D40" s="468">
        <v>8</v>
      </c>
      <c r="E40" s="468">
        <v>43</v>
      </c>
      <c r="F40" s="468">
        <v>121</v>
      </c>
      <c r="G40" s="468">
        <v>1025</v>
      </c>
      <c r="H40" s="468">
        <v>5071</v>
      </c>
      <c r="I40" s="468">
        <v>10917</v>
      </c>
      <c r="J40" s="468">
        <v>15321</v>
      </c>
      <c r="K40" s="468">
        <v>11987</v>
      </c>
      <c r="L40" s="468">
        <v>4511</v>
      </c>
      <c r="O40" s="228"/>
      <c r="P40" s="228"/>
      <c r="Q40" s="228"/>
      <c r="R40" s="228"/>
      <c r="S40" s="228"/>
      <c r="T40" s="228"/>
      <c r="U40" s="228"/>
      <c r="V40" s="228"/>
      <c r="W40" s="228"/>
      <c r="X40" s="228"/>
      <c r="Y40" s="228"/>
      <c r="Z40" s="228"/>
    </row>
    <row r="41" spans="1:35" ht="12" customHeight="1" x14ac:dyDescent="0.35">
      <c r="A41" s="572"/>
      <c r="B41" s="481">
        <v>4</v>
      </c>
      <c r="C41" s="468">
        <v>169</v>
      </c>
      <c r="D41" s="468">
        <v>1420</v>
      </c>
      <c r="E41" s="468">
        <v>5693</v>
      </c>
      <c r="F41" s="468">
        <v>14147</v>
      </c>
      <c r="G41" s="468">
        <v>45761</v>
      </c>
      <c r="H41" s="468">
        <v>76258</v>
      </c>
      <c r="I41" s="468">
        <v>47249</v>
      </c>
      <c r="J41" s="468">
        <v>23677</v>
      </c>
      <c r="K41" s="468">
        <v>8484</v>
      </c>
      <c r="L41" s="468">
        <v>4701</v>
      </c>
      <c r="O41" s="228"/>
      <c r="P41" s="228"/>
      <c r="Q41" s="228"/>
      <c r="R41" s="228"/>
      <c r="S41" s="228"/>
      <c r="T41" s="228"/>
      <c r="U41" s="228"/>
      <c r="V41" s="228"/>
      <c r="W41" s="228"/>
      <c r="X41" s="228"/>
      <c r="Y41" s="228"/>
      <c r="Z41" s="228"/>
    </row>
    <row r="42" spans="1:35" ht="12" customHeight="1" x14ac:dyDescent="0.35">
      <c r="A42" s="572"/>
      <c r="B42" s="481">
        <v>5</v>
      </c>
      <c r="C42" s="468">
        <v>18148</v>
      </c>
      <c r="D42" s="468">
        <v>33946</v>
      </c>
      <c r="E42" s="468">
        <v>42005</v>
      </c>
      <c r="F42" s="468">
        <v>43434</v>
      </c>
      <c r="G42" s="468">
        <v>46014</v>
      </c>
      <c r="H42" s="468">
        <v>27179</v>
      </c>
      <c r="I42" s="468">
        <v>5315</v>
      </c>
      <c r="J42" s="468">
        <v>1175</v>
      </c>
      <c r="K42" s="468">
        <v>306</v>
      </c>
      <c r="L42" s="468">
        <v>989</v>
      </c>
      <c r="O42" s="228"/>
      <c r="P42" s="228"/>
      <c r="Q42" s="228"/>
      <c r="R42" s="228"/>
      <c r="S42" s="228"/>
      <c r="T42" s="228"/>
      <c r="U42" s="228"/>
      <c r="V42" s="228"/>
      <c r="W42" s="228"/>
      <c r="X42" s="228"/>
      <c r="Y42" s="228"/>
      <c r="Z42" s="228"/>
    </row>
    <row r="43" spans="1:35" ht="22.5" customHeight="1" x14ac:dyDescent="0.35">
      <c r="A43" s="573"/>
      <c r="B43" s="482" t="s">
        <v>434</v>
      </c>
      <c r="C43" s="475">
        <v>1302</v>
      </c>
      <c r="D43" s="475">
        <v>2088</v>
      </c>
      <c r="E43" s="475">
        <v>2528</v>
      </c>
      <c r="F43" s="475">
        <v>2926</v>
      </c>
      <c r="G43" s="475">
        <v>4199</v>
      </c>
      <c r="H43" s="475">
        <v>5118</v>
      </c>
      <c r="I43" s="475">
        <v>3628</v>
      </c>
      <c r="J43" s="475">
        <v>2837</v>
      </c>
      <c r="K43" s="475">
        <v>2256</v>
      </c>
      <c r="L43" s="475">
        <v>2846</v>
      </c>
      <c r="O43" s="228"/>
      <c r="P43" s="228"/>
      <c r="Q43" s="228"/>
      <c r="R43" s="228"/>
      <c r="S43" s="228"/>
      <c r="T43" s="228"/>
      <c r="U43" s="228"/>
      <c r="V43" s="228"/>
      <c r="W43" s="228"/>
      <c r="X43" s="228"/>
      <c r="Y43" s="228"/>
      <c r="Z43" s="228"/>
    </row>
    <row r="44" spans="1:35" x14ac:dyDescent="0.35">
      <c r="A44" s="483"/>
      <c r="B44" s="481"/>
      <c r="C44" s="484"/>
      <c r="D44" s="484"/>
      <c r="E44" s="484"/>
      <c r="F44" s="484"/>
      <c r="G44" s="484"/>
      <c r="H44" s="484"/>
      <c r="I44" s="484"/>
      <c r="J44" s="484"/>
      <c r="L44" s="51" t="s">
        <v>29</v>
      </c>
      <c r="O44" s="228"/>
      <c r="P44" s="228"/>
      <c r="Q44" s="228"/>
      <c r="R44" s="228"/>
      <c r="S44" s="228"/>
      <c r="T44" s="228"/>
      <c r="U44" s="228"/>
      <c r="V44" s="228"/>
      <c r="W44" s="228"/>
      <c r="X44" s="228"/>
      <c r="Y44" s="228"/>
      <c r="Z44" s="228"/>
    </row>
    <row r="45" spans="1:35" x14ac:dyDescent="0.35">
      <c r="A45" s="483"/>
      <c r="B45" s="481"/>
      <c r="C45" s="484"/>
      <c r="D45" s="484"/>
      <c r="E45" s="484"/>
      <c r="F45" s="484"/>
      <c r="G45" s="484"/>
      <c r="H45" s="484"/>
      <c r="I45" s="484"/>
      <c r="J45" s="484"/>
      <c r="L45" s="51"/>
      <c r="O45" s="228"/>
      <c r="P45" s="228"/>
      <c r="Q45" s="228"/>
      <c r="R45" s="228"/>
      <c r="S45" s="228"/>
      <c r="T45" s="228"/>
      <c r="U45" s="228"/>
      <c r="V45" s="228"/>
      <c r="W45" s="228"/>
      <c r="X45" s="228"/>
      <c r="Y45" s="228"/>
      <c r="Z45" s="228"/>
    </row>
    <row r="46" spans="1:35" ht="69.75" customHeight="1" x14ac:dyDescent="0.35">
      <c r="A46" s="569" t="s">
        <v>472</v>
      </c>
      <c r="B46" s="569"/>
      <c r="C46" s="569"/>
      <c r="D46" s="569"/>
      <c r="E46" s="569"/>
      <c r="F46" s="569"/>
      <c r="G46" s="569"/>
      <c r="H46" s="569"/>
      <c r="I46" s="569"/>
      <c r="J46" s="569"/>
      <c r="K46" s="569"/>
      <c r="L46" s="569"/>
      <c r="O46" s="228"/>
      <c r="P46" s="228"/>
      <c r="Q46" s="228"/>
      <c r="R46" s="228"/>
      <c r="S46" s="228"/>
      <c r="T46" s="228"/>
      <c r="U46" s="228"/>
      <c r="V46" s="228"/>
      <c r="W46" s="228"/>
      <c r="X46" s="228"/>
      <c r="Y46" s="228"/>
      <c r="Z46" s="228"/>
    </row>
    <row r="47" spans="1:35" x14ac:dyDescent="0.35">
      <c r="A47" s="416" t="s">
        <v>56</v>
      </c>
      <c r="B47" s="485"/>
      <c r="C47" s="485"/>
      <c r="D47" s="485"/>
      <c r="E47" s="485"/>
      <c r="F47" s="485"/>
      <c r="G47" s="485"/>
      <c r="H47" s="485"/>
      <c r="I47" s="485"/>
      <c r="J47" s="485"/>
      <c r="K47" s="485"/>
      <c r="L47" s="485"/>
      <c r="O47" s="228"/>
      <c r="P47" s="228"/>
      <c r="Q47" s="228"/>
      <c r="R47" s="228"/>
      <c r="S47" s="228"/>
      <c r="T47" s="228"/>
      <c r="U47" s="228"/>
      <c r="V47" s="228"/>
      <c r="W47" s="228"/>
      <c r="X47" s="228"/>
      <c r="Y47" s="228"/>
      <c r="Z47" s="228"/>
    </row>
    <row r="48" spans="1:35" ht="17.25" customHeight="1" x14ac:dyDescent="0.35">
      <c r="A48" s="524" t="s">
        <v>95</v>
      </c>
      <c r="B48" s="524"/>
      <c r="C48" s="524"/>
      <c r="D48" s="524"/>
      <c r="E48" s="524"/>
      <c r="F48" s="524"/>
      <c r="G48" s="524"/>
      <c r="H48" s="524"/>
      <c r="I48" s="524"/>
      <c r="J48" s="524"/>
      <c r="K48" s="524"/>
      <c r="M48" s="486"/>
      <c r="N48" s="486"/>
      <c r="O48" s="486"/>
      <c r="P48" s="486"/>
      <c r="Q48" s="486"/>
      <c r="R48" s="486"/>
      <c r="S48" s="486"/>
      <c r="T48" s="486"/>
      <c r="U48" s="486"/>
      <c r="V48" s="486"/>
      <c r="W48" s="486"/>
    </row>
    <row r="49" spans="1:12" ht="46.5" customHeight="1" x14ac:dyDescent="0.35">
      <c r="A49" s="570" t="s">
        <v>438</v>
      </c>
      <c r="B49" s="570"/>
      <c r="C49" s="570"/>
      <c r="D49" s="570"/>
      <c r="E49" s="570"/>
      <c r="F49" s="570"/>
      <c r="G49" s="570"/>
      <c r="H49" s="570"/>
      <c r="I49" s="570"/>
      <c r="J49" s="570"/>
      <c r="K49" s="570"/>
      <c r="L49" s="570"/>
    </row>
    <row r="50" spans="1:12" ht="35.25" customHeight="1" x14ac:dyDescent="0.35">
      <c r="A50" s="571" t="s">
        <v>439</v>
      </c>
      <c r="B50" s="571"/>
      <c r="C50" s="571"/>
      <c r="D50" s="571"/>
      <c r="E50" s="571"/>
      <c r="F50" s="571"/>
      <c r="G50" s="571"/>
      <c r="H50" s="571"/>
      <c r="I50" s="571"/>
      <c r="J50" s="571"/>
      <c r="K50" s="571"/>
      <c r="L50" s="571"/>
    </row>
    <row r="51" spans="1:12" ht="37.5" customHeight="1" x14ac:dyDescent="0.35">
      <c r="A51" s="487"/>
      <c r="B51" s="487"/>
      <c r="C51" s="487"/>
      <c r="D51" s="487"/>
      <c r="E51" s="487"/>
      <c r="F51" s="487"/>
      <c r="G51" s="487"/>
      <c r="H51" s="487"/>
      <c r="I51" s="487"/>
      <c r="J51" s="487"/>
      <c r="K51" s="487"/>
    </row>
    <row r="54" spans="1:12" ht="12.75" customHeight="1" x14ac:dyDescent="0.35">
      <c r="A54" s="549"/>
      <c r="B54" s="549"/>
      <c r="C54" s="549"/>
      <c r="D54" s="549"/>
      <c r="E54" s="549"/>
      <c r="F54" s="549"/>
      <c r="G54" s="549"/>
      <c r="H54" s="549"/>
    </row>
  </sheetData>
  <mergeCells count="17">
    <mergeCell ref="A37:A43"/>
    <mergeCell ref="A1:L1"/>
    <mergeCell ref="A3:B3"/>
    <mergeCell ref="B5:L5"/>
    <mergeCell ref="B6:L6"/>
    <mergeCell ref="A8:A14"/>
    <mergeCell ref="B15:L15"/>
    <mergeCell ref="A17:A23"/>
    <mergeCell ref="B25:L25"/>
    <mergeCell ref="C26:K26"/>
    <mergeCell ref="A28:A34"/>
    <mergeCell ref="B35:L35"/>
    <mergeCell ref="A46:L46"/>
    <mergeCell ref="A48:K48"/>
    <mergeCell ref="A49:L49"/>
    <mergeCell ref="A50:L50"/>
    <mergeCell ref="A54:H54"/>
  </mergeCells>
  <hyperlinks>
    <hyperlink ref="A47" r:id="rId1" xr:uid="{00000000-0004-0000-0B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M24"/>
  <sheetViews>
    <sheetView showGridLines="0" zoomScaleNormal="100" workbookViewId="0">
      <selection activeCell="B2" sqref="B2"/>
    </sheetView>
  </sheetViews>
  <sheetFormatPr defaultColWidth="9.1328125" defaultRowHeight="12.75" x14ac:dyDescent="0.35"/>
  <cols>
    <col min="1" max="1" width="3.1328125" style="6" customWidth="1"/>
    <col min="2" max="2" width="13.86328125" style="6" customWidth="1"/>
    <col min="3" max="3" width="114.3984375" style="6" customWidth="1"/>
    <col min="4" max="4" width="29.73046875" style="6" customWidth="1"/>
    <col min="5" max="5" width="17" style="6" bestFit="1" customWidth="1"/>
    <col min="6" max="16384" width="9.1328125" style="6"/>
  </cols>
  <sheetData>
    <row r="1" spans="1:13" ht="13.15" x14ac:dyDescent="0.4">
      <c r="A1" s="521" t="s">
        <v>153</v>
      </c>
      <c r="B1" s="521"/>
      <c r="C1" s="521"/>
      <c r="D1" s="63"/>
      <c r="E1" s="62"/>
      <c r="F1" s="62"/>
      <c r="G1" s="62"/>
      <c r="H1" s="62"/>
      <c r="I1" s="62"/>
      <c r="J1" s="62"/>
      <c r="K1" s="62"/>
      <c r="L1" s="62"/>
      <c r="M1" s="62"/>
    </row>
    <row r="2" spans="1:13" ht="13.15" x14ac:dyDescent="0.4">
      <c r="A2" s="67"/>
      <c r="B2" s="107"/>
      <c r="C2" s="63"/>
      <c r="D2" s="63"/>
      <c r="E2" s="62"/>
      <c r="F2" s="62"/>
      <c r="G2" s="62"/>
      <c r="H2" s="62"/>
      <c r="I2" s="62"/>
      <c r="J2" s="62"/>
      <c r="K2" s="62"/>
      <c r="L2" s="62"/>
      <c r="M2" s="62"/>
    </row>
    <row r="3" spans="1:13" x14ac:dyDescent="0.35">
      <c r="A3" s="65" t="s">
        <v>16</v>
      </c>
      <c r="B3" s="64"/>
      <c r="C3" s="64"/>
      <c r="D3" s="64"/>
      <c r="E3" s="64"/>
      <c r="F3" s="64"/>
      <c r="G3" s="62"/>
      <c r="H3" s="62"/>
      <c r="I3" s="62"/>
      <c r="J3" s="62"/>
      <c r="K3" s="62"/>
      <c r="L3" s="62"/>
      <c r="M3" s="62"/>
    </row>
    <row r="4" spans="1:13" x14ac:dyDescent="0.35">
      <c r="A4" s="65"/>
      <c r="B4" s="64"/>
      <c r="C4" s="64"/>
      <c r="D4" s="64"/>
      <c r="E4" s="64"/>
      <c r="F4" s="64"/>
      <c r="G4" s="62"/>
      <c r="H4" s="62"/>
      <c r="I4" s="62"/>
      <c r="J4" s="62"/>
      <c r="K4" s="62"/>
      <c r="L4" s="62"/>
      <c r="M4" s="62"/>
    </row>
    <row r="5" spans="1:13" customFormat="1" ht="13.15" x14ac:dyDescent="0.4">
      <c r="A5" s="64"/>
      <c r="B5" s="64" t="s">
        <v>36</v>
      </c>
      <c r="C5" s="64"/>
      <c r="D5" s="64"/>
      <c r="E5" s="64"/>
      <c r="F5" s="64"/>
      <c r="G5" s="62"/>
      <c r="H5" s="62"/>
      <c r="I5" s="62"/>
      <c r="J5" s="62"/>
      <c r="K5" s="62"/>
      <c r="L5" s="62"/>
      <c r="M5" s="62"/>
    </row>
    <row r="6" spans="1:13" customFormat="1" ht="13.15" x14ac:dyDescent="0.4">
      <c r="A6" s="62"/>
      <c r="B6" s="66" t="s">
        <v>37</v>
      </c>
      <c r="C6" s="66"/>
      <c r="D6" s="66"/>
      <c r="E6" s="66"/>
      <c r="F6" s="64"/>
      <c r="G6" s="62"/>
      <c r="H6" s="62"/>
      <c r="I6" s="62"/>
      <c r="J6" s="62"/>
      <c r="K6" s="62"/>
      <c r="L6" s="62"/>
      <c r="M6" s="62"/>
    </row>
    <row r="7" spans="1:13" s="73" customFormat="1" x14ac:dyDescent="0.35">
      <c r="A7" s="71"/>
      <c r="B7" s="66"/>
      <c r="C7" s="66"/>
      <c r="D7" s="66"/>
      <c r="E7" s="66"/>
      <c r="F7" s="64"/>
      <c r="G7" s="71"/>
      <c r="H7" s="71"/>
      <c r="I7" s="71"/>
      <c r="J7" s="71"/>
      <c r="K7" s="71"/>
      <c r="L7" s="71"/>
      <c r="M7" s="71"/>
    </row>
    <row r="8" spans="1:13" customFormat="1" x14ac:dyDescent="0.35">
      <c r="A8" s="62"/>
      <c r="B8" s="66"/>
      <c r="C8" s="66"/>
      <c r="D8" s="66"/>
      <c r="E8" s="66"/>
      <c r="F8" s="64"/>
      <c r="G8" s="62"/>
      <c r="H8" s="62"/>
      <c r="I8" s="62"/>
      <c r="J8" s="62"/>
      <c r="K8" s="62"/>
      <c r="L8" s="62"/>
      <c r="M8" s="62"/>
    </row>
    <row r="9" spans="1:13" customFormat="1" ht="25.5" customHeight="1" x14ac:dyDescent="0.35">
      <c r="A9" s="65"/>
      <c r="B9" s="68" t="s">
        <v>38</v>
      </c>
      <c r="C9" s="68" t="s">
        <v>39</v>
      </c>
      <c r="D9" s="68" t="s">
        <v>40</v>
      </c>
      <c r="E9" s="68" t="s">
        <v>41</v>
      </c>
      <c r="F9" s="64"/>
      <c r="G9" s="62"/>
      <c r="H9" s="62"/>
      <c r="I9" s="62"/>
      <c r="J9" s="62"/>
      <c r="K9" s="62"/>
      <c r="L9" s="62"/>
      <c r="M9" s="62"/>
    </row>
    <row r="10" spans="1:13" customFormat="1" ht="16.350000000000001" customHeight="1" x14ac:dyDescent="0.4">
      <c r="A10" s="62"/>
      <c r="B10" s="69" t="s">
        <v>137</v>
      </c>
      <c r="C10" s="75" t="s">
        <v>79</v>
      </c>
      <c r="D10" s="70" t="s">
        <v>15</v>
      </c>
      <c r="E10" s="70" t="s">
        <v>129</v>
      </c>
      <c r="F10" s="62"/>
      <c r="G10" s="63"/>
      <c r="H10" s="62"/>
      <c r="I10" s="62"/>
      <c r="J10" s="62"/>
      <c r="K10" s="62"/>
      <c r="L10" s="62"/>
      <c r="M10" s="62"/>
    </row>
    <row r="11" spans="1:13" ht="16.350000000000001" customHeight="1" x14ac:dyDescent="0.35">
      <c r="A11" s="62"/>
      <c r="B11" s="69" t="s">
        <v>356</v>
      </c>
      <c r="C11" s="190" t="s">
        <v>177</v>
      </c>
      <c r="D11" s="70" t="s">
        <v>15</v>
      </c>
      <c r="E11" s="70" t="s">
        <v>122</v>
      </c>
      <c r="F11" s="62"/>
      <c r="G11" s="62"/>
      <c r="H11" s="62"/>
      <c r="I11" s="62"/>
      <c r="J11" s="62"/>
      <c r="K11" s="62"/>
      <c r="L11" s="62"/>
      <c r="M11" s="62"/>
    </row>
    <row r="12" spans="1:13" customFormat="1" ht="16.350000000000001" customHeight="1" x14ac:dyDescent="0.35">
      <c r="A12" s="62"/>
      <c r="B12" s="69" t="s">
        <v>357</v>
      </c>
      <c r="C12" s="75" t="s">
        <v>42</v>
      </c>
      <c r="D12" s="70" t="s">
        <v>15</v>
      </c>
      <c r="E12" s="70" t="s">
        <v>129</v>
      </c>
      <c r="F12" s="62"/>
      <c r="G12" s="62"/>
      <c r="H12" s="62"/>
      <c r="I12" s="62"/>
      <c r="J12" s="62"/>
      <c r="K12" s="62"/>
      <c r="L12" s="62"/>
      <c r="M12" s="62"/>
    </row>
    <row r="13" spans="1:13" s="73" customFormat="1" ht="16.350000000000001" customHeight="1" x14ac:dyDescent="0.35">
      <c r="A13" s="101"/>
      <c r="B13" s="69" t="s">
        <v>358</v>
      </c>
      <c r="C13" s="417" t="s">
        <v>121</v>
      </c>
      <c r="D13" s="70" t="s">
        <v>15</v>
      </c>
      <c r="E13" s="70" t="s">
        <v>129</v>
      </c>
      <c r="F13" s="101"/>
      <c r="G13" s="101"/>
      <c r="H13" s="101"/>
      <c r="I13" s="101"/>
      <c r="J13" s="101"/>
      <c r="K13" s="101"/>
      <c r="L13" s="101"/>
      <c r="M13" s="101"/>
    </row>
    <row r="14" spans="1:13" s="73" customFormat="1" ht="16.350000000000001" customHeight="1" x14ac:dyDescent="0.35">
      <c r="A14" s="71"/>
      <c r="B14" s="69" t="s">
        <v>138</v>
      </c>
      <c r="C14" s="75" t="s">
        <v>73</v>
      </c>
      <c r="D14" s="70" t="s">
        <v>15</v>
      </c>
      <c r="E14" s="70" t="s">
        <v>129</v>
      </c>
      <c r="F14" s="71"/>
      <c r="G14" s="71"/>
      <c r="H14" s="71"/>
      <c r="I14" s="71"/>
      <c r="J14" s="71"/>
      <c r="K14" s="71"/>
      <c r="L14" s="71"/>
      <c r="M14" s="71"/>
    </row>
    <row r="15" spans="1:13" customFormat="1" ht="16.350000000000001" customHeight="1" x14ac:dyDescent="0.35">
      <c r="A15" s="62"/>
      <c r="B15" s="69" t="s">
        <v>139</v>
      </c>
      <c r="C15" s="75" t="s">
        <v>445</v>
      </c>
      <c r="D15" s="70" t="s">
        <v>15</v>
      </c>
      <c r="E15" s="70" t="s">
        <v>130</v>
      </c>
      <c r="F15" s="62"/>
      <c r="G15" s="62"/>
      <c r="H15" s="62"/>
      <c r="I15" s="62"/>
      <c r="J15" s="62"/>
      <c r="K15" s="62"/>
      <c r="L15" s="62"/>
      <c r="M15" s="62"/>
    </row>
    <row r="16" spans="1:13" ht="16.350000000000001" customHeight="1" x14ac:dyDescent="0.35">
      <c r="A16" s="57"/>
      <c r="B16" s="370" t="s">
        <v>175</v>
      </c>
      <c r="C16" s="368" t="s">
        <v>178</v>
      </c>
      <c r="D16" s="369" t="s">
        <v>181</v>
      </c>
      <c r="E16" s="369" t="s">
        <v>176</v>
      </c>
      <c r="F16" s="66"/>
      <c r="G16" s="64"/>
      <c r="H16" s="58"/>
      <c r="I16" s="58"/>
      <c r="J16" s="58"/>
      <c r="K16" s="58"/>
      <c r="L16" s="58"/>
      <c r="M16" s="58"/>
    </row>
    <row r="17" spans="2:5" ht="16.350000000000001" customHeight="1" x14ac:dyDescent="0.35">
      <c r="B17" s="370" t="s">
        <v>441</v>
      </c>
      <c r="C17" s="488" t="s">
        <v>474</v>
      </c>
      <c r="D17" s="369" t="s">
        <v>15</v>
      </c>
      <c r="E17" s="369" t="s">
        <v>122</v>
      </c>
    </row>
    <row r="18" spans="2:5" ht="16.350000000000001" customHeight="1" x14ac:dyDescent="0.35">
      <c r="B18"/>
      <c r="C18" s="228"/>
      <c r="D18"/>
      <c r="E18"/>
    </row>
    <row r="19" spans="2:5" s="58" customFormat="1" ht="16.350000000000001" customHeight="1" x14ac:dyDescent="0.35">
      <c r="B19"/>
      <c r="C19"/>
      <c r="D19"/>
      <c r="E19"/>
    </row>
    <row r="20" spans="2:5" ht="16.350000000000001" customHeight="1" x14ac:dyDescent="0.35">
      <c r="B20"/>
      <c r="C20"/>
      <c r="D20"/>
      <c r="E20"/>
    </row>
    <row r="21" spans="2:5" x14ac:dyDescent="0.35">
      <c r="B21"/>
      <c r="C21"/>
      <c r="D21"/>
      <c r="E21"/>
    </row>
    <row r="22" spans="2:5" ht="16.350000000000001" customHeight="1" x14ac:dyDescent="0.35"/>
    <row r="23" spans="2:5" ht="16.350000000000001" customHeight="1" x14ac:dyDescent="0.35"/>
    <row r="24" spans="2:5" ht="16.350000000000001" customHeight="1" x14ac:dyDescent="0.35"/>
  </sheetData>
  <mergeCells count="1">
    <mergeCell ref="A1:C1"/>
  </mergeCells>
  <phoneticPr fontId="42" type="noConversion"/>
  <hyperlinks>
    <hyperlink ref="B11" location="'Table 2'!A1" display="Table 2" xr:uid="{00000000-0004-0000-0100-000000000000}"/>
    <hyperlink ref="B15" location="'Table 5'!A1" display="Table 5" xr:uid="{00000000-0004-0000-0100-000001000000}"/>
    <hyperlink ref="B10" location="'Table 1'!A1" display="Table 1" xr:uid="{00000000-0004-0000-0100-000002000000}"/>
    <hyperlink ref="B14" location="'Table 4'!A1" display="Table 4" xr:uid="{00000000-0004-0000-0100-000003000000}"/>
    <hyperlink ref="B12" location="'Table 3a'!A1" display="Table 3a" xr:uid="{00000000-0004-0000-0100-000004000000}"/>
    <hyperlink ref="B13" location="'Table 3b'!A1" display="Table 3b" xr:uid="{00000000-0004-0000-0100-000005000000}"/>
    <hyperlink ref="B16" location="'Table 6'!A1" display="Table 6" xr:uid="{00000000-0004-0000-0100-000006000000}"/>
    <hyperlink ref="B17" location="'Table 7'!A1" display="Table 7" xr:uid="{00000000-0004-0000-0100-000007000000}"/>
  </hyperlinks>
  <pageMargins left="0.74803149606299213" right="0.74803149606299213" top="0.98425196850393704" bottom="0.98425196850393704" header="0.51181102362204722" footer="0.51181102362204722"/>
  <pageSetup paperSize="9" scale="6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D344"/>
  <sheetViews>
    <sheetView workbookViewId="0">
      <pane ySplit="1" topLeftCell="A2" activePane="bottomLeft" state="frozen"/>
      <selection pane="bottomLeft"/>
    </sheetView>
  </sheetViews>
  <sheetFormatPr defaultRowHeight="12.75" x14ac:dyDescent="0.35"/>
  <cols>
    <col min="1" max="1" width="184.3984375" style="228" customWidth="1"/>
    <col min="8" max="8" width="31.1328125" style="380" bestFit="1" customWidth="1"/>
  </cols>
  <sheetData>
    <row r="1" spans="1:134" ht="15" x14ac:dyDescent="0.4">
      <c r="A1" s="188" t="s">
        <v>473</v>
      </c>
      <c r="B1" t="s">
        <v>187</v>
      </c>
      <c r="C1" t="s">
        <v>188</v>
      </c>
      <c r="D1" t="s">
        <v>189</v>
      </c>
      <c r="E1" t="s">
        <v>190</v>
      </c>
      <c r="F1" t="s">
        <v>191</v>
      </c>
      <c r="G1" t="s">
        <v>192</v>
      </c>
      <c r="H1" s="380" t="s">
        <v>193</v>
      </c>
      <c r="I1" t="s">
        <v>194</v>
      </c>
      <c r="J1" t="s">
        <v>195</v>
      </c>
      <c r="K1" t="s">
        <v>196</v>
      </c>
      <c r="L1" t="s">
        <v>197</v>
      </c>
      <c r="M1" t="s">
        <v>198</v>
      </c>
      <c r="N1" t="s">
        <v>199</v>
      </c>
      <c r="O1" s="242" t="s">
        <v>200</v>
      </c>
      <c r="P1" t="s">
        <v>201</v>
      </c>
      <c r="Q1" t="s">
        <v>202</v>
      </c>
      <c r="R1" t="s">
        <v>203</v>
      </c>
      <c r="S1" t="s">
        <v>204</v>
      </c>
      <c r="T1" t="s">
        <v>205</v>
      </c>
      <c r="U1" s="242" t="s">
        <v>206</v>
      </c>
      <c r="V1" t="s">
        <v>207</v>
      </c>
      <c r="W1" t="s">
        <v>208</v>
      </c>
      <c r="X1" t="s">
        <v>209</v>
      </c>
      <c r="Y1" s="242" t="s">
        <v>210</v>
      </c>
      <c r="Z1" t="s">
        <v>211</v>
      </c>
      <c r="AA1" t="s">
        <v>212</v>
      </c>
      <c r="AB1" t="s">
        <v>213</v>
      </c>
      <c r="AC1" t="s">
        <v>214</v>
      </c>
      <c r="AD1" t="s">
        <v>215</v>
      </c>
      <c r="AE1" s="242" t="s">
        <v>216</v>
      </c>
      <c r="AF1" t="s">
        <v>217</v>
      </c>
      <c r="AG1" t="s">
        <v>300</v>
      </c>
      <c r="AH1" t="s">
        <v>218</v>
      </c>
      <c r="AI1" t="s">
        <v>299</v>
      </c>
      <c r="AJ1" t="s">
        <v>298</v>
      </c>
      <c r="AK1" t="s">
        <v>331</v>
      </c>
      <c r="AL1" t="s">
        <v>332</v>
      </c>
      <c r="AM1" t="s">
        <v>333</v>
      </c>
      <c r="AN1" t="s">
        <v>334</v>
      </c>
      <c r="AO1" t="s">
        <v>335</v>
      </c>
      <c r="AP1" t="s">
        <v>336</v>
      </c>
      <c r="AQ1" t="s">
        <v>337</v>
      </c>
      <c r="AR1" t="s">
        <v>338</v>
      </c>
      <c r="AS1" t="s">
        <v>339</v>
      </c>
      <c r="AT1" t="s">
        <v>340</v>
      </c>
      <c r="AU1" t="s">
        <v>341</v>
      </c>
      <c r="AV1" t="s">
        <v>342</v>
      </c>
      <c r="AW1" t="s">
        <v>343</v>
      </c>
      <c r="AX1" t="s">
        <v>344</v>
      </c>
      <c r="AY1" t="s">
        <v>345</v>
      </c>
      <c r="AZ1" t="s">
        <v>346</v>
      </c>
      <c r="BA1" t="s">
        <v>219</v>
      </c>
      <c r="BB1" t="s">
        <v>220</v>
      </c>
      <c r="BC1" t="s">
        <v>221</v>
      </c>
      <c r="BD1" t="s">
        <v>222</v>
      </c>
      <c r="BE1" t="s">
        <v>240</v>
      </c>
      <c r="BF1" t="s">
        <v>241</v>
      </c>
      <c r="BG1" t="s">
        <v>242</v>
      </c>
      <c r="BH1" t="s">
        <v>243</v>
      </c>
      <c r="BI1" t="s">
        <v>244</v>
      </c>
      <c r="BJ1" t="s">
        <v>245</v>
      </c>
      <c r="BK1" t="s">
        <v>246</v>
      </c>
      <c r="BL1" t="s">
        <v>247</v>
      </c>
      <c r="BM1" t="s">
        <v>248</v>
      </c>
      <c r="BN1" t="s">
        <v>249</v>
      </c>
      <c r="BO1" t="s">
        <v>277</v>
      </c>
      <c r="BP1" t="s">
        <v>278</v>
      </c>
      <c r="BQ1" t="s">
        <v>301</v>
      </c>
      <c r="BR1" t="s">
        <v>279</v>
      </c>
      <c r="BS1" t="s">
        <v>302</v>
      </c>
      <c r="BT1" t="s">
        <v>280</v>
      </c>
      <c r="BU1" t="s">
        <v>303</v>
      </c>
      <c r="BV1" t="s">
        <v>281</v>
      </c>
      <c r="BW1" t="s">
        <v>304</v>
      </c>
      <c r="BX1" t="s">
        <v>282</v>
      </c>
      <c r="BY1" t="s">
        <v>305</v>
      </c>
      <c r="BZ1" t="s">
        <v>283</v>
      </c>
      <c r="CA1" t="s">
        <v>306</v>
      </c>
      <c r="CB1" t="s">
        <v>284</v>
      </c>
      <c r="CC1" t="s">
        <v>307</v>
      </c>
      <c r="CD1" t="s">
        <v>285</v>
      </c>
      <c r="CE1" t="s">
        <v>308</v>
      </c>
      <c r="CF1" t="s">
        <v>286</v>
      </c>
      <c r="CG1" t="s">
        <v>309</v>
      </c>
      <c r="CH1" t="s">
        <v>287</v>
      </c>
      <c r="CI1" t="s">
        <v>268</v>
      </c>
      <c r="CJ1" t="s">
        <v>267</v>
      </c>
      <c r="CK1" t="s">
        <v>269</v>
      </c>
      <c r="CL1" t="s">
        <v>270</v>
      </c>
      <c r="CM1" t="s">
        <v>271</v>
      </c>
      <c r="CN1" t="s">
        <v>272</v>
      </c>
      <c r="CO1" t="s">
        <v>273</v>
      </c>
      <c r="CP1" t="s">
        <v>274</v>
      </c>
      <c r="CQ1" t="s">
        <v>275</v>
      </c>
      <c r="CR1" t="s">
        <v>276</v>
      </c>
      <c r="CS1" t="s">
        <v>250</v>
      </c>
      <c r="CT1" t="s">
        <v>251</v>
      </c>
      <c r="CU1" t="s">
        <v>252</v>
      </c>
      <c r="CV1" t="s">
        <v>253</v>
      </c>
      <c r="CW1" t="s">
        <v>254</v>
      </c>
      <c r="CX1" t="s">
        <v>255</v>
      </c>
      <c r="CY1" t="s">
        <v>256</v>
      </c>
      <c r="CZ1" t="s">
        <v>257</v>
      </c>
      <c r="DA1" t="s">
        <v>258</v>
      </c>
      <c r="DB1" t="s">
        <v>259</v>
      </c>
      <c r="DC1" t="s">
        <v>260</v>
      </c>
      <c r="DD1" t="s">
        <v>261</v>
      </c>
      <c r="DE1" t="s">
        <v>262</v>
      </c>
      <c r="DF1" t="s">
        <v>263</v>
      </c>
      <c r="DG1" t="s">
        <v>264</v>
      </c>
      <c r="DH1" t="s">
        <v>265</v>
      </c>
      <c r="DI1" t="s">
        <v>288</v>
      </c>
      <c r="DJ1" t="s">
        <v>293</v>
      </c>
      <c r="DK1" t="s">
        <v>289</v>
      </c>
      <c r="DL1" t="s">
        <v>294</v>
      </c>
      <c r="DM1" t="s">
        <v>290</v>
      </c>
      <c r="DN1" t="s">
        <v>295</v>
      </c>
      <c r="DO1" t="s">
        <v>291</v>
      </c>
      <c r="DP1" t="s">
        <v>296</v>
      </c>
      <c r="DQ1" t="s">
        <v>292</v>
      </c>
      <c r="DR1" t="s">
        <v>297</v>
      </c>
      <c r="DS1" t="s">
        <v>318</v>
      </c>
      <c r="DT1" t="s">
        <v>312</v>
      </c>
      <c r="DU1" t="s">
        <v>319</v>
      </c>
      <c r="DV1" t="s">
        <v>314</v>
      </c>
      <c r="DW1" t="s">
        <v>320</v>
      </c>
      <c r="DX1" t="s">
        <v>313</v>
      </c>
      <c r="DY1" t="s">
        <v>321</v>
      </c>
      <c r="DZ1" t="s">
        <v>315</v>
      </c>
      <c r="EA1" t="s">
        <v>322</v>
      </c>
      <c r="EB1" t="s">
        <v>316</v>
      </c>
      <c r="EC1" t="s">
        <v>323</v>
      </c>
      <c r="ED1" t="s">
        <v>317</v>
      </c>
    </row>
    <row r="2" spans="1:134" x14ac:dyDescent="0.35">
      <c r="A2" s="228" t="str">
        <f t="shared" ref="A2:A40" si="0">CONCATENATE(G2,".",H2,".",I2,".",J2)</f>
        <v>Provisional.Academies and free schools.Prior attainment.Boys</v>
      </c>
      <c r="B2">
        <v>201819</v>
      </c>
      <c r="C2" t="s">
        <v>223</v>
      </c>
      <c r="D2" t="s">
        <v>224</v>
      </c>
      <c r="E2" t="s">
        <v>225</v>
      </c>
      <c r="F2" t="s">
        <v>226</v>
      </c>
      <c r="G2" t="s">
        <v>239</v>
      </c>
      <c r="H2" s="380" t="s">
        <v>92</v>
      </c>
      <c r="I2" t="s">
        <v>362</v>
      </c>
      <c r="J2" t="s">
        <v>5</v>
      </c>
      <c r="K2" t="s">
        <v>363</v>
      </c>
      <c r="L2" t="s">
        <v>7</v>
      </c>
      <c r="M2" t="s">
        <v>7</v>
      </c>
      <c r="N2">
        <v>2199</v>
      </c>
      <c r="O2">
        <v>84740</v>
      </c>
      <c r="P2">
        <v>4987301.8499999996</v>
      </c>
      <c r="Q2">
        <v>58.9</v>
      </c>
      <c r="R2">
        <v>84411</v>
      </c>
      <c r="S2">
        <v>99.6</v>
      </c>
      <c r="T2">
        <v>62011</v>
      </c>
      <c r="U2">
        <v>73.2</v>
      </c>
      <c r="V2">
        <v>76887</v>
      </c>
      <c r="W2">
        <v>90.7</v>
      </c>
      <c r="X2">
        <v>45802</v>
      </c>
      <c r="Y2">
        <v>54.1</v>
      </c>
      <c r="Z2">
        <v>24032</v>
      </c>
      <c r="AA2">
        <v>28.4</v>
      </c>
      <c r="AB2">
        <v>33165</v>
      </c>
      <c r="AC2">
        <v>39.1</v>
      </c>
      <c r="AD2">
        <v>451031.13</v>
      </c>
      <c r="AE2">
        <v>5.32</v>
      </c>
      <c r="AF2">
        <v>84740</v>
      </c>
      <c r="AG2">
        <v>-16525.02</v>
      </c>
      <c r="AH2">
        <v>-0.2</v>
      </c>
      <c r="AI2">
        <v>-0.2</v>
      </c>
      <c r="AJ2">
        <v>-0.19</v>
      </c>
      <c r="AK2">
        <v>-32951.24</v>
      </c>
      <c r="AL2">
        <v>-0.39</v>
      </c>
      <c r="AM2">
        <v>-0.4</v>
      </c>
      <c r="AN2">
        <v>-0.38</v>
      </c>
      <c r="AO2">
        <v>3602.94</v>
      </c>
      <c r="AP2">
        <v>0.04</v>
      </c>
      <c r="AQ2">
        <v>0.03</v>
      </c>
      <c r="AR2">
        <v>0.05</v>
      </c>
      <c r="AS2">
        <v>-10901.71</v>
      </c>
      <c r="AT2">
        <v>-0.13</v>
      </c>
      <c r="AU2">
        <v>-0.14000000000000001</v>
      </c>
      <c r="AV2">
        <v>-0.12</v>
      </c>
      <c r="AW2">
        <v>-28640.45</v>
      </c>
      <c r="AX2">
        <v>-0.34</v>
      </c>
      <c r="AY2">
        <v>-0.35</v>
      </c>
      <c r="AZ2">
        <v>-0.33</v>
      </c>
      <c r="BA2">
        <v>84565</v>
      </c>
      <c r="BB2">
        <v>99.8</v>
      </c>
      <c r="BC2">
        <v>84522</v>
      </c>
      <c r="BD2">
        <v>99.7</v>
      </c>
      <c r="BE2">
        <v>84083</v>
      </c>
      <c r="BF2">
        <v>99.2</v>
      </c>
      <c r="BG2">
        <v>84466</v>
      </c>
      <c r="BH2">
        <v>99.7</v>
      </c>
      <c r="BI2">
        <v>83880</v>
      </c>
      <c r="BJ2">
        <v>99</v>
      </c>
      <c r="BK2">
        <v>74171</v>
      </c>
      <c r="BL2">
        <v>87.5</v>
      </c>
      <c r="BM2">
        <v>50767</v>
      </c>
      <c r="BN2">
        <v>59.9</v>
      </c>
      <c r="BO2">
        <v>68518</v>
      </c>
      <c r="BP2">
        <v>80.900000000000006</v>
      </c>
      <c r="BQ2">
        <v>70427</v>
      </c>
      <c r="BR2">
        <v>83.1</v>
      </c>
      <c r="BS2">
        <v>63457</v>
      </c>
      <c r="BT2">
        <v>75.7</v>
      </c>
      <c r="BU2">
        <v>54104</v>
      </c>
      <c r="BV2">
        <v>72.900000000000006</v>
      </c>
      <c r="BW2">
        <v>29931</v>
      </c>
      <c r="BX2">
        <v>59</v>
      </c>
      <c r="BY2">
        <v>78070</v>
      </c>
      <c r="BZ2">
        <v>92.1</v>
      </c>
      <c r="CA2">
        <v>81461</v>
      </c>
      <c r="CB2">
        <v>96.1</v>
      </c>
      <c r="CC2">
        <v>76180</v>
      </c>
      <c r="CD2">
        <v>90.8</v>
      </c>
      <c r="CE2">
        <v>62381</v>
      </c>
      <c r="CF2">
        <v>84.1</v>
      </c>
      <c r="CG2">
        <v>38579</v>
      </c>
      <c r="CH2">
        <v>76</v>
      </c>
      <c r="CI2">
        <v>496978.26</v>
      </c>
      <c r="CJ2">
        <v>5.86</v>
      </c>
      <c r="CK2">
        <v>523211.27</v>
      </c>
      <c r="CL2">
        <v>6.17</v>
      </c>
      <c r="CM2">
        <v>505096.64</v>
      </c>
      <c r="CN2">
        <v>5.96</v>
      </c>
      <c r="CO2">
        <v>420351</v>
      </c>
      <c r="CP2">
        <v>4.96</v>
      </c>
      <c r="CQ2">
        <v>255454.38</v>
      </c>
      <c r="CR2">
        <v>3.01</v>
      </c>
      <c r="CS2">
        <v>995019.52</v>
      </c>
      <c r="CT2">
        <v>11.7</v>
      </c>
      <c r="CU2">
        <v>1046422.54</v>
      </c>
      <c r="CV2">
        <v>12.3</v>
      </c>
      <c r="CW2">
        <v>1509654.99</v>
      </c>
      <c r="CX2">
        <v>17.8</v>
      </c>
      <c r="CY2">
        <v>1436204.8</v>
      </c>
      <c r="CZ2">
        <v>16.899999999999999</v>
      </c>
      <c r="DA2">
        <v>1242209.55</v>
      </c>
      <c r="DB2">
        <v>14.7</v>
      </c>
      <c r="DC2">
        <v>193995.25</v>
      </c>
      <c r="DD2">
        <v>2.2999999999999998</v>
      </c>
      <c r="DE2">
        <v>249928</v>
      </c>
      <c r="DF2">
        <v>2.9</v>
      </c>
      <c r="DG2">
        <v>249954</v>
      </c>
      <c r="DH2">
        <v>2.9</v>
      </c>
      <c r="DI2">
        <v>246</v>
      </c>
      <c r="DJ2">
        <v>0.3</v>
      </c>
      <c r="DK2">
        <v>229</v>
      </c>
      <c r="DL2">
        <v>0.3</v>
      </c>
      <c r="DM2">
        <v>298</v>
      </c>
      <c r="DN2">
        <v>0.4</v>
      </c>
      <c r="DO2">
        <v>5128</v>
      </c>
      <c r="DP2">
        <v>6.1</v>
      </c>
      <c r="DQ2">
        <v>33037</v>
      </c>
      <c r="DR2">
        <v>39</v>
      </c>
      <c r="DS2">
        <v>40966</v>
      </c>
      <c r="DT2">
        <v>48.3</v>
      </c>
      <c r="DU2">
        <v>42915</v>
      </c>
      <c r="DV2">
        <v>50.6</v>
      </c>
      <c r="DW2">
        <v>42706</v>
      </c>
      <c r="DX2">
        <v>50.4</v>
      </c>
      <c r="DY2">
        <v>11247</v>
      </c>
      <c r="DZ2">
        <v>13.3</v>
      </c>
      <c r="EA2">
        <v>3065</v>
      </c>
      <c r="EB2">
        <v>3.6</v>
      </c>
      <c r="EC2">
        <v>26162</v>
      </c>
      <c r="ED2">
        <v>30.9</v>
      </c>
    </row>
    <row r="3" spans="1:134" x14ac:dyDescent="0.35">
      <c r="A3" s="228" t="str">
        <f t="shared" si="0"/>
        <v>Provisional.All independent schools.Prior attainment.Boys</v>
      </c>
      <c r="B3">
        <v>201819</v>
      </c>
      <c r="C3" t="s">
        <v>223</v>
      </c>
      <c r="D3" t="s">
        <v>224</v>
      </c>
      <c r="E3" t="s">
        <v>225</v>
      </c>
      <c r="F3" t="s">
        <v>226</v>
      </c>
      <c r="G3" t="s">
        <v>239</v>
      </c>
      <c r="H3" s="380" t="s">
        <v>311</v>
      </c>
      <c r="I3" t="s">
        <v>362</v>
      </c>
      <c r="J3" t="s">
        <v>5</v>
      </c>
      <c r="K3" t="s">
        <v>363</v>
      </c>
      <c r="L3" t="s">
        <v>7</v>
      </c>
      <c r="M3" t="s">
        <v>7</v>
      </c>
      <c r="N3">
        <v>12</v>
      </c>
      <c r="O3">
        <v>24</v>
      </c>
      <c r="P3">
        <v>507.25</v>
      </c>
      <c r="Q3">
        <v>21.1</v>
      </c>
      <c r="R3">
        <v>10</v>
      </c>
      <c r="S3">
        <v>41.7</v>
      </c>
      <c r="T3">
        <v>4</v>
      </c>
      <c r="U3">
        <v>16.7</v>
      </c>
      <c r="V3">
        <v>5</v>
      </c>
      <c r="W3">
        <v>20.8</v>
      </c>
      <c r="X3">
        <v>1</v>
      </c>
      <c r="Y3">
        <v>4.2</v>
      </c>
      <c r="Z3">
        <v>1</v>
      </c>
      <c r="AA3">
        <v>4.2</v>
      </c>
      <c r="AB3">
        <v>1</v>
      </c>
      <c r="AC3">
        <v>4.2</v>
      </c>
      <c r="AD3">
        <v>44.82</v>
      </c>
      <c r="AE3">
        <v>1.87</v>
      </c>
      <c r="AF3">
        <v>24</v>
      </c>
      <c r="AG3">
        <v>-89.67</v>
      </c>
      <c r="AH3">
        <v>-3.74</v>
      </c>
      <c r="AI3">
        <v>-4.25</v>
      </c>
      <c r="AJ3">
        <v>-3.22</v>
      </c>
      <c r="AK3">
        <v>-113.02</v>
      </c>
      <c r="AL3">
        <v>-4.71</v>
      </c>
      <c r="AM3">
        <v>-5.22</v>
      </c>
      <c r="AN3">
        <v>-4.2</v>
      </c>
      <c r="AO3">
        <v>-56.26</v>
      </c>
      <c r="AP3">
        <v>-2.34</v>
      </c>
      <c r="AQ3">
        <v>-2.86</v>
      </c>
      <c r="AR3">
        <v>-1.83</v>
      </c>
      <c r="AS3">
        <v>-85.52</v>
      </c>
      <c r="AT3">
        <v>-3.56</v>
      </c>
      <c r="AU3">
        <v>-4.08</v>
      </c>
      <c r="AV3">
        <v>-3.05</v>
      </c>
      <c r="AW3">
        <v>-100.51</v>
      </c>
      <c r="AX3">
        <v>-4.1900000000000004</v>
      </c>
      <c r="AY3">
        <v>-4.7</v>
      </c>
      <c r="AZ3">
        <v>-3.67</v>
      </c>
      <c r="BA3">
        <v>18</v>
      </c>
      <c r="BB3">
        <v>75</v>
      </c>
      <c r="BC3">
        <v>18</v>
      </c>
      <c r="BD3">
        <v>75</v>
      </c>
      <c r="BE3">
        <v>4</v>
      </c>
      <c r="BF3">
        <v>16.7</v>
      </c>
      <c r="BG3">
        <v>18</v>
      </c>
      <c r="BH3">
        <v>75</v>
      </c>
      <c r="BI3">
        <v>14</v>
      </c>
      <c r="BJ3">
        <v>58.3</v>
      </c>
      <c r="BK3">
        <v>6</v>
      </c>
      <c r="BL3">
        <v>25</v>
      </c>
      <c r="BM3">
        <v>3</v>
      </c>
      <c r="BN3">
        <v>12.5</v>
      </c>
      <c r="BO3">
        <v>2</v>
      </c>
      <c r="BP3">
        <v>8.3000000000000007</v>
      </c>
      <c r="BQ3">
        <v>10</v>
      </c>
      <c r="BR3">
        <v>41.7</v>
      </c>
      <c r="BS3">
        <v>9</v>
      </c>
      <c r="BT3">
        <v>64.3</v>
      </c>
      <c r="BU3">
        <v>4</v>
      </c>
      <c r="BV3">
        <v>66.7</v>
      </c>
      <c r="BW3">
        <v>1</v>
      </c>
      <c r="BX3">
        <v>33.299999999999997</v>
      </c>
      <c r="BY3">
        <v>2</v>
      </c>
      <c r="BZ3">
        <v>8.3000000000000007</v>
      </c>
      <c r="CA3">
        <v>15</v>
      </c>
      <c r="CB3">
        <v>62.5</v>
      </c>
      <c r="CC3">
        <v>9</v>
      </c>
      <c r="CD3">
        <v>64.3</v>
      </c>
      <c r="CE3">
        <v>4</v>
      </c>
      <c r="CF3">
        <v>66.7</v>
      </c>
      <c r="CG3">
        <v>1</v>
      </c>
      <c r="CH3">
        <v>33.299999999999997</v>
      </c>
      <c r="CI3">
        <v>20</v>
      </c>
      <c r="CJ3">
        <v>0.83</v>
      </c>
      <c r="CK3">
        <v>84</v>
      </c>
      <c r="CL3">
        <v>3.5</v>
      </c>
      <c r="CM3">
        <v>62.5</v>
      </c>
      <c r="CN3">
        <v>2.6</v>
      </c>
      <c r="CO3">
        <v>28</v>
      </c>
      <c r="CP3">
        <v>1.17</v>
      </c>
      <c r="CQ3">
        <v>12</v>
      </c>
      <c r="CR3">
        <v>0.5</v>
      </c>
      <c r="CS3">
        <v>65</v>
      </c>
      <c r="CT3">
        <v>2.7</v>
      </c>
      <c r="CU3">
        <v>168</v>
      </c>
      <c r="CV3">
        <v>7</v>
      </c>
      <c r="CW3">
        <v>160</v>
      </c>
      <c r="CX3">
        <v>6.7</v>
      </c>
      <c r="CY3">
        <v>114.25</v>
      </c>
      <c r="CZ3">
        <v>4.8</v>
      </c>
      <c r="DA3">
        <v>90</v>
      </c>
      <c r="DB3">
        <v>3.8</v>
      </c>
      <c r="DC3">
        <v>24.25</v>
      </c>
      <c r="DD3">
        <v>1</v>
      </c>
      <c r="DE3">
        <v>32</v>
      </c>
      <c r="DF3">
        <v>1.3</v>
      </c>
      <c r="DG3">
        <v>27</v>
      </c>
      <c r="DH3">
        <v>1.1000000000000001</v>
      </c>
      <c r="DI3">
        <v>6</v>
      </c>
      <c r="DJ3">
        <v>25</v>
      </c>
      <c r="DK3">
        <v>4</v>
      </c>
      <c r="DL3">
        <v>16.7</v>
      </c>
      <c r="DM3">
        <v>6</v>
      </c>
      <c r="DN3">
        <v>25</v>
      </c>
      <c r="DO3">
        <v>4</v>
      </c>
      <c r="DP3">
        <v>16.7</v>
      </c>
      <c r="DQ3">
        <v>3</v>
      </c>
      <c r="DR3">
        <v>12.5</v>
      </c>
      <c r="DS3">
        <v>13</v>
      </c>
      <c r="DT3">
        <v>54.2</v>
      </c>
      <c r="DU3">
        <v>1</v>
      </c>
      <c r="DV3">
        <v>4.2</v>
      </c>
      <c r="DW3">
        <v>1</v>
      </c>
      <c r="DX3">
        <v>4.2</v>
      </c>
      <c r="DY3">
        <v>0</v>
      </c>
      <c r="DZ3">
        <v>0</v>
      </c>
      <c r="EA3">
        <v>0</v>
      </c>
      <c r="EB3">
        <v>0</v>
      </c>
      <c r="EC3">
        <v>4</v>
      </c>
      <c r="ED3">
        <v>16.7</v>
      </c>
    </row>
    <row r="4" spans="1:134" x14ac:dyDescent="0.35">
      <c r="A4" s="228" t="str">
        <f t="shared" si="0"/>
        <v>Provisional.All schools.Prior attainment.Boys</v>
      </c>
      <c r="B4">
        <v>201819</v>
      </c>
      <c r="C4" t="s">
        <v>223</v>
      </c>
      <c r="D4" t="s">
        <v>224</v>
      </c>
      <c r="E4" t="s">
        <v>225</v>
      </c>
      <c r="F4" t="s">
        <v>226</v>
      </c>
      <c r="G4" t="s">
        <v>239</v>
      </c>
      <c r="H4" s="380" t="s">
        <v>15</v>
      </c>
      <c r="I4" t="s">
        <v>362</v>
      </c>
      <c r="J4" t="s">
        <v>5</v>
      </c>
      <c r="K4" t="s">
        <v>363</v>
      </c>
      <c r="L4" t="s">
        <v>7</v>
      </c>
      <c r="M4" t="s">
        <v>7</v>
      </c>
      <c r="N4">
        <v>3417</v>
      </c>
      <c r="O4">
        <v>114985</v>
      </c>
      <c r="P4">
        <v>6670145.9500000002</v>
      </c>
      <c r="Q4">
        <v>58</v>
      </c>
      <c r="R4">
        <v>114239</v>
      </c>
      <c r="S4">
        <v>99.4</v>
      </c>
      <c r="T4">
        <v>82447</v>
      </c>
      <c r="U4">
        <v>71.7</v>
      </c>
      <c r="V4">
        <v>103043</v>
      </c>
      <c r="W4">
        <v>89.6</v>
      </c>
      <c r="X4">
        <v>60189</v>
      </c>
      <c r="Y4">
        <v>52.3</v>
      </c>
      <c r="Z4">
        <v>31086</v>
      </c>
      <c r="AA4">
        <v>27</v>
      </c>
      <c r="AB4">
        <v>43247</v>
      </c>
      <c r="AC4">
        <v>37.6</v>
      </c>
      <c r="AD4">
        <v>601843.85</v>
      </c>
      <c r="AE4">
        <v>5.23</v>
      </c>
      <c r="AF4">
        <v>114985</v>
      </c>
      <c r="AG4">
        <v>-30374.47</v>
      </c>
      <c r="AH4">
        <v>-0.26</v>
      </c>
      <c r="AI4">
        <v>-0.27</v>
      </c>
      <c r="AJ4">
        <v>-0.26</v>
      </c>
      <c r="AK4">
        <v>-52291.41</v>
      </c>
      <c r="AL4">
        <v>-0.45</v>
      </c>
      <c r="AM4">
        <v>-0.46</v>
      </c>
      <c r="AN4">
        <v>-0.45</v>
      </c>
      <c r="AO4">
        <v>-1591.23</v>
      </c>
      <c r="AP4">
        <v>-0.01</v>
      </c>
      <c r="AQ4">
        <v>-0.02</v>
      </c>
      <c r="AR4">
        <v>-0.01</v>
      </c>
      <c r="AS4">
        <v>-23507.41</v>
      </c>
      <c r="AT4">
        <v>-0.2</v>
      </c>
      <c r="AU4">
        <v>-0.21</v>
      </c>
      <c r="AV4">
        <v>-0.2</v>
      </c>
      <c r="AW4">
        <v>-47539.040000000001</v>
      </c>
      <c r="AX4">
        <v>-0.41</v>
      </c>
      <c r="AY4">
        <v>-0.42</v>
      </c>
      <c r="AZ4">
        <v>-0.41</v>
      </c>
      <c r="BA4">
        <v>114700</v>
      </c>
      <c r="BB4">
        <v>99.8</v>
      </c>
      <c r="BC4">
        <v>114608</v>
      </c>
      <c r="BD4">
        <v>99.7</v>
      </c>
      <c r="BE4">
        <v>113207</v>
      </c>
      <c r="BF4">
        <v>98.5</v>
      </c>
      <c r="BG4">
        <v>114445</v>
      </c>
      <c r="BH4">
        <v>99.5</v>
      </c>
      <c r="BI4">
        <v>113075</v>
      </c>
      <c r="BJ4">
        <v>98.3</v>
      </c>
      <c r="BK4">
        <v>99507</v>
      </c>
      <c r="BL4">
        <v>86.5</v>
      </c>
      <c r="BM4">
        <v>67007</v>
      </c>
      <c r="BN4">
        <v>58.3</v>
      </c>
      <c r="BO4">
        <v>91445</v>
      </c>
      <c r="BP4">
        <v>79.5</v>
      </c>
      <c r="BQ4">
        <v>94126</v>
      </c>
      <c r="BR4">
        <v>81.900000000000006</v>
      </c>
      <c r="BS4">
        <v>84437</v>
      </c>
      <c r="BT4">
        <v>74.7</v>
      </c>
      <c r="BU4">
        <v>71755</v>
      </c>
      <c r="BV4">
        <v>72.099999999999994</v>
      </c>
      <c r="BW4">
        <v>39101</v>
      </c>
      <c r="BX4">
        <v>58.4</v>
      </c>
      <c r="BY4">
        <v>104674</v>
      </c>
      <c r="BZ4">
        <v>91</v>
      </c>
      <c r="CA4">
        <v>109624</v>
      </c>
      <c r="CB4">
        <v>95.3</v>
      </c>
      <c r="CC4">
        <v>102038</v>
      </c>
      <c r="CD4">
        <v>90.2</v>
      </c>
      <c r="CE4">
        <v>83112</v>
      </c>
      <c r="CF4">
        <v>83.5</v>
      </c>
      <c r="CG4">
        <v>50621</v>
      </c>
      <c r="CH4">
        <v>75.5</v>
      </c>
      <c r="CI4">
        <v>664741.26</v>
      </c>
      <c r="CJ4">
        <v>5.78</v>
      </c>
      <c r="CK4">
        <v>701767.27</v>
      </c>
      <c r="CL4">
        <v>6.1</v>
      </c>
      <c r="CM4">
        <v>674789.02</v>
      </c>
      <c r="CN4">
        <v>5.87</v>
      </c>
      <c r="CO4">
        <v>559498</v>
      </c>
      <c r="CP4">
        <v>4.87</v>
      </c>
      <c r="CQ4">
        <v>335480.2</v>
      </c>
      <c r="CR4">
        <v>2.92</v>
      </c>
      <c r="CS4">
        <v>1332557.52</v>
      </c>
      <c r="CT4">
        <v>11.6</v>
      </c>
      <c r="CU4">
        <v>1403534.54</v>
      </c>
      <c r="CV4">
        <v>12.2</v>
      </c>
      <c r="CW4">
        <v>2016186.79</v>
      </c>
      <c r="CX4">
        <v>17.5</v>
      </c>
      <c r="CY4">
        <v>1917867.1</v>
      </c>
      <c r="CZ4">
        <v>16.7</v>
      </c>
      <c r="DA4">
        <v>1664470.47</v>
      </c>
      <c r="DB4">
        <v>14.5</v>
      </c>
      <c r="DC4">
        <v>253396.63</v>
      </c>
      <c r="DD4">
        <v>2.2000000000000002</v>
      </c>
      <c r="DE4">
        <v>336561</v>
      </c>
      <c r="DF4">
        <v>2.9</v>
      </c>
      <c r="DG4">
        <v>336526</v>
      </c>
      <c r="DH4">
        <v>2.9</v>
      </c>
      <c r="DI4">
        <v>804</v>
      </c>
      <c r="DJ4">
        <v>0.7</v>
      </c>
      <c r="DK4">
        <v>827</v>
      </c>
      <c r="DL4">
        <v>0.7</v>
      </c>
      <c r="DM4">
        <v>677</v>
      </c>
      <c r="DN4">
        <v>0.6</v>
      </c>
      <c r="DO4">
        <v>7141</v>
      </c>
      <c r="DP4">
        <v>6.2</v>
      </c>
      <c r="DQ4">
        <v>45673</v>
      </c>
      <c r="DR4">
        <v>39.700000000000003</v>
      </c>
      <c r="DS4">
        <v>56644</v>
      </c>
      <c r="DT4">
        <v>49.3</v>
      </c>
      <c r="DU4">
        <v>56439</v>
      </c>
      <c r="DV4">
        <v>49.1</v>
      </c>
      <c r="DW4">
        <v>56228</v>
      </c>
      <c r="DX4">
        <v>48.9</v>
      </c>
      <c r="DY4">
        <v>14714</v>
      </c>
      <c r="DZ4">
        <v>12.8</v>
      </c>
      <c r="EA4">
        <v>3809</v>
      </c>
      <c r="EB4">
        <v>3.3</v>
      </c>
      <c r="EC4">
        <v>35111</v>
      </c>
      <c r="ED4">
        <v>30.5</v>
      </c>
    </row>
    <row r="5" spans="1:134" x14ac:dyDescent="0.35">
      <c r="A5" s="228" t="str">
        <f t="shared" si="0"/>
        <v>Provisional.All special schools.Prior attainment.Boys</v>
      </c>
      <c r="B5">
        <v>201819</v>
      </c>
      <c r="C5" t="s">
        <v>223</v>
      </c>
      <c r="D5" t="s">
        <v>224</v>
      </c>
      <c r="E5" t="s">
        <v>225</v>
      </c>
      <c r="F5" t="s">
        <v>226</v>
      </c>
      <c r="G5" t="s">
        <v>239</v>
      </c>
      <c r="H5" s="380" t="s">
        <v>18</v>
      </c>
      <c r="I5" t="s">
        <v>362</v>
      </c>
      <c r="J5" t="s">
        <v>5</v>
      </c>
      <c r="K5" t="s">
        <v>363</v>
      </c>
      <c r="L5" t="s">
        <v>7</v>
      </c>
      <c r="M5" t="s">
        <v>7</v>
      </c>
      <c r="N5">
        <v>142</v>
      </c>
      <c r="O5">
        <v>221</v>
      </c>
      <c r="P5">
        <v>3752.75</v>
      </c>
      <c r="Q5">
        <v>17</v>
      </c>
      <c r="R5">
        <v>139</v>
      </c>
      <c r="S5">
        <v>62.9</v>
      </c>
      <c r="T5">
        <v>19</v>
      </c>
      <c r="U5">
        <v>8.6</v>
      </c>
      <c r="V5">
        <v>33</v>
      </c>
      <c r="W5">
        <v>14.9</v>
      </c>
      <c r="X5">
        <v>2</v>
      </c>
      <c r="Y5">
        <v>0.9</v>
      </c>
      <c r="Z5">
        <v>2</v>
      </c>
      <c r="AA5">
        <v>0.9</v>
      </c>
      <c r="AB5">
        <v>2</v>
      </c>
      <c r="AC5">
        <v>0.9</v>
      </c>
      <c r="AD5">
        <v>279.17</v>
      </c>
      <c r="AE5">
        <v>1.26</v>
      </c>
      <c r="AF5">
        <v>221</v>
      </c>
      <c r="AG5">
        <v>-877.42</v>
      </c>
      <c r="AH5">
        <v>-3.97</v>
      </c>
      <c r="AI5">
        <v>-4.1399999999999997</v>
      </c>
      <c r="AJ5">
        <v>-3.8</v>
      </c>
      <c r="AK5">
        <v>-967.72</v>
      </c>
      <c r="AL5">
        <v>-4.38</v>
      </c>
      <c r="AM5">
        <v>-4.55</v>
      </c>
      <c r="AN5">
        <v>-4.21</v>
      </c>
      <c r="AO5">
        <v>-599.95000000000005</v>
      </c>
      <c r="AP5">
        <v>-2.71</v>
      </c>
      <c r="AQ5">
        <v>-2.88</v>
      </c>
      <c r="AR5">
        <v>-2.5499999999999998</v>
      </c>
      <c r="AS5">
        <v>-901.52</v>
      </c>
      <c r="AT5">
        <v>-4.08</v>
      </c>
      <c r="AU5">
        <v>-4.25</v>
      </c>
      <c r="AV5">
        <v>-3.91</v>
      </c>
      <c r="AW5">
        <v>-978.09</v>
      </c>
      <c r="AX5">
        <v>-4.43</v>
      </c>
      <c r="AY5">
        <v>-4.59</v>
      </c>
      <c r="AZ5">
        <v>-4.26</v>
      </c>
      <c r="BA5">
        <v>185</v>
      </c>
      <c r="BB5">
        <v>83.7</v>
      </c>
      <c r="BC5">
        <v>184</v>
      </c>
      <c r="BD5">
        <v>83.3</v>
      </c>
      <c r="BE5">
        <v>57</v>
      </c>
      <c r="BF5">
        <v>25.8</v>
      </c>
      <c r="BG5">
        <v>179</v>
      </c>
      <c r="BH5">
        <v>81</v>
      </c>
      <c r="BI5">
        <v>78</v>
      </c>
      <c r="BJ5">
        <v>35.299999999999997</v>
      </c>
      <c r="BK5">
        <v>30</v>
      </c>
      <c r="BL5">
        <v>13.6</v>
      </c>
      <c r="BM5">
        <v>8</v>
      </c>
      <c r="BN5">
        <v>3.6</v>
      </c>
      <c r="BO5">
        <v>18</v>
      </c>
      <c r="BP5">
        <v>8.1</v>
      </c>
      <c r="BQ5">
        <v>49</v>
      </c>
      <c r="BR5">
        <v>22.2</v>
      </c>
      <c r="BS5">
        <v>31</v>
      </c>
      <c r="BT5">
        <v>39.700000000000003</v>
      </c>
      <c r="BU5">
        <v>10</v>
      </c>
      <c r="BV5">
        <v>33.299999999999997</v>
      </c>
      <c r="BW5">
        <v>3</v>
      </c>
      <c r="BX5">
        <v>37.5</v>
      </c>
      <c r="BY5">
        <v>25</v>
      </c>
      <c r="BZ5">
        <v>11.3</v>
      </c>
      <c r="CA5">
        <v>93</v>
      </c>
      <c r="CB5">
        <v>42.1</v>
      </c>
      <c r="CC5">
        <v>46</v>
      </c>
      <c r="CD5">
        <v>59</v>
      </c>
      <c r="CE5">
        <v>13</v>
      </c>
      <c r="CF5">
        <v>43.3</v>
      </c>
      <c r="CG5">
        <v>5</v>
      </c>
      <c r="CH5">
        <v>62.5</v>
      </c>
      <c r="CI5">
        <v>218</v>
      </c>
      <c r="CJ5">
        <v>0.99</v>
      </c>
      <c r="CK5">
        <v>647</v>
      </c>
      <c r="CL5">
        <v>2.93</v>
      </c>
      <c r="CM5">
        <v>331</v>
      </c>
      <c r="CN5">
        <v>1.5</v>
      </c>
      <c r="CO5">
        <v>110</v>
      </c>
      <c r="CP5">
        <v>0.5</v>
      </c>
      <c r="CQ5">
        <v>38</v>
      </c>
      <c r="CR5">
        <v>0.17</v>
      </c>
      <c r="CS5">
        <v>679</v>
      </c>
      <c r="CT5">
        <v>3.1</v>
      </c>
      <c r="CU5">
        <v>1294</v>
      </c>
      <c r="CV5">
        <v>5.9</v>
      </c>
      <c r="CW5">
        <v>994</v>
      </c>
      <c r="CX5">
        <v>4.5</v>
      </c>
      <c r="CY5">
        <v>785.75</v>
      </c>
      <c r="CZ5">
        <v>3.6</v>
      </c>
      <c r="DA5">
        <v>657</v>
      </c>
      <c r="DB5">
        <v>3</v>
      </c>
      <c r="DC5">
        <v>128.75</v>
      </c>
      <c r="DD5">
        <v>0.6</v>
      </c>
      <c r="DE5">
        <v>241</v>
      </c>
      <c r="DF5">
        <v>1.1000000000000001</v>
      </c>
      <c r="DG5">
        <v>230</v>
      </c>
      <c r="DH5">
        <v>1</v>
      </c>
      <c r="DI5">
        <v>39</v>
      </c>
      <c r="DJ5">
        <v>17.600000000000001</v>
      </c>
      <c r="DK5">
        <v>79</v>
      </c>
      <c r="DL5">
        <v>35.700000000000003</v>
      </c>
      <c r="DM5">
        <v>52</v>
      </c>
      <c r="DN5">
        <v>23.5</v>
      </c>
      <c r="DO5">
        <v>37</v>
      </c>
      <c r="DP5">
        <v>16.7</v>
      </c>
      <c r="DQ5">
        <v>12</v>
      </c>
      <c r="DR5">
        <v>5.4</v>
      </c>
      <c r="DS5">
        <v>72</v>
      </c>
      <c r="DT5">
        <v>32.6</v>
      </c>
      <c r="DU5">
        <v>6</v>
      </c>
      <c r="DV5">
        <v>2.7</v>
      </c>
      <c r="DW5">
        <v>6</v>
      </c>
      <c r="DX5">
        <v>2.7</v>
      </c>
      <c r="DY5">
        <v>2</v>
      </c>
      <c r="DZ5">
        <v>0.9</v>
      </c>
      <c r="EA5">
        <v>1</v>
      </c>
      <c r="EB5">
        <v>0.5</v>
      </c>
      <c r="EC5">
        <v>58</v>
      </c>
      <c r="ED5">
        <v>26.2</v>
      </c>
    </row>
    <row r="6" spans="1:134" x14ac:dyDescent="0.35">
      <c r="A6" s="228" t="str">
        <f t="shared" si="0"/>
        <v>Provisional.All state-funded.Prior attainment.Boys</v>
      </c>
      <c r="B6">
        <v>201819</v>
      </c>
      <c r="C6" t="s">
        <v>223</v>
      </c>
      <c r="D6" t="s">
        <v>224</v>
      </c>
      <c r="E6" t="s">
        <v>225</v>
      </c>
      <c r="F6" t="s">
        <v>226</v>
      </c>
      <c r="G6" t="s">
        <v>239</v>
      </c>
      <c r="H6" s="380" t="s">
        <v>227</v>
      </c>
      <c r="I6" t="s">
        <v>362</v>
      </c>
      <c r="J6" t="s">
        <v>5</v>
      </c>
      <c r="K6" t="s">
        <v>363</v>
      </c>
      <c r="L6" t="s">
        <v>7</v>
      </c>
      <c r="M6" t="s">
        <v>7</v>
      </c>
      <c r="N6">
        <v>3122</v>
      </c>
      <c r="O6">
        <v>114005</v>
      </c>
      <c r="P6">
        <v>6654221.8099999996</v>
      </c>
      <c r="Q6">
        <v>58.4</v>
      </c>
      <c r="R6">
        <v>113472</v>
      </c>
      <c r="S6">
        <v>99.5</v>
      </c>
      <c r="T6">
        <v>82361</v>
      </c>
      <c r="U6">
        <v>72.2</v>
      </c>
      <c r="V6">
        <v>102841</v>
      </c>
      <c r="W6">
        <v>90.2</v>
      </c>
      <c r="X6">
        <v>60171</v>
      </c>
      <c r="Y6">
        <v>52.8</v>
      </c>
      <c r="Z6">
        <v>31080</v>
      </c>
      <c r="AA6">
        <v>27.3</v>
      </c>
      <c r="AB6">
        <v>43240</v>
      </c>
      <c r="AC6">
        <v>37.9</v>
      </c>
      <c r="AD6">
        <v>600643.76</v>
      </c>
      <c r="AE6">
        <v>5.27</v>
      </c>
      <c r="AF6">
        <v>114005</v>
      </c>
      <c r="AG6">
        <v>-25952.74</v>
      </c>
      <c r="AH6">
        <v>-0.23</v>
      </c>
      <c r="AI6">
        <v>-0.24</v>
      </c>
      <c r="AJ6">
        <v>-0.22</v>
      </c>
      <c r="AK6">
        <v>-47731.06</v>
      </c>
      <c r="AL6">
        <v>-0.42</v>
      </c>
      <c r="AM6">
        <v>-0.43</v>
      </c>
      <c r="AN6">
        <v>-0.41</v>
      </c>
      <c r="AO6">
        <v>1738.84</v>
      </c>
      <c r="AP6">
        <v>0.02</v>
      </c>
      <c r="AQ6">
        <v>0.01</v>
      </c>
      <c r="AR6">
        <v>0.02</v>
      </c>
      <c r="AS6">
        <v>-18854.740000000002</v>
      </c>
      <c r="AT6">
        <v>-0.17</v>
      </c>
      <c r="AU6">
        <v>-0.17</v>
      </c>
      <c r="AV6">
        <v>-0.16</v>
      </c>
      <c r="AW6">
        <v>-42712.87</v>
      </c>
      <c r="AX6">
        <v>-0.37</v>
      </c>
      <c r="AY6">
        <v>-0.38</v>
      </c>
      <c r="AZ6">
        <v>-0.37</v>
      </c>
      <c r="BA6">
        <v>113711</v>
      </c>
      <c r="BB6">
        <v>99.7</v>
      </c>
      <c r="BC6">
        <v>113654</v>
      </c>
      <c r="BD6">
        <v>99.7</v>
      </c>
      <c r="BE6">
        <v>112911</v>
      </c>
      <c r="BF6">
        <v>99</v>
      </c>
      <c r="BG6">
        <v>113571</v>
      </c>
      <c r="BH6">
        <v>99.6</v>
      </c>
      <c r="BI6">
        <v>112732</v>
      </c>
      <c r="BJ6">
        <v>98.9</v>
      </c>
      <c r="BK6">
        <v>99352</v>
      </c>
      <c r="BL6">
        <v>87.1</v>
      </c>
      <c r="BM6">
        <v>66969</v>
      </c>
      <c r="BN6">
        <v>58.7</v>
      </c>
      <c r="BO6">
        <v>91356</v>
      </c>
      <c r="BP6">
        <v>80.099999999999994</v>
      </c>
      <c r="BQ6">
        <v>93932</v>
      </c>
      <c r="BR6">
        <v>82.4</v>
      </c>
      <c r="BS6">
        <v>84352</v>
      </c>
      <c r="BT6">
        <v>74.8</v>
      </c>
      <c r="BU6">
        <v>71718</v>
      </c>
      <c r="BV6">
        <v>72.2</v>
      </c>
      <c r="BW6">
        <v>39082</v>
      </c>
      <c r="BX6">
        <v>58.4</v>
      </c>
      <c r="BY6">
        <v>104520</v>
      </c>
      <c r="BZ6">
        <v>91.7</v>
      </c>
      <c r="CA6">
        <v>109211</v>
      </c>
      <c r="CB6">
        <v>95.8</v>
      </c>
      <c r="CC6">
        <v>101872</v>
      </c>
      <c r="CD6">
        <v>90.4</v>
      </c>
      <c r="CE6">
        <v>83058</v>
      </c>
      <c r="CF6">
        <v>83.6</v>
      </c>
      <c r="CG6">
        <v>50600</v>
      </c>
      <c r="CH6">
        <v>75.599999999999994</v>
      </c>
      <c r="CI6">
        <v>663637.26</v>
      </c>
      <c r="CJ6">
        <v>5.82</v>
      </c>
      <c r="CK6">
        <v>698832.27</v>
      </c>
      <c r="CL6">
        <v>6.13</v>
      </c>
      <c r="CM6">
        <v>673537.52</v>
      </c>
      <c r="CN6">
        <v>5.91</v>
      </c>
      <c r="CO6">
        <v>559024</v>
      </c>
      <c r="CP6">
        <v>4.9000000000000004</v>
      </c>
      <c r="CQ6">
        <v>335295.44</v>
      </c>
      <c r="CR6">
        <v>2.94</v>
      </c>
      <c r="CS6">
        <v>1329031.52</v>
      </c>
      <c r="CT6">
        <v>11.7</v>
      </c>
      <c r="CU6">
        <v>1397664.54</v>
      </c>
      <c r="CV6">
        <v>12.3</v>
      </c>
      <c r="CW6">
        <v>2012514.03</v>
      </c>
      <c r="CX6">
        <v>17.7</v>
      </c>
      <c r="CY6">
        <v>1915011.72</v>
      </c>
      <c r="CZ6">
        <v>16.8</v>
      </c>
      <c r="DA6">
        <v>1662217.47</v>
      </c>
      <c r="DB6">
        <v>14.6</v>
      </c>
      <c r="DC6">
        <v>252794.25</v>
      </c>
      <c r="DD6">
        <v>2.2000000000000002</v>
      </c>
      <c r="DE6">
        <v>335554</v>
      </c>
      <c r="DF6">
        <v>2.9</v>
      </c>
      <c r="DG6">
        <v>335677</v>
      </c>
      <c r="DH6">
        <v>2.9</v>
      </c>
      <c r="DI6">
        <v>392</v>
      </c>
      <c r="DJ6">
        <v>0.3</v>
      </c>
      <c r="DK6">
        <v>393</v>
      </c>
      <c r="DL6">
        <v>0.3</v>
      </c>
      <c r="DM6">
        <v>456</v>
      </c>
      <c r="DN6">
        <v>0.4</v>
      </c>
      <c r="DO6">
        <v>6997</v>
      </c>
      <c r="DP6">
        <v>6.1</v>
      </c>
      <c r="DQ6">
        <v>45596</v>
      </c>
      <c r="DR6">
        <v>40</v>
      </c>
      <c r="DS6">
        <v>56345</v>
      </c>
      <c r="DT6">
        <v>49.4</v>
      </c>
      <c r="DU6">
        <v>56394</v>
      </c>
      <c r="DV6">
        <v>49.5</v>
      </c>
      <c r="DW6">
        <v>56183</v>
      </c>
      <c r="DX6">
        <v>49.3</v>
      </c>
      <c r="DY6">
        <v>14699</v>
      </c>
      <c r="DZ6">
        <v>12.9</v>
      </c>
      <c r="EA6">
        <v>3807</v>
      </c>
      <c r="EB6">
        <v>3.3</v>
      </c>
      <c r="EC6">
        <v>34939</v>
      </c>
      <c r="ED6">
        <v>30.6</v>
      </c>
    </row>
    <row r="7" spans="1:134" x14ac:dyDescent="0.35">
      <c r="A7" s="228" t="str">
        <f t="shared" si="0"/>
        <v>Provisional.Converter Academies.Prior attainment.Boys</v>
      </c>
      <c r="B7">
        <v>201819</v>
      </c>
      <c r="C7" t="s">
        <v>223</v>
      </c>
      <c r="D7" t="s">
        <v>224</v>
      </c>
      <c r="E7" t="s">
        <v>225</v>
      </c>
      <c r="F7" t="s">
        <v>226</v>
      </c>
      <c r="G7" t="s">
        <v>239</v>
      </c>
      <c r="H7" s="380" t="s">
        <v>228</v>
      </c>
      <c r="I7" t="s">
        <v>362</v>
      </c>
      <c r="J7" t="s">
        <v>5</v>
      </c>
      <c r="K7" t="s">
        <v>363</v>
      </c>
      <c r="L7" t="s">
        <v>7</v>
      </c>
      <c r="M7" t="s">
        <v>7</v>
      </c>
      <c r="N7">
        <v>1345</v>
      </c>
      <c r="O7">
        <v>64138</v>
      </c>
      <c r="P7">
        <v>3868551.33</v>
      </c>
      <c r="Q7">
        <v>60.3</v>
      </c>
      <c r="R7">
        <v>63939</v>
      </c>
      <c r="S7">
        <v>99.7</v>
      </c>
      <c r="T7">
        <v>48774</v>
      </c>
      <c r="U7">
        <v>76</v>
      </c>
      <c r="V7">
        <v>59304</v>
      </c>
      <c r="W7">
        <v>92.5</v>
      </c>
      <c r="X7">
        <v>36598</v>
      </c>
      <c r="Y7">
        <v>57.1</v>
      </c>
      <c r="Z7">
        <v>20173</v>
      </c>
      <c r="AA7">
        <v>31.5</v>
      </c>
      <c r="AB7">
        <v>27385</v>
      </c>
      <c r="AC7">
        <v>42.7</v>
      </c>
      <c r="AD7">
        <v>352636.9</v>
      </c>
      <c r="AE7">
        <v>5.5</v>
      </c>
      <c r="AF7">
        <v>64138</v>
      </c>
      <c r="AG7">
        <v>-6766.77</v>
      </c>
      <c r="AH7">
        <v>-0.11</v>
      </c>
      <c r="AI7">
        <v>-0.12</v>
      </c>
      <c r="AJ7">
        <v>-0.1</v>
      </c>
      <c r="AK7">
        <v>-19888.349999999999</v>
      </c>
      <c r="AL7">
        <v>-0.31</v>
      </c>
      <c r="AM7">
        <v>-0.32</v>
      </c>
      <c r="AN7">
        <v>-0.3</v>
      </c>
      <c r="AO7">
        <v>7195.33</v>
      </c>
      <c r="AP7">
        <v>0.11</v>
      </c>
      <c r="AQ7">
        <v>0.1</v>
      </c>
      <c r="AR7">
        <v>0.12</v>
      </c>
      <c r="AS7">
        <v>-159.44999999999999</v>
      </c>
      <c r="AT7">
        <v>0</v>
      </c>
      <c r="AU7">
        <v>-0.01</v>
      </c>
      <c r="AV7">
        <v>0.01</v>
      </c>
      <c r="AW7">
        <v>-16392.310000000001</v>
      </c>
      <c r="AX7">
        <v>-0.26</v>
      </c>
      <c r="AY7">
        <v>-0.27</v>
      </c>
      <c r="AZ7">
        <v>-0.25</v>
      </c>
      <c r="BA7">
        <v>64027</v>
      </c>
      <c r="BB7">
        <v>99.8</v>
      </c>
      <c r="BC7">
        <v>64005</v>
      </c>
      <c r="BD7">
        <v>99.8</v>
      </c>
      <c r="BE7">
        <v>63711</v>
      </c>
      <c r="BF7">
        <v>99.3</v>
      </c>
      <c r="BG7">
        <v>63971</v>
      </c>
      <c r="BH7">
        <v>99.7</v>
      </c>
      <c r="BI7">
        <v>63599</v>
      </c>
      <c r="BJ7">
        <v>99.2</v>
      </c>
      <c r="BK7">
        <v>56870</v>
      </c>
      <c r="BL7">
        <v>88.7</v>
      </c>
      <c r="BM7">
        <v>40503</v>
      </c>
      <c r="BN7">
        <v>63.1</v>
      </c>
      <c r="BO7">
        <v>53329</v>
      </c>
      <c r="BP7">
        <v>83.1</v>
      </c>
      <c r="BQ7">
        <v>54695</v>
      </c>
      <c r="BR7">
        <v>85.3</v>
      </c>
      <c r="BS7">
        <v>50006</v>
      </c>
      <c r="BT7">
        <v>78.599999999999994</v>
      </c>
      <c r="BU7">
        <v>43292</v>
      </c>
      <c r="BV7">
        <v>76.099999999999994</v>
      </c>
      <c r="BW7">
        <v>24803</v>
      </c>
      <c r="BX7">
        <v>61.2</v>
      </c>
      <c r="BY7">
        <v>59991</v>
      </c>
      <c r="BZ7">
        <v>93.5</v>
      </c>
      <c r="CA7">
        <v>62267</v>
      </c>
      <c r="CB7">
        <v>97.1</v>
      </c>
      <c r="CC7">
        <v>58845</v>
      </c>
      <c r="CD7">
        <v>92.5</v>
      </c>
      <c r="CE7">
        <v>49230</v>
      </c>
      <c r="CF7">
        <v>86.6</v>
      </c>
      <c r="CG7">
        <v>31626</v>
      </c>
      <c r="CH7">
        <v>78.099999999999994</v>
      </c>
      <c r="CI7">
        <v>384018.26</v>
      </c>
      <c r="CJ7">
        <v>5.99</v>
      </c>
      <c r="CK7">
        <v>404402.27</v>
      </c>
      <c r="CL7">
        <v>6.31</v>
      </c>
      <c r="CM7">
        <v>393382.64</v>
      </c>
      <c r="CN7">
        <v>6.13</v>
      </c>
      <c r="CO7">
        <v>332320</v>
      </c>
      <c r="CP7">
        <v>5.18</v>
      </c>
      <c r="CQ7">
        <v>208320.86</v>
      </c>
      <c r="CR7">
        <v>3.25</v>
      </c>
      <c r="CS7">
        <v>768833.52</v>
      </c>
      <c r="CT7">
        <v>12</v>
      </c>
      <c r="CU7">
        <v>808804.54</v>
      </c>
      <c r="CV7">
        <v>12.6</v>
      </c>
      <c r="CW7">
        <v>1178758.3500000001</v>
      </c>
      <c r="CX7">
        <v>18.399999999999999</v>
      </c>
      <c r="CY7">
        <v>1112154.92</v>
      </c>
      <c r="CZ7">
        <v>17.3</v>
      </c>
      <c r="DA7">
        <v>1001351.67</v>
      </c>
      <c r="DB7">
        <v>15.6</v>
      </c>
      <c r="DC7">
        <v>110803.25</v>
      </c>
      <c r="DD7">
        <v>1.7</v>
      </c>
      <c r="DE7">
        <v>189873</v>
      </c>
      <c r="DF7">
        <v>3</v>
      </c>
      <c r="DG7">
        <v>189932</v>
      </c>
      <c r="DH7">
        <v>3</v>
      </c>
      <c r="DI7">
        <v>153</v>
      </c>
      <c r="DJ7">
        <v>0.2</v>
      </c>
      <c r="DK7">
        <v>144</v>
      </c>
      <c r="DL7">
        <v>0.2</v>
      </c>
      <c r="DM7">
        <v>175</v>
      </c>
      <c r="DN7">
        <v>0.3</v>
      </c>
      <c r="DO7">
        <v>3102</v>
      </c>
      <c r="DP7">
        <v>4.8</v>
      </c>
      <c r="DQ7">
        <v>23966</v>
      </c>
      <c r="DR7">
        <v>37.4</v>
      </c>
      <c r="DS7">
        <v>29306</v>
      </c>
      <c r="DT7">
        <v>45.7</v>
      </c>
      <c r="DU7">
        <v>34294</v>
      </c>
      <c r="DV7">
        <v>53.5</v>
      </c>
      <c r="DW7">
        <v>34172</v>
      </c>
      <c r="DX7">
        <v>53.3</v>
      </c>
      <c r="DY7">
        <v>9304</v>
      </c>
      <c r="DZ7">
        <v>14.5</v>
      </c>
      <c r="EA7">
        <v>2653</v>
      </c>
      <c r="EB7">
        <v>4.0999999999999996</v>
      </c>
      <c r="EC7">
        <v>20372</v>
      </c>
      <c r="ED7">
        <v>31.8</v>
      </c>
    </row>
    <row r="8" spans="1:134" x14ac:dyDescent="0.35">
      <c r="A8" s="228" t="str">
        <f t="shared" si="0"/>
        <v>Provisional.FE14-16 Colleges.Prior attainment.Boys</v>
      </c>
      <c r="B8">
        <v>201819</v>
      </c>
      <c r="C8" t="s">
        <v>223</v>
      </c>
      <c r="D8" t="s">
        <v>224</v>
      </c>
      <c r="E8" t="s">
        <v>225</v>
      </c>
      <c r="F8" t="s">
        <v>226</v>
      </c>
      <c r="G8" t="s">
        <v>239</v>
      </c>
      <c r="H8" s="380" t="s">
        <v>229</v>
      </c>
      <c r="I8" t="s">
        <v>362</v>
      </c>
      <c r="J8" t="s">
        <v>5</v>
      </c>
      <c r="K8" t="s">
        <v>363</v>
      </c>
      <c r="L8" t="s">
        <v>7</v>
      </c>
      <c r="M8" t="s">
        <v>7</v>
      </c>
      <c r="N8">
        <v>15</v>
      </c>
      <c r="O8">
        <v>87</v>
      </c>
      <c r="P8">
        <v>1973.5</v>
      </c>
      <c r="Q8">
        <v>22.7</v>
      </c>
      <c r="R8">
        <v>74</v>
      </c>
      <c r="S8">
        <v>85.1</v>
      </c>
      <c r="T8">
        <v>16</v>
      </c>
      <c r="U8">
        <v>18.399999999999999</v>
      </c>
      <c r="V8">
        <v>38</v>
      </c>
      <c r="W8">
        <v>43.7</v>
      </c>
      <c r="X8">
        <v>0</v>
      </c>
      <c r="Y8">
        <v>0</v>
      </c>
      <c r="Z8">
        <v>0</v>
      </c>
      <c r="AA8">
        <v>0</v>
      </c>
      <c r="AB8">
        <v>0</v>
      </c>
      <c r="AC8">
        <v>0</v>
      </c>
      <c r="AD8">
        <v>149.55000000000001</v>
      </c>
      <c r="AE8">
        <v>1.72</v>
      </c>
      <c r="AF8">
        <v>87</v>
      </c>
      <c r="AG8">
        <v>-248.31</v>
      </c>
      <c r="AH8">
        <v>-2.85</v>
      </c>
      <c r="AI8">
        <v>-3.12</v>
      </c>
      <c r="AJ8">
        <v>-2.58</v>
      </c>
      <c r="AK8">
        <v>-300.27999999999997</v>
      </c>
      <c r="AL8">
        <v>-3.45</v>
      </c>
      <c r="AM8">
        <v>-3.72</v>
      </c>
      <c r="AN8">
        <v>-3.18</v>
      </c>
      <c r="AO8">
        <v>-190.91</v>
      </c>
      <c r="AP8">
        <v>-2.19</v>
      </c>
      <c r="AQ8">
        <v>-2.46</v>
      </c>
      <c r="AR8">
        <v>-1.92</v>
      </c>
      <c r="AS8">
        <v>-326.08999999999997</v>
      </c>
      <c r="AT8">
        <v>-3.75</v>
      </c>
      <c r="AU8">
        <v>-4.0199999999999996</v>
      </c>
      <c r="AV8">
        <v>-3.48</v>
      </c>
      <c r="AW8">
        <v>-341.44</v>
      </c>
      <c r="AX8">
        <v>-3.92</v>
      </c>
      <c r="AY8">
        <v>-4.1900000000000004</v>
      </c>
      <c r="AZ8">
        <v>-3.66</v>
      </c>
      <c r="BA8">
        <v>76</v>
      </c>
      <c r="BB8">
        <v>87.4</v>
      </c>
      <c r="BC8">
        <v>74</v>
      </c>
      <c r="BD8">
        <v>85.1</v>
      </c>
      <c r="BE8">
        <v>36</v>
      </c>
      <c r="BF8">
        <v>41.4</v>
      </c>
      <c r="BG8">
        <v>75</v>
      </c>
      <c r="BH8">
        <v>86.2</v>
      </c>
      <c r="BI8">
        <v>45</v>
      </c>
      <c r="BJ8">
        <v>51.7</v>
      </c>
      <c r="BK8">
        <v>25</v>
      </c>
      <c r="BL8">
        <v>28.7</v>
      </c>
      <c r="BM8">
        <v>2</v>
      </c>
      <c r="BN8">
        <v>2.2999999999999998</v>
      </c>
      <c r="BO8">
        <v>15</v>
      </c>
      <c r="BP8">
        <v>17.2</v>
      </c>
      <c r="BQ8">
        <v>30</v>
      </c>
      <c r="BR8">
        <v>34.5</v>
      </c>
      <c r="BS8">
        <v>13</v>
      </c>
      <c r="BT8">
        <v>28.9</v>
      </c>
      <c r="BU8">
        <v>5</v>
      </c>
      <c r="BV8">
        <v>20</v>
      </c>
      <c r="BW8">
        <v>0</v>
      </c>
      <c r="BX8">
        <v>0</v>
      </c>
      <c r="BY8">
        <v>29</v>
      </c>
      <c r="BZ8">
        <v>33.299999999999997</v>
      </c>
      <c r="CA8">
        <v>50</v>
      </c>
      <c r="CB8">
        <v>57.5</v>
      </c>
      <c r="CC8">
        <v>28</v>
      </c>
      <c r="CD8">
        <v>62.2</v>
      </c>
      <c r="CE8">
        <v>7</v>
      </c>
      <c r="CF8">
        <v>28</v>
      </c>
      <c r="CG8">
        <v>1</v>
      </c>
      <c r="CH8">
        <v>50</v>
      </c>
      <c r="CI8">
        <v>159</v>
      </c>
      <c r="CJ8">
        <v>1.83</v>
      </c>
      <c r="CK8">
        <v>303</v>
      </c>
      <c r="CL8">
        <v>3.48</v>
      </c>
      <c r="CM8">
        <v>180</v>
      </c>
      <c r="CN8">
        <v>2.0699999999999998</v>
      </c>
      <c r="CO8">
        <v>70</v>
      </c>
      <c r="CP8">
        <v>0.8</v>
      </c>
      <c r="CQ8">
        <v>5</v>
      </c>
      <c r="CR8">
        <v>0.06</v>
      </c>
      <c r="CS8">
        <v>433</v>
      </c>
      <c r="CT8">
        <v>5</v>
      </c>
      <c r="CU8">
        <v>606</v>
      </c>
      <c r="CV8">
        <v>7</v>
      </c>
      <c r="CW8">
        <v>487</v>
      </c>
      <c r="CX8">
        <v>5.6</v>
      </c>
      <c r="CY8">
        <v>447.5</v>
      </c>
      <c r="CZ8">
        <v>5.0999999999999996</v>
      </c>
      <c r="DA8">
        <v>227</v>
      </c>
      <c r="DB8">
        <v>2.6</v>
      </c>
      <c r="DC8">
        <v>220.5</v>
      </c>
      <c r="DD8">
        <v>2.5</v>
      </c>
      <c r="DE8">
        <v>125</v>
      </c>
      <c r="DF8">
        <v>1.4</v>
      </c>
      <c r="DG8">
        <v>109</v>
      </c>
      <c r="DH8">
        <v>1.3</v>
      </c>
      <c r="DI8">
        <v>12</v>
      </c>
      <c r="DJ8">
        <v>13.8</v>
      </c>
      <c r="DK8">
        <v>25</v>
      </c>
      <c r="DL8">
        <v>28.7</v>
      </c>
      <c r="DM8">
        <v>14</v>
      </c>
      <c r="DN8">
        <v>16.100000000000001</v>
      </c>
      <c r="DO8">
        <v>14</v>
      </c>
      <c r="DP8">
        <v>16.100000000000001</v>
      </c>
      <c r="DQ8">
        <v>22</v>
      </c>
      <c r="DR8">
        <v>25.3</v>
      </c>
      <c r="DS8">
        <v>42</v>
      </c>
      <c r="DT8">
        <v>48.3</v>
      </c>
      <c r="DU8">
        <v>3</v>
      </c>
      <c r="DV8">
        <v>3.4</v>
      </c>
      <c r="DW8">
        <v>3</v>
      </c>
      <c r="DX8">
        <v>3.4</v>
      </c>
      <c r="DY8">
        <v>1</v>
      </c>
      <c r="DZ8">
        <v>1.1000000000000001</v>
      </c>
      <c r="EA8">
        <v>0</v>
      </c>
      <c r="EB8">
        <v>0</v>
      </c>
      <c r="EC8">
        <v>9</v>
      </c>
      <c r="ED8">
        <v>10.3</v>
      </c>
    </row>
    <row r="9" spans="1:134" x14ac:dyDescent="0.35">
      <c r="A9" s="228" t="str">
        <f t="shared" si="0"/>
        <v>Provisional.Free Schools.Prior attainment.Boys</v>
      </c>
      <c r="B9">
        <v>201819</v>
      </c>
      <c r="C9" t="s">
        <v>223</v>
      </c>
      <c r="D9" t="s">
        <v>224</v>
      </c>
      <c r="E9" t="s">
        <v>225</v>
      </c>
      <c r="F9" t="s">
        <v>226</v>
      </c>
      <c r="G9" t="s">
        <v>239</v>
      </c>
      <c r="H9" s="380" t="s">
        <v>230</v>
      </c>
      <c r="I9" t="s">
        <v>362</v>
      </c>
      <c r="J9" t="s">
        <v>5</v>
      </c>
      <c r="K9" t="s">
        <v>363</v>
      </c>
      <c r="L9" t="s">
        <v>7</v>
      </c>
      <c r="M9" t="s">
        <v>7</v>
      </c>
      <c r="N9">
        <v>98</v>
      </c>
      <c r="O9">
        <v>1894</v>
      </c>
      <c r="P9">
        <v>114017.25</v>
      </c>
      <c r="Q9">
        <v>60.2</v>
      </c>
      <c r="R9">
        <v>1886</v>
      </c>
      <c r="S9">
        <v>99.6</v>
      </c>
      <c r="T9">
        <v>1482</v>
      </c>
      <c r="U9">
        <v>78.2</v>
      </c>
      <c r="V9">
        <v>1753</v>
      </c>
      <c r="W9">
        <v>92.6</v>
      </c>
      <c r="X9">
        <v>1342</v>
      </c>
      <c r="Y9">
        <v>70.900000000000006</v>
      </c>
      <c r="Z9">
        <v>732</v>
      </c>
      <c r="AA9">
        <v>38.6</v>
      </c>
      <c r="AB9">
        <v>981</v>
      </c>
      <c r="AC9">
        <v>51.8</v>
      </c>
      <c r="AD9">
        <v>10682.83</v>
      </c>
      <c r="AE9">
        <v>5.64</v>
      </c>
      <c r="AF9">
        <v>1894</v>
      </c>
      <c r="AG9">
        <v>11.84</v>
      </c>
      <c r="AH9">
        <v>0.01</v>
      </c>
      <c r="AI9">
        <v>-0.05</v>
      </c>
      <c r="AJ9">
        <v>0.06</v>
      </c>
      <c r="AK9">
        <v>-194.4</v>
      </c>
      <c r="AL9">
        <v>-0.1</v>
      </c>
      <c r="AM9">
        <v>-0.16</v>
      </c>
      <c r="AN9">
        <v>-0.04</v>
      </c>
      <c r="AO9">
        <v>401.39</v>
      </c>
      <c r="AP9">
        <v>0.21</v>
      </c>
      <c r="AQ9">
        <v>0.15</v>
      </c>
      <c r="AR9">
        <v>0.27</v>
      </c>
      <c r="AS9">
        <v>342.39</v>
      </c>
      <c r="AT9">
        <v>0.18</v>
      </c>
      <c r="AU9">
        <v>0.12</v>
      </c>
      <c r="AV9">
        <v>0.24</v>
      </c>
      <c r="AW9">
        <v>-518.59</v>
      </c>
      <c r="AX9">
        <v>-0.27</v>
      </c>
      <c r="AY9">
        <v>-0.33</v>
      </c>
      <c r="AZ9">
        <v>-0.22</v>
      </c>
      <c r="BA9">
        <v>1890</v>
      </c>
      <c r="BB9">
        <v>99.8</v>
      </c>
      <c r="BC9">
        <v>1890</v>
      </c>
      <c r="BD9">
        <v>99.8</v>
      </c>
      <c r="BE9">
        <v>1880</v>
      </c>
      <c r="BF9">
        <v>99.3</v>
      </c>
      <c r="BG9">
        <v>1888</v>
      </c>
      <c r="BH9">
        <v>99.7</v>
      </c>
      <c r="BI9">
        <v>1870</v>
      </c>
      <c r="BJ9">
        <v>98.7</v>
      </c>
      <c r="BK9">
        <v>1743</v>
      </c>
      <c r="BL9">
        <v>92</v>
      </c>
      <c r="BM9">
        <v>1421</v>
      </c>
      <c r="BN9">
        <v>75</v>
      </c>
      <c r="BO9">
        <v>1624</v>
      </c>
      <c r="BP9">
        <v>85.7</v>
      </c>
      <c r="BQ9">
        <v>1632</v>
      </c>
      <c r="BR9">
        <v>86.2</v>
      </c>
      <c r="BS9">
        <v>1543</v>
      </c>
      <c r="BT9">
        <v>82.5</v>
      </c>
      <c r="BU9">
        <v>1365</v>
      </c>
      <c r="BV9">
        <v>78.3</v>
      </c>
      <c r="BW9">
        <v>852</v>
      </c>
      <c r="BX9">
        <v>60</v>
      </c>
      <c r="BY9">
        <v>1787</v>
      </c>
      <c r="BZ9">
        <v>94.4</v>
      </c>
      <c r="CA9">
        <v>1830</v>
      </c>
      <c r="CB9">
        <v>96.6</v>
      </c>
      <c r="CC9">
        <v>1763</v>
      </c>
      <c r="CD9">
        <v>94.3</v>
      </c>
      <c r="CE9">
        <v>1537</v>
      </c>
      <c r="CF9">
        <v>88.2</v>
      </c>
      <c r="CG9">
        <v>1081</v>
      </c>
      <c r="CH9">
        <v>76.099999999999994</v>
      </c>
      <c r="CI9">
        <v>11543</v>
      </c>
      <c r="CJ9">
        <v>6.09</v>
      </c>
      <c r="CK9">
        <v>11869</v>
      </c>
      <c r="CL9">
        <v>6.27</v>
      </c>
      <c r="CM9">
        <v>11701</v>
      </c>
      <c r="CN9">
        <v>6.18</v>
      </c>
      <c r="CO9">
        <v>10214</v>
      </c>
      <c r="CP9">
        <v>5.39</v>
      </c>
      <c r="CQ9">
        <v>7068.25</v>
      </c>
      <c r="CR9">
        <v>3.73</v>
      </c>
      <c r="CS9">
        <v>23112</v>
      </c>
      <c r="CT9">
        <v>12.2</v>
      </c>
      <c r="CU9">
        <v>23738</v>
      </c>
      <c r="CV9">
        <v>12.5</v>
      </c>
      <c r="CW9">
        <v>35055.75</v>
      </c>
      <c r="CX9">
        <v>18.5</v>
      </c>
      <c r="CY9">
        <v>32111.5</v>
      </c>
      <c r="CZ9">
        <v>17</v>
      </c>
      <c r="DA9">
        <v>29995.5</v>
      </c>
      <c r="DB9">
        <v>15.8</v>
      </c>
      <c r="DC9">
        <v>2116</v>
      </c>
      <c r="DD9">
        <v>1.1000000000000001</v>
      </c>
      <c r="DE9">
        <v>5586</v>
      </c>
      <c r="DF9">
        <v>2.9</v>
      </c>
      <c r="DG9">
        <v>5573</v>
      </c>
      <c r="DH9">
        <v>2.9</v>
      </c>
      <c r="DI9">
        <v>4</v>
      </c>
      <c r="DJ9">
        <v>0.2</v>
      </c>
      <c r="DK9">
        <v>6</v>
      </c>
      <c r="DL9">
        <v>0.3</v>
      </c>
      <c r="DM9">
        <v>8</v>
      </c>
      <c r="DN9">
        <v>0.4</v>
      </c>
      <c r="DO9">
        <v>66</v>
      </c>
      <c r="DP9">
        <v>3.5</v>
      </c>
      <c r="DQ9">
        <v>468</v>
      </c>
      <c r="DR9">
        <v>24.7</v>
      </c>
      <c r="DS9">
        <v>927</v>
      </c>
      <c r="DT9">
        <v>48.9</v>
      </c>
      <c r="DU9">
        <v>943</v>
      </c>
      <c r="DV9">
        <v>49.8</v>
      </c>
      <c r="DW9">
        <v>942</v>
      </c>
      <c r="DX9">
        <v>49.7</v>
      </c>
      <c r="DY9">
        <v>274</v>
      </c>
      <c r="DZ9">
        <v>14.5</v>
      </c>
      <c r="EA9">
        <v>83</v>
      </c>
      <c r="EB9">
        <v>4.4000000000000004</v>
      </c>
      <c r="EC9">
        <v>542</v>
      </c>
      <c r="ED9">
        <v>28.6</v>
      </c>
    </row>
    <row r="10" spans="1:134" x14ac:dyDescent="0.35">
      <c r="A10" s="228" t="str">
        <f t="shared" si="0"/>
        <v>Provisional.LA maintained.Prior attainment.Boys</v>
      </c>
      <c r="B10">
        <v>201819</v>
      </c>
      <c r="C10" t="s">
        <v>223</v>
      </c>
      <c r="D10" t="s">
        <v>224</v>
      </c>
      <c r="E10" t="s">
        <v>225</v>
      </c>
      <c r="F10" t="s">
        <v>226</v>
      </c>
      <c r="G10" t="s">
        <v>239</v>
      </c>
      <c r="H10" s="380" t="s">
        <v>232</v>
      </c>
      <c r="I10" t="s">
        <v>362</v>
      </c>
      <c r="J10" t="s">
        <v>5</v>
      </c>
      <c r="K10" t="s">
        <v>363</v>
      </c>
      <c r="L10" t="s">
        <v>7</v>
      </c>
      <c r="M10" t="s">
        <v>7</v>
      </c>
      <c r="N10">
        <v>775</v>
      </c>
      <c r="O10">
        <v>28826</v>
      </c>
      <c r="P10">
        <v>1651916.46</v>
      </c>
      <c r="Q10">
        <v>57.3</v>
      </c>
      <c r="R10">
        <v>28704</v>
      </c>
      <c r="S10">
        <v>99.6</v>
      </c>
      <c r="T10">
        <v>20194</v>
      </c>
      <c r="U10">
        <v>70.099999999999994</v>
      </c>
      <c r="V10">
        <v>25742</v>
      </c>
      <c r="W10">
        <v>89.3</v>
      </c>
      <c r="X10">
        <v>14244</v>
      </c>
      <c r="Y10">
        <v>49.4</v>
      </c>
      <c r="Z10">
        <v>6982</v>
      </c>
      <c r="AA10">
        <v>24.2</v>
      </c>
      <c r="AB10">
        <v>9980</v>
      </c>
      <c r="AC10">
        <v>34.6</v>
      </c>
      <c r="AD10">
        <v>148324.23000000001</v>
      </c>
      <c r="AE10">
        <v>5.15</v>
      </c>
      <c r="AF10">
        <v>28826</v>
      </c>
      <c r="AG10">
        <v>-8389.89</v>
      </c>
      <c r="AH10">
        <v>-0.28999999999999998</v>
      </c>
      <c r="AI10">
        <v>-0.31</v>
      </c>
      <c r="AJ10">
        <v>-0.28000000000000003</v>
      </c>
      <c r="AK10">
        <v>-13587.94</v>
      </c>
      <c r="AL10">
        <v>-0.47</v>
      </c>
      <c r="AM10">
        <v>-0.49</v>
      </c>
      <c r="AN10">
        <v>-0.46</v>
      </c>
      <c r="AO10">
        <v>-1166.55</v>
      </c>
      <c r="AP10">
        <v>-0.04</v>
      </c>
      <c r="AQ10">
        <v>-0.06</v>
      </c>
      <c r="AR10">
        <v>-0.03</v>
      </c>
      <c r="AS10">
        <v>-6786.25</v>
      </c>
      <c r="AT10">
        <v>-0.24</v>
      </c>
      <c r="AU10">
        <v>-0.25</v>
      </c>
      <c r="AV10">
        <v>-0.22</v>
      </c>
      <c r="AW10">
        <v>-12868.74</v>
      </c>
      <c r="AX10">
        <v>-0.45</v>
      </c>
      <c r="AY10">
        <v>-0.46</v>
      </c>
      <c r="AZ10">
        <v>-0.43</v>
      </c>
      <c r="BA10">
        <v>28748</v>
      </c>
      <c r="BB10">
        <v>99.7</v>
      </c>
      <c r="BC10">
        <v>28737</v>
      </c>
      <c r="BD10">
        <v>99.7</v>
      </c>
      <c r="BE10">
        <v>28585</v>
      </c>
      <c r="BF10">
        <v>99.2</v>
      </c>
      <c r="BG10">
        <v>28714</v>
      </c>
      <c r="BH10">
        <v>99.6</v>
      </c>
      <c r="BI10">
        <v>28589</v>
      </c>
      <c r="BJ10">
        <v>99.2</v>
      </c>
      <c r="BK10">
        <v>24989</v>
      </c>
      <c r="BL10">
        <v>86.7</v>
      </c>
      <c r="BM10">
        <v>16064</v>
      </c>
      <c r="BN10">
        <v>55.7</v>
      </c>
      <c r="BO10">
        <v>22671</v>
      </c>
      <c r="BP10">
        <v>78.599999999999994</v>
      </c>
      <c r="BQ10">
        <v>23301</v>
      </c>
      <c r="BR10">
        <v>80.8</v>
      </c>
      <c r="BS10">
        <v>20737</v>
      </c>
      <c r="BT10">
        <v>72.5</v>
      </c>
      <c r="BU10">
        <v>17491</v>
      </c>
      <c r="BV10">
        <v>70</v>
      </c>
      <c r="BW10">
        <v>9075</v>
      </c>
      <c r="BX10">
        <v>56.5</v>
      </c>
      <c r="BY10">
        <v>26250</v>
      </c>
      <c r="BZ10">
        <v>91.1</v>
      </c>
      <c r="CA10">
        <v>27471</v>
      </c>
      <c r="CB10">
        <v>95.3</v>
      </c>
      <c r="CC10">
        <v>25485</v>
      </c>
      <c r="CD10">
        <v>89.1</v>
      </c>
      <c r="CE10">
        <v>20536</v>
      </c>
      <c r="CF10">
        <v>82.2</v>
      </c>
      <c r="CG10">
        <v>11911</v>
      </c>
      <c r="CH10">
        <v>74.099999999999994</v>
      </c>
      <c r="CI10">
        <v>165339</v>
      </c>
      <c r="CJ10">
        <v>5.74</v>
      </c>
      <c r="CK10">
        <v>173726</v>
      </c>
      <c r="CL10">
        <v>6.03</v>
      </c>
      <c r="CM10">
        <v>167032.38</v>
      </c>
      <c r="CN10">
        <v>5.79</v>
      </c>
      <c r="CO10">
        <v>137674</v>
      </c>
      <c r="CP10">
        <v>4.78</v>
      </c>
      <c r="CQ10">
        <v>79142.06</v>
      </c>
      <c r="CR10">
        <v>2.75</v>
      </c>
      <c r="CS10">
        <v>331039</v>
      </c>
      <c r="CT10">
        <v>11.5</v>
      </c>
      <c r="CU10">
        <v>347452</v>
      </c>
      <c r="CV10">
        <v>12.1</v>
      </c>
      <c r="CW10">
        <v>498665.54</v>
      </c>
      <c r="CX10">
        <v>17.3</v>
      </c>
      <c r="CY10">
        <v>474759.92</v>
      </c>
      <c r="CZ10">
        <v>16.5</v>
      </c>
      <c r="DA10">
        <v>416711.42</v>
      </c>
      <c r="DB10">
        <v>14.5</v>
      </c>
      <c r="DC10">
        <v>58048.5</v>
      </c>
      <c r="DD10">
        <v>2</v>
      </c>
      <c r="DE10">
        <v>84836</v>
      </c>
      <c r="DF10">
        <v>2.9</v>
      </c>
      <c r="DG10">
        <v>84950</v>
      </c>
      <c r="DH10">
        <v>2.9</v>
      </c>
      <c r="DI10">
        <v>101</v>
      </c>
      <c r="DJ10">
        <v>0.4</v>
      </c>
      <c r="DK10">
        <v>63</v>
      </c>
      <c r="DL10">
        <v>0.2</v>
      </c>
      <c r="DM10">
        <v>98</v>
      </c>
      <c r="DN10">
        <v>0.3</v>
      </c>
      <c r="DO10">
        <v>1818</v>
      </c>
      <c r="DP10">
        <v>6.3</v>
      </c>
      <c r="DQ10">
        <v>12502</v>
      </c>
      <c r="DR10">
        <v>43.4</v>
      </c>
      <c r="DS10">
        <v>15182</v>
      </c>
      <c r="DT10">
        <v>52.7</v>
      </c>
      <c r="DU10">
        <v>13413</v>
      </c>
      <c r="DV10">
        <v>46.5</v>
      </c>
      <c r="DW10">
        <v>13411</v>
      </c>
      <c r="DX10">
        <v>46.5</v>
      </c>
      <c r="DY10">
        <v>3449</v>
      </c>
      <c r="DZ10">
        <v>12</v>
      </c>
      <c r="EA10">
        <v>735</v>
      </c>
      <c r="EB10">
        <v>2.5</v>
      </c>
      <c r="EC10">
        <v>8683</v>
      </c>
      <c r="ED10">
        <v>30.1</v>
      </c>
    </row>
    <row r="11" spans="1:134" x14ac:dyDescent="0.35">
      <c r="A11" s="228" t="str">
        <f t="shared" si="0"/>
        <v>Provisional.Non-Maintained Special Schools.Prior attainment.Boys</v>
      </c>
      <c r="B11">
        <v>201819</v>
      </c>
      <c r="C11" t="s">
        <v>223</v>
      </c>
      <c r="D11" t="s">
        <v>224</v>
      </c>
      <c r="E11" t="s">
        <v>225</v>
      </c>
      <c r="F11" t="s">
        <v>226</v>
      </c>
      <c r="G11" t="s">
        <v>239</v>
      </c>
      <c r="H11" s="380" t="s">
        <v>233</v>
      </c>
      <c r="I11" s="242" t="s">
        <v>362</v>
      </c>
      <c r="J11" t="s">
        <v>5</v>
      </c>
      <c r="K11" t="s">
        <v>363</v>
      </c>
      <c r="L11" t="s">
        <v>7</v>
      </c>
      <c r="M11" t="s">
        <v>7</v>
      </c>
      <c r="N11">
        <v>12</v>
      </c>
      <c r="O11">
        <v>24</v>
      </c>
      <c r="P11">
        <v>507.25</v>
      </c>
      <c r="Q11">
        <v>21.1</v>
      </c>
      <c r="R11">
        <v>10</v>
      </c>
      <c r="S11">
        <v>41.7</v>
      </c>
      <c r="T11">
        <v>4</v>
      </c>
      <c r="U11">
        <v>16.7</v>
      </c>
      <c r="V11">
        <v>5</v>
      </c>
      <c r="W11">
        <v>20.8</v>
      </c>
      <c r="X11">
        <v>1</v>
      </c>
      <c r="Y11">
        <v>4.2</v>
      </c>
      <c r="Z11">
        <v>1</v>
      </c>
      <c r="AA11">
        <v>4.2</v>
      </c>
      <c r="AB11">
        <v>1</v>
      </c>
      <c r="AC11">
        <v>4.2</v>
      </c>
      <c r="AD11">
        <v>44.82</v>
      </c>
      <c r="AE11">
        <v>1.87</v>
      </c>
      <c r="AF11">
        <v>24</v>
      </c>
      <c r="AG11">
        <v>-89.67</v>
      </c>
      <c r="AH11">
        <v>-3.74</v>
      </c>
      <c r="AI11">
        <v>-4.25</v>
      </c>
      <c r="AJ11">
        <v>-3.22</v>
      </c>
      <c r="AK11">
        <v>-113.02</v>
      </c>
      <c r="AL11">
        <v>-4.71</v>
      </c>
      <c r="AM11">
        <v>-5.22</v>
      </c>
      <c r="AN11">
        <v>-4.2</v>
      </c>
      <c r="AO11">
        <v>-56.26</v>
      </c>
      <c r="AP11">
        <v>-2.34</v>
      </c>
      <c r="AQ11">
        <v>-2.86</v>
      </c>
      <c r="AR11">
        <v>-1.83</v>
      </c>
      <c r="AS11">
        <v>-85.52</v>
      </c>
      <c r="AT11">
        <v>-3.56</v>
      </c>
      <c r="AU11">
        <v>-4.08</v>
      </c>
      <c r="AV11">
        <v>-3.05</v>
      </c>
      <c r="AW11">
        <v>-100.51</v>
      </c>
      <c r="AX11">
        <v>-4.1900000000000004</v>
      </c>
      <c r="AY11">
        <v>-4.7</v>
      </c>
      <c r="AZ11">
        <v>-3.67</v>
      </c>
      <c r="BA11">
        <v>18</v>
      </c>
      <c r="BB11">
        <v>75</v>
      </c>
      <c r="BC11">
        <v>18</v>
      </c>
      <c r="BD11">
        <v>75</v>
      </c>
      <c r="BE11">
        <v>4</v>
      </c>
      <c r="BF11">
        <v>16.7</v>
      </c>
      <c r="BG11">
        <v>18</v>
      </c>
      <c r="BH11">
        <v>75</v>
      </c>
      <c r="BI11">
        <v>14</v>
      </c>
      <c r="BJ11">
        <v>58.3</v>
      </c>
      <c r="BK11">
        <v>6</v>
      </c>
      <c r="BL11">
        <v>25</v>
      </c>
      <c r="BM11">
        <v>3</v>
      </c>
      <c r="BN11">
        <v>12.5</v>
      </c>
      <c r="BO11">
        <v>2</v>
      </c>
      <c r="BP11">
        <v>8.3000000000000007</v>
      </c>
      <c r="BQ11">
        <v>10</v>
      </c>
      <c r="BR11">
        <v>41.7</v>
      </c>
      <c r="BS11">
        <v>9</v>
      </c>
      <c r="BT11">
        <v>64.3</v>
      </c>
      <c r="BU11">
        <v>4</v>
      </c>
      <c r="BV11">
        <v>66.7</v>
      </c>
      <c r="BW11">
        <v>1</v>
      </c>
      <c r="BX11">
        <v>33.299999999999997</v>
      </c>
      <c r="BY11">
        <v>2</v>
      </c>
      <c r="BZ11">
        <v>8.3000000000000007</v>
      </c>
      <c r="CA11">
        <v>15</v>
      </c>
      <c r="CB11">
        <v>62.5</v>
      </c>
      <c r="CC11">
        <v>9</v>
      </c>
      <c r="CD11">
        <v>64.3</v>
      </c>
      <c r="CE11">
        <v>4</v>
      </c>
      <c r="CF11">
        <v>66.7</v>
      </c>
      <c r="CG11">
        <v>1</v>
      </c>
      <c r="CH11">
        <v>33.299999999999997</v>
      </c>
      <c r="CI11">
        <v>20</v>
      </c>
      <c r="CJ11">
        <v>0.83</v>
      </c>
      <c r="CK11">
        <v>84</v>
      </c>
      <c r="CL11">
        <v>3.5</v>
      </c>
      <c r="CM11">
        <v>62.5</v>
      </c>
      <c r="CN11">
        <v>2.6</v>
      </c>
      <c r="CO11">
        <v>28</v>
      </c>
      <c r="CP11">
        <v>1.17</v>
      </c>
      <c r="CQ11">
        <v>12</v>
      </c>
      <c r="CR11">
        <v>0.5</v>
      </c>
      <c r="CS11">
        <v>65</v>
      </c>
      <c r="CT11">
        <v>2.7</v>
      </c>
      <c r="CU11">
        <v>168</v>
      </c>
      <c r="CV11">
        <v>7</v>
      </c>
      <c r="CW11">
        <v>160</v>
      </c>
      <c r="CX11">
        <v>6.7</v>
      </c>
      <c r="CY11">
        <v>114.25</v>
      </c>
      <c r="CZ11">
        <v>4.8</v>
      </c>
      <c r="DA11">
        <v>90</v>
      </c>
      <c r="DB11">
        <v>3.8</v>
      </c>
      <c r="DC11">
        <v>24.25</v>
      </c>
      <c r="DD11">
        <v>1</v>
      </c>
      <c r="DE11">
        <v>32</v>
      </c>
      <c r="DF11">
        <v>1.3</v>
      </c>
      <c r="DG11">
        <v>27</v>
      </c>
      <c r="DH11">
        <v>1.1000000000000001</v>
      </c>
      <c r="DI11">
        <v>6</v>
      </c>
      <c r="DJ11">
        <v>25</v>
      </c>
      <c r="DK11">
        <v>4</v>
      </c>
      <c r="DL11">
        <v>16.7</v>
      </c>
      <c r="DM11">
        <v>6</v>
      </c>
      <c r="DN11">
        <v>25</v>
      </c>
      <c r="DO11">
        <v>4</v>
      </c>
      <c r="DP11">
        <v>16.7</v>
      </c>
      <c r="DQ11">
        <v>3</v>
      </c>
      <c r="DR11">
        <v>12.5</v>
      </c>
      <c r="DS11">
        <v>13</v>
      </c>
      <c r="DT11">
        <v>54.2</v>
      </c>
      <c r="DU11">
        <v>1</v>
      </c>
      <c r="DV11">
        <v>4.2</v>
      </c>
      <c r="DW11">
        <v>1</v>
      </c>
      <c r="DX11">
        <v>4.2</v>
      </c>
      <c r="DY11">
        <v>0</v>
      </c>
      <c r="DZ11">
        <v>0</v>
      </c>
      <c r="EA11">
        <v>0</v>
      </c>
      <c r="EB11">
        <v>0</v>
      </c>
      <c r="EC11">
        <v>4</v>
      </c>
      <c r="ED11">
        <v>16.7</v>
      </c>
    </row>
    <row r="12" spans="1:134" x14ac:dyDescent="0.35">
      <c r="A12" s="228" t="str">
        <f t="shared" si="0"/>
        <v>Provisional.PRU &amp; AP.Prior attainment.Boys</v>
      </c>
      <c r="B12">
        <v>201819</v>
      </c>
      <c r="C12" t="s">
        <v>223</v>
      </c>
      <c r="D12" t="s">
        <v>224</v>
      </c>
      <c r="E12" t="s">
        <v>225</v>
      </c>
      <c r="F12" t="s">
        <v>226</v>
      </c>
      <c r="G12" t="s">
        <v>239</v>
      </c>
      <c r="H12" s="380" t="s">
        <v>397</v>
      </c>
      <c r="I12" t="s">
        <v>362</v>
      </c>
      <c r="J12" t="s">
        <v>5</v>
      </c>
      <c r="K12" t="s">
        <v>363</v>
      </c>
      <c r="L12" t="s">
        <v>7</v>
      </c>
      <c r="M12" t="s">
        <v>7</v>
      </c>
      <c r="N12">
        <v>275</v>
      </c>
      <c r="O12">
        <v>956</v>
      </c>
      <c r="P12">
        <v>10914.75</v>
      </c>
      <c r="Q12">
        <v>11.4</v>
      </c>
      <c r="R12">
        <v>607</v>
      </c>
      <c r="S12">
        <v>63.5</v>
      </c>
      <c r="T12">
        <v>46</v>
      </c>
      <c r="U12">
        <v>4.8</v>
      </c>
      <c r="V12">
        <v>118</v>
      </c>
      <c r="W12">
        <v>12.3</v>
      </c>
      <c r="X12">
        <v>11</v>
      </c>
      <c r="Y12">
        <v>1.2</v>
      </c>
      <c r="Z12">
        <v>4</v>
      </c>
      <c r="AA12">
        <v>0.4</v>
      </c>
      <c r="AB12">
        <v>5</v>
      </c>
      <c r="AC12">
        <v>0.5</v>
      </c>
      <c r="AD12">
        <v>792.76</v>
      </c>
      <c r="AE12">
        <v>0.83</v>
      </c>
      <c r="AF12">
        <v>956</v>
      </c>
      <c r="AG12">
        <v>-4332.0600000000004</v>
      </c>
      <c r="AH12">
        <v>-4.53</v>
      </c>
      <c r="AI12">
        <v>-4.6100000000000003</v>
      </c>
      <c r="AJ12">
        <v>-4.45</v>
      </c>
      <c r="AK12">
        <v>-4447.32</v>
      </c>
      <c r="AL12">
        <v>-4.6500000000000004</v>
      </c>
      <c r="AM12">
        <v>-4.7300000000000004</v>
      </c>
      <c r="AN12">
        <v>-4.57</v>
      </c>
      <c r="AO12">
        <v>-3273.81</v>
      </c>
      <c r="AP12">
        <v>-3.42</v>
      </c>
      <c r="AQ12">
        <v>-3.51</v>
      </c>
      <c r="AR12">
        <v>-3.34</v>
      </c>
      <c r="AS12">
        <v>-4567.1499999999996</v>
      </c>
      <c r="AT12">
        <v>-4.78</v>
      </c>
      <c r="AU12">
        <v>-4.8600000000000003</v>
      </c>
      <c r="AV12">
        <v>-4.7</v>
      </c>
      <c r="AW12">
        <v>-4725.67</v>
      </c>
      <c r="AX12">
        <v>-4.9400000000000004</v>
      </c>
      <c r="AY12">
        <v>-5.0199999999999996</v>
      </c>
      <c r="AZ12">
        <v>-4.8600000000000003</v>
      </c>
      <c r="BA12">
        <v>733</v>
      </c>
      <c r="BB12">
        <v>76.7</v>
      </c>
      <c r="BC12">
        <v>719</v>
      </c>
      <c r="BD12">
        <v>75.2</v>
      </c>
      <c r="BE12">
        <v>200</v>
      </c>
      <c r="BF12">
        <v>20.9</v>
      </c>
      <c r="BG12">
        <v>683</v>
      </c>
      <c r="BH12">
        <v>71.400000000000006</v>
      </c>
      <c r="BI12">
        <v>233</v>
      </c>
      <c r="BJ12">
        <v>24.4</v>
      </c>
      <c r="BK12">
        <v>90</v>
      </c>
      <c r="BL12">
        <v>9.4</v>
      </c>
      <c r="BM12">
        <v>21</v>
      </c>
      <c r="BN12">
        <v>2.2000000000000002</v>
      </c>
      <c r="BO12">
        <v>51</v>
      </c>
      <c r="BP12">
        <v>5.3</v>
      </c>
      <c r="BQ12">
        <v>114</v>
      </c>
      <c r="BR12">
        <v>11.9</v>
      </c>
      <c r="BS12">
        <v>43</v>
      </c>
      <c r="BT12">
        <v>18.5</v>
      </c>
      <c r="BU12">
        <v>16</v>
      </c>
      <c r="BV12">
        <v>17.8</v>
      </c>
      <c r="BW12">
        <v>10</v>
      </c>
      <c r="BX12">
        <v>47.6</v>
      </c>
      <c r="BY12">
        <v>93</v>
      </c>
      <c r="BZ12">
        <v>9.6999999999999993</v>
      </c>
      <c r="CA12">
        <v>270</v>
      </c>
      <c r="CB12">
        <v>28.2</v>
      </c>
      <c r="CC12">
        <v>99</v>
      </c>
      <c r="CD12">
        <v>42.5</v>
      </c>
      <c r="CE12">
        <v>24</v>
      </c>
      <c r="CF12">
        <v>26.7</v>
      </c>
      <c r="CG12">
        <v>12</v>
      </c>
      <c r="CH12">
        <v>57.1</v>
      </c>
      <c r="CI12">
        <v>701</v>
      </c>
      <c r="CJ12">
        <v>0.73</v>
      </c>
      <c r="CK12">
        <v>2125</v>
      </c>
      <c r="CL12">
        <v>2.2200000000000002</v>
      </c>
      <c r="CM12">
        <v>797.5</v>
      </c>
      <c r="CN12">
        <v>0.83</v>
      </c>
      <c r="CO12">
        <v>240</v>
      </c>
      <c r="CP12">
        <v>0.25</v>
      </c>
      <c r="CQ12">
        <v>95.5</v>
      </c>
      <c r="CR12">
        <v>0.1</v>
      </c>
      <c r="CS12">
        <v>2423</v>
      </c>
      <c r="CT12">
        <v>2.5</v>
      </c>
      <c r="CU12">
        <v>4250</v>
      </c>
      <c r="CV12">
        <v>4.4000000000000004</v>
      </c>
      <c r="CW12">
        <v>2313.5</v>
      </c>
      <c r="CX12">
        <v>2.4</v>
      </c>
      <c r="CY12">
        <v>1928.25</v>
      </c>
      <c r="CZ12">
        <v>2</v>
      </c>
      <c r="DA12">
        <v>1463</v>
      </c>
      <c r="DB12">
        <v>1.5</v>
      </c>
      <c r="DC12">
        <v>465.25</v>
      </c>
      <c r="DD12">
        <v>0.5</v>
      </c>
      <c r="DE12">
        <v>696</v>
      </c>
      <c r="DF12">
        <v>0.7</v>
      </c>
      <c r="DG12">
        <v>610</v>
      </c>
      <c r="DH12">
        <v>0.6</v>
      </c>
      <c r="DI12">
        <v>263</v>
      </c>
      <c r="DJ12">
        <v>27.5</v>
      </c>
      <c r="DK12">
        <v>367</v>
      </c>
      <c r="DL12">
        <v>38.4</v>
      </c>
      <c r="DM12">
        <v>179</v>
      </c>
      <c r="DN12">
        <v>18.7</v>
      </c>
      <c r="DO12">
        <v>97</v>
      </c>
      <c r="DP12">
        <v>10.1</v>
      </c>
      <c r="DQ12">
        <v>39</v>
      </c>
      <c r="DR12">
        <v>4.0999999999999996</v>
      </c>
      <c r="DS12">
        <v>209</v>
      </c>
      <c r="DT12">
        <v>21.9</v>
      </c>
      <c r="DU12">
        <v>25</v>
      </c>
      <c r="DV12">
        <v>2.6</v>
      </c>
      <c r="DW12">
        <v>25</v>
      </c>
      <c r="DX12">
        <v>2.6</v>
      </c>
      <c r="DY12">
        <v>4</v>
      </c>
      <c r="DZ12">
        <v>0.4</v>
      </c>
      <c r="EA12">
        <v>0</v>
      </c>
      <c r="EB12">
        <v>0</v>
      </c>
      <c r="EC12">
        <v>150</v>
      </c>
      <c r="ED12">
        <v>15.7</v>
      </c>
    </row>
    <row r="13" spans="1:134" x14ac:dyDescent="0.35">
      <c r="A13" s="228" t="str">
        <f t="shared" si="0"/>
        <v>Provisional.Sponsored Academies.Prior attainment.Boys</v>
      </c>
      <c r="B13">
        <v>201819</v>
      </c>
      <c r="C13" t="s">
        <v>223</v>
      </c>
      <c r="D13" t="s">
        <v>224</v>
      </c>
      <c r="E13" t="s">
        <v>225</v>
      </c>
      <c r="F13" t="s">
        <v>226</v>
      </c>
      <c r="G13" t="s">
        <v>239</v>
      </c>
      <c r="H13" s="380" t="s">
        <v>234</v>
      </c>
      <c r="I13" t="s">
        <v>362</v>
      </c>
      <c r="J13" t="s">
        <v>5</v>
      </c>
      <c r="K13" t="s">
        <v>363</v>
      </c>
      <c r="L13" t="s">
        <v>7</v>
      </c>
      <c r="M13" t="s">
        <v>7</v>
      </c>
      <c r="N13">
        <v>684</v>
      </c>
      <c r="O13">
        <v>17517</v>
      </c>
      <c r="P13">
        <v>947881.77</v>
      </c>
      <c r="Q13">
        <v>54.1</v>
      </c>
      <c r="R13">
        <v>17419</v>
      </c>
      <c r="S13">
        <v>99.4</v>
      </c>
      <c r="T13">
        <v>11161</v>
      </c>
      <c r="U13">
        <v>63.7</v>
      </c>
      <c r="V13">
        <v>14936</v>
      </c>
      <c r="W13">
        <v>85.3</v>
      </c>
      <c r="X13">
        <v>7807</v>
      </c>
      <c r="Y13">
        <v>44.6</v>
      </c>
      <c r="Z13">
        <v>3110</v>
      </c>
      <c r="AA13">
        <v>17.8</v>
      </c>
      <c r="AB13">
        <v>4774</v>
      </c>
      <c r="AC13">
        <v>27.3</v>
      </c>
      <c r="AD13">
        <v>83338.5</v>
      </c>
      <c r="AE13">
        <v>4.76</v>
      </c>
      <c r="AF13">
        <v>17517</v>
      </c>
      <c r="AG13">
        <v>-8488.81</v>
      </c>
      <c r="AH13">
        <v>-0.48</v>
      </c>
      <c r="AI13">
        <v>-0.5</v>
      </c>
      <c r="AJ13">
        <v>-0.47</v>
      </c>
      <c r="AK13">
        <v>-11242.66</v>
      </c>
      <c r="AL13">
        <v>-0.64</v>
      </c>
      <c r="AM13">
        <v>-0.66</v>
      </c>
      <c r="AN13">
        <v>-0.62</v>
      </c>
      <c r="AO13">
        <v>-3363.97</v>
      </c>
      <c r="AP13">
        <v>-0.19</v>
      </c>
      <c r="AQ13">
        <v>-0.21</v>
      </c>
      <c r="AR13">
        <v>-0.17</v>
      </c>
      <c r="AS13">
        <v>-9697</v>
      </c>
      <c r="AT13">
        <v>-0.55000000000000004</v>
      </c>
      <c r="AU13">
        <v>-0.56999999999999995</v>
      </c>
      <c r="AV13">
        <v>-0.53</v>
      </c>
      <c r="AW13">
        <v>-10121.709999999999</v>
      </c>
      <c r="AX13">
        <v>-0.57999999999999996</v>
      </c>
      <c r="AY13">
        <v>-0.6</v>
      </c>
      <c r="AZ13">
        <v>-0.56000000000000005</v>
      </c>
      <c r="BA13">
        <v>17469</v>
      </c>
      <c r="BB13">
        <v>99.7</v>
      </c>
      <c r="BC13">
        <v>17451</v>
      </c>
      <c r="BD13">
        <v>99.6</v>
      </c>
      <c r="BE13">
        <v>17343</v>
      </c>
      <c r="BF13">
        <v>99</v>
      </c>
      <c r="BG13">
        <v>17436</v>
      </c>
      <c r="BH13">
        <v>99.5</v>
      </c>
      <c r="BI13">
        <v>17295</v>
      </c>
      <c r="BJ13">
        <v>98.7</v>
      </c>
      <c r="BK13">
        <v>15115</v>
      </c>
      <c r="BL13">
        <v>86.3</v>
      </c>
      <c r="BM13">
        <v>8723</v>
      </c>
      <c r="BN13">
        <v>49.8</v>
      </c>
      <c r="BO13">
        <v>12867</v>
      </c>
      <c r="BP13">
        <v>73.5</v>
      </c>
      <c r="BQ13">
        <v>13274</v>
      </c>
      <c r="BR13">
        <v>75.8</v>
      </c>
      <c r="BS13">
        <v>11229</v>
      </c>
      <c r="BT13">
        <v>64.900000000000006</v>
      </c>
      <c r="BU13">
        <v>9233</v>
      </c>
      <c r="BV13">
        <v>61.1</v>
      </c>
      <c r="BW13">
        <v>4220</v>
      </c>
      <c r="BX13">
        <v>48.4</v>
      </c>
      <c r="BY13">
        <v>15374</v>
      </c>
      <c r="BZ13">
        <v>87.8</v>
      </c>
      <c r="CA13">
        <v>16290</v>
      </c>
      <c r="CB13">
        <v>93</v>
      </c>
      <c r="CC13">
        <v>14638</v>
      </c>
      <c r="CD13">
        <v>84.6</v>
      </c>
      <c r="CE13">
        <v>11329</v>
      </c>
      <c r="CF13">
        <v>75</v>
      </c>
      <c r="CG13">
        <v>5800</v>
      </c>
      <c r="CH13">
        <v>66.5</v>
      </c>
      <c r="CI13">
        <v>95792</v>
      </c>
      <c r="CJ13">
        <v>5.47</v>
      </c>
      <c r="CK13">
        <v>100522</v>
      </c>
      <c r="CL13">
        <v>5.74</v>
      </c>
      <c r="CM13">
        <v>94152.5</v>
      </c>
      <c r="CN13">
        <v>5.37</v>
      </c>
      <c r="CO13">
        <v>75877</v>
      </c>
      <c r="CP13">
        <v>4.33</v>
      </c>
      <c r="CQ13">
        <v>39531.519999999997</v>
      </c>
      <c r="CR13">
        <v>2.2599999999999998</v>
      </c>
      <c r="CS13">
        <v>191778</v>
      </c>
      <c r="CT13">
        <v>10.9</v>
      </c>
      <c r="CU13">
        <v>201044</v>
      </c>
      <c r="CV13">
        <v>11.5</v>
      </c>
      <c r="CW13">
        <v>279094.64</v>
      </c>
      <c r="CX13">
        <v>15.9</v>
      </c>
      <c r="CY13">
        <v>275965.13</v>
      </c>
      <c r="CZ13">
        <v>15.8</v>
      </c>
      <c r="DA13">
        <v>202578.88</v>
      </c>
      <c r="DB13">
        <v>11.6</v>
      </c>
      <c r="DC13">
        <v>73386.25</v>
      </c>
      <c r="DD13">
        <v>4.2</v>
      </c>
      <c r="DE13">
        <v>51180</v>
      </c>
      <c r="DF13">
        <v>2.9</v>
      </c>
      <c r="DG13">
        <v>51129</v>
      </c>
      <c r="DH13">
        <v>2.9</v>
      </c>
      <c r="DI13">
        <v>71</v>
      </c>
      <c r="DJ13">
        <v>0.4</v>
      </c>
      <c r="DK13">
        <v>64</v>
      </c>
      <c r="DL13">
        <v>0.4</v>
      </c>
      <c r="DM13">
        <v>90</v>
      </c>
      <c r="DN13">
        <v>0.5</v>
      </c>
      <c r="DO13">
        <v>1307</v>
      </c>
      <c r="DP13">
        <v>7.5</v>
      </c>
      <c r="DQ13">
        <v>8178</v>
      </c>
      <c r="DR13">
        <v>46.7</v>
      </c>
      <c r="DS13">
        <v>10267</v>
      </c>
      <c r="DT13">
        <v>58.6</v>
      </c>
      <c r="DU13">
        <v>7028</v>
      </c>
      <c r="DV13">
        <v>40.1</v>
      </c>
      <c r="DW13">
        <v>7024</v>
      </c>
      <c r="DX13">
        <v>40.1</v>
      </c>
      <c r="DY13">
        <v>1658</v>
      </c>
      <c r="DZ13">
        <v>9.5</v>
      </c>
      <c r="EA13">
        <v>327</v>
      </c>
      <c r="EB13">
        <v>1.9</v>
      </c>
      <c r="EC13">
        <v>5091</v>
      </c>
      <c r="ED13">
        <v>29.1</v>
      </c>
    </row>
    <row r="14" spans="1:134" x14ac:dyDescent="0.35">
      <c r="A14" s="228" t="str">
        <f t="shared" si="0"/>
        <v>Provisional.state-funded inc PRU &amp; AP.Prior attainment.Boys</v>
      </c>
      <c r="B14">
        <v>201819</v>
      </c>
      <c r="C14" t="s">
        <v>223</v>
      </c>
      <c r="D14" t="s">
        <v>224</v>
      </c>
      <c r="E14" t="s">
        <v>225</v>
      </c>
      <c r="F14" t="s">
        <v>226</v>
      </c>
      <c r="G14" t="s">
        <v>239</v>
      </c>
      <c r="H14" s="380" t="s">
        <v>398</v>
      </c>
      <c r="I14" t="s">
        <v>362</v>
      </c>
      <c r="J14" t="s">
        <v>5</v>
      </c>
      <c r="K14" t="s">
        <v>363</v>
      </c>
      <c r="L14" t="s">
        <v>7</v>
      </c>
      <c r="M14" t="s">
        <v>7</v>
      </c>
      <c r="N14">
        <v>3397</v>
      </c>
      <c r="O14">
        <v>114961</v>
      </c>
      <c r="P14">
        <v>6665136.5599999996</v>
      </c>
      <c r="Q14">
        <v>58</v>
      </c>
      <c r="R14">
        <v>114079</v>
      </c>
      <c r="S14">
        <v>99.2</v>
      </c>
      <c r="T14">
        <v>82407</v>
      </c>
      <c r="U14">
        <v>71.7</v>
      </c>
      <c r="V14">
        <v>102959</v>
      </c>
      <c r="W14">
        <v>89.6</v>
      </c>
      <c r="X14">
        <v>60182</v>
      </c>
      <c r="Y14">
        <v>52.3</v>
      </c>
      <c r="Z14">
        <v>31084</v>
      </c>
      <c r="AA14">
        <v>27</v>
      </c>
      <c r="AB14">
        <v>43245</v>
      </c>
      <c r="AC14">
        <v>37.6</v>
      </c>
      <c r="AD14">
        <v>601436.52</v>
      </c>
      <c r="AE14">
        <v>5.23</v>
      </c>
      <c r="AF14">
        <v>114961</v>
      </c>
      <c r="AG14">
        <v>-30284.799999999999</v>
      </c>
      <c r="AH14">
        <v>-0.26</v>
      </c>
      <c r="AI14">
        <v>-0.27</v>
      </c>
      <c r="AJ14">
        <v>-0.26</v>
      </c>
      <c r="AK14">
        <v>-52178.38</v>
      </c>
      <c r="AL14">
        <v>-0.45</v>
      </c>
      <c r="AM14">
        <v>-0.46</v>
      </c>
      <c r="AN14">
        <v>-0.45</v>
      </c>
      <c r="AO14">
        <v>-1534.97</v>
      </c>
      <c r="AP14">
        <v>-0.01</v>
      </c>
      <c r="AQ14">
        <v>-0.02</v>
      </c>
      <c r="AR14">
        <v>-0.01</v>
      </c>
      <c r="AS14">
        <v>-23421.88</v>
      </c>
      <c r="AT14">
        <v>-0.2</v>
      </c>
      <c r="AU14">
        <v>-0.21</v>
      </c>
      <c r="AV14">
        <v>-0.2</v>
      </c>
      <c r="AW14">
        <v>-47438.54</v>
      </c>
      <c r="AX14">
        <v>-0.41</v>
      </c>
      <c r="AY14">
        <v>-0.42</v>
      </c>
      <c r="AZ14">
        <v>-0.41</v>
      </c>
      <c r="BA14">
        <v>114444</v>
      </c>
      <c r="BB14">
        <v>99.6</v>
      </c>
      <c r="BC14">
        <v>114373</v>
      </c>
      <c r="BD14">
        <v>99.5</v>
      </c>
      <c r="BE14">
        <v>113111</v>
      </c>
      <c r="BF14">
        <v>98.4</v>
      </c>
      <c r="BG14">
        <v>114254</v>
      </c>
      <c r="BH14">
        <v>99.4</v>
      </c>
      <c r="BI14">
        <v>112965</v>
      </c>
      <c r="BJ14">
        <v>98.3</v>
      </c>
      <c r="BK14">
        <v>99442</v>
      </c>
      <c r="BL14">
        <v>86.5</v>
      </c>
      <c r="BM14">
        <v>66990</v>
      </c>
      <c r="BN14">
        <v>58.3</v>
      </c>
      <c r="BO14">
        <v>91407</v>
      </c>
      <c r="BP14">
        <v>79.5</v>
      </c>
      <c r="BQ14">
        <v>94046</v>
      </c>
      <c r="BR14">
        <v>81.8</v>
      </c>
      <c r="BS14">
        <v>84395</v>
      </c>
      <c r="BT14">
        <v>74.7</v>
      </c>
      <c r="BU14">
        <v>71734</v>
      </c>
      <c r="BV14">
        <v>72.099999999999994</v>
      </c>
      <c r="BW14">
        <v>39092</v>
      </c>
      <c r="BX14">
        <v>58.4</v>
      </c>
      <c r="BY14">
        <v>104613</v>
      </c>
      <c r="BZ14">
        <v>91</v>
      </c>
      <c r="CA14">
        <v>109481</v>
      </c>
      <c r="CB14">
        <v>95.2</v>
      </c>
      <c r="CC14">
        <v>101971</v>
      </c>
      <c r="CD14">
        <v>90.3</v>
      </c>
      <c r="CE14">
        <v>83082</v>
      </c>
      <c r="CF14">
        <v>83.5</v>
      </c>
      <c r="CG14">
        <v>50612</v>
      </c>
      <c r="CH14">
        <v>75.599999999999994</v>
      </c>
      <c r="CI14">
        <v>664338.26</v>
      </c>
      <c r="CJ14">
        <v>5.78</v>
      </c>
      <c r="CK14">
        <v>700957.27</v>
      </c>
      <c r="CL14">
        <v>6.1</v>
      </c>
      <c r="CM14">
        <v>674335.02</v>
      </c>
      <c r="CN14">
        <v>5.87</v>
      </c>
      <c r="CO14">
        <v>559264</v>
      </c>
      <c r="CP14">
        <v>4.8600000000000003</v>
      </c>
      <c r="CQ14">
        <v>335390.94</v>
      </c>
      <c r="CR14">
        <v>2.92</v>
      </c>
      <c r="CS14">
        <v>1331454.52</v>
      </c>
      <c r="CT14">
        <v>11.6</v>
      </c>
      <c r="CU14">
        <v>1401914.54</v>
      </c>
      <c r="CV14">
        <v>12.2</v>
      </c>
      <c r="CW14">
        <v>2014827.53</v>
      </c>
      <c r="CX14">
        <v>17.5</v>
      </c>
      <c r="CY14">
        <v>1916939.97</v>
      </c>
      <c r="CZ14">
        <v>16.7</v>
      </c>
      <c r="DA14">
        <v>1663680.47</v>
      </c>
      <c r="DB14">
        <v>14.5</v>
      </c>
      <c r="DC14">
        <v>253259.5</v>
      </c>
      <c r="DD14">
        <v>2.2000000000000002</v>
      </c>
      <c r="DE14">
        <v>336250</v>
      </c>
      <c r="DF14">
        <v>2.9</v>
      </c>
      <c r="DG14">
        <v>336287</v>
      </c>
      <c r="DH14">
        <v>2.9</v>
      </c>
      <c r="DI14">
        <v>655</v>
      </c>
      <c r="DJ14">
        <v>0.6</v>
      </c>
      <c r="DK14">
        <v>760</v>
      </c>
      <c r="DL14">
        <v>0.7</v>
      </c>
      <c r="DM14">
        <v>635</v>
      </c>
      <c r="DN14">
        <v>0.6</v>
      </c>
      <c r="DO14">
        <v>7094</v>
      </c>
      <c r="DP14">
        <v>6.2</v>
      </c>
      <c r="DQ14">
        <v>45635</v>
      </c>
      <c r="DR14">
        <v>39.700000000000003</v>
      </c>
      <c r="DS14">
        <v>56554</v>
      </c>
      <c r="DT14">
        <v>49.2</v>
      </c>
      <c r="DU14">
        <v>56419</v>
      </c>
      <c r="DV14">
        <v>49.1</v>
      </c>
      <c r="DW14">
        <v>56208</v>
      </c>
      <c r="DX14">
        <v>48.9</v>
      </c>
      <c r="DY14">
        <v>14703</v>
      </c>
      <c r="DZ14">
        <v>12.8</v>
      </c>
      <c r="EA14">
        <v>3807</v>
      </c>
      <c r="EB14">
        <v>3.3</v>
      </c>
      <c r="EC14">
        <v>35089</v>
      </c>
      <c r="ED14">
        <v>30.5</v>
      </c>
    </row>
    <row r="15" spans="1:134" x14ac:dyDescent="0.35">
      <c r="A15" s="228" t="str">
        <f t="shared" si="0"/>
        <v>Provisional.State-funded mainstream.Religious denomination by prior attainment.Boys</v>
      </c>
      <c r="B15">
        <v>201819</v>
      </c>
      <c r="C15" t="s">
        <v>223</v>
      </c>
      <c r="D15" t="s">
        <v>224</v>
      </c>
      <c r="E15" t="s">
        <v>225</v>
      </c>
      <c r="F15" t="s">
        <v>226</v>
      </c>
      <c r="G15" t="s">
        <v>239</v>
      </c>
      <c r="H15" s="380" t="s">
        <v>235</v>
      </c>
      <c r="I15" t="s">
        <v>399</v>
      </c>
      <c r="J15" t="s">
        <v>5</v>
      </c>
      <c r="K15" t="s">
        <v>363</v>
      </c>
      <c r="L15" t="s">
        <v>7</v>
      </c>
      <c r="M15" t="s">
        <v>364</v>
      </c>
      <c r="N15">
        <v>174</v>
      </c>
      <c r="O15">
        <v>6605</v>
      </c>
      <c r="P15">
        <v>395250.93</v>
      </c>
      <c r="Q15">
        <v>59.8</v>
      </c>
      <c r="R15">
        <v>6588</v>
      </c>
      <c r="S15">
        <v>99.7</v>
      </c>
      <c r="T15">
        <v>4877</v>
      </c>
      <c r="U15">
        <v>73.8</v>
      </c>
      <c r="V15">
        <v>6024</v>
      </c>
      <c r="W15">
        <v>91.2</v>
      </c>
      <c r="X15">
        <v>3557</v>
      </c>
      <c r="Y15">
        <v>53.9</v>
      </c>
      <c r="Z15">
        <v>1867</v>
      </c>
      <c r="AA15">
        <v>28.3</v>
      </c>
      <c r="AB15">
        <v>2595</v>
      </c>
      <c r="AC15">
        <v>39.299999999999997</v>
      </c>
      <c r="AD15">
        <v>35572.61</v>
      </c>
      <c r="AE15">
        <v>5.39</v>
      </c>
      <c r="AF15">
        <v>6605</v>
      </c>
      <c r="AG15">
        <v>-821.79</v>
      </c>
      <c r="AH15">
        <v>-0.12</v>
      </c>
      <c r="AI15">
        <v>-0.16</v>
      </c>
      <c r="AJ15">
        <v>-0.09</v>
      </c>
      <c r="AK15">
        <v>-2101.52</v>
      </c>
      <c r="AL15">
        <v>-0.32</v>
      </c>
      <c r="AM15">
        <v>-0.35</v>
      </c>
      <c r="AN15">
        <v>-0.28999999999999998</v>
      </c>
      <c r="AO15">
        <v>475.76</v>
      </c>
      <c r="AP15">
        <v>7.0000000000000007E-2</v>
      </c>
      <c r="AQ15">
        <v>0.04</v>
      </c>
      <c r="AR15">
        <v>0.1</v>
      </c>
      <c r="AS15">
        <v>-443.72</v>
      </c>
      <c r="AT15">
        <v>-7.0000000000000007E-2</v>
      </c>
      <c r="AU15">
        <v>-0.1</v>
      </c>
      <c r="AV15">
        <v>-0.04</v>
      </c>
      <c r="AW15">
        <v>-1471.46</v>
      </c>
      <c r="AX15">
        <v>-0.22</v>
      </c>
      <c r="AY15">
        <v>-0.25</v>
      </c>
      <c r="AZ15">
        <v>-0.19</v>
      </c>
      <c r="BA15">
        <v>6594</v>
      </c>
      <c r="BB15">
        <v>99.8</v>
      </c>
      <c r="BC15">
        <v>6589</v>
      </c>
      <c r="BD15">
        <v>99.8</v>
      </c>
      <c r="BE15">
        <v>6569</v>
      </c>
      <c r="BF15">
        <v>99.5</v>
      </c>
      <c r="BG15">
        <v>6588</v>
      </c>
      <c r="BH15">
        <v>99.7</v>
      </c>
      <c r="BI15">
        <v>6543</v>
      </c>
      <c r="BJ15">
        <v>99.1</v>
      </c>
      <c r="BK15">
        <v>5680</v>
      </c>
      <c r="BL15">
        <v>86</v>
      </c>
      <c r="BM15">
        <v>4027</v>
      </c>
      <c r="BN15">
        <v>61</v>
      </c>
      <c r="BO15">
        <v>5366</v>
      </c>
      <c r="BP15">
        <v>81.2</v>
      </c>
      <c r="BQ15">
        <v>5529</v>
      </c>
      <c r="BR15">
        <v>83.7</v>
      </c>
      <c r="BS15">
        <v>5041</v>
      </c>
      <c r="BT15">
        <v>77</v>
      </c>
      <c r="BU15">
        <v>4238</v>
      </c>
      <c r="BV15">
        <v>74.599999999999994</v>
      </c>
      <c r="BW15">
        <v>2371</v>
      </c>
      <c r="BX15">
        <v>58.9</v>
      </c>
      <c r="BY15">
        <v>6114</v>
      </c>
      <c r="BZ15">
        <v>92.6</v>
      </c>
      <c r="CA15">
        <v>6379</v>
      </c>
      <c r="CB15">
        <v>96.6</v>
      </c>
      <c r="CC15">
        <v>5990</v>
      </c>
      <c r="CD15">
        <v>91.5</v>
      </c>
      <c r="CE15">
        <v>4829</v>
      </c>
      <c r="CF15">
        <v>85</v>
      </c>
      <c r="CG15">
        <v>3064</v>
      </c>
      <c r="CH15">
        <v>76.099999999999994</v>
      </c>
      <c r="CI15">
        <v>39357</v>
      </c>
      <c r="CJ15">
        <v>5.96</v>
      </c>
      <c r="CK15">
        <v>41158.769999999997</v>
      </c>
      <c r="CL15">
        <v>6.23</v>
      </c>
      <c r="CM15">
        <v>39903.5</v>
      </c>
      <c r="CN15">
        <v>6.04</v>
      </c>
      <c r="CO15">
        <v>32717</v>
      </c>
      <c r="CP15">
        <v>4.95</v>
      </c>
      <c r="CQ15">
        <v>20395.14</v>
      </c>
      <c r="CR15">
        <v>3.09</v>
      </c>
      <c r="CS15">
        <v>78772</v>
      </c>
      <c r="CT15">
        <v>11.9</v>
      </c>
      <c r="CU15">
        <v>82317.539999999994</v>
      </c>
      <c r="CV15">
        <v>12.5</v>
      </c>
      <c r="CW15">
        <v>119460.14</v>
      </c>
      <c r="CX15">
        <v>18.100000000000001</v>
      </c>
      <c r="CY15">
        <v>114701.25</v>
      </c>
      <c r="CZ15">
        <v>17.399999999999999</v>
      </c>
      <c r="DA15">
        <v>103451</v>
      </c>
      <c r="DB15">
        <v>15.7</v>
      </c>
      <c r="DC15">
        <v>11250.25</v>
      </c>
      <c r="DD15">
        <v>1.7</v>
      </c>
      <c r="DE15">
        <v>19543</v>
      </c>
      <c r="DF15">
        <v>3</v>
      </c>
      <c r="DG15">
        <v>19577</v>
      </c>
      <c r="DH15">
        <v>3</v>
      </c>
      <c r="DI15">
        <v>16</v>
      </c>
      <c r="DJ15">
        <v>0.2</v>
      </c>
      <c r="DK15">
        <v>11</v>
      </c>
      <c r="DL15">
        <v>0.2</v>
      </c>
      <c r="DM15">
        <v>13</v>
      </c>
      <c r="DN15">
        <v>0.2</v>
      </c>
      <c r="DO15">
        <v>447</v>
      </c>
      <c r="DP15">
        <v>6.8</v>
      </c>
      <c r="DQ15">
        <v>2561</v>
      </c>
      <c r="DR15">
        <v>38.799999999999997</v>
      </c>
      <c r="DS15">
        <v>3029</v>
      </c>
      <c r="DT15">
        <v>45.9</v>
      </c>
      <c r="DU15">
        <v>3514</v>
      </c>
      <c r="DV15">
        <v>53.2</v>
      </c>
      <c r="DW15">
        <v>3492</v>
      </c>
      <c r="DX15">
        <v>52.9</v>
      </c>
      <c r="DY15">
        <v>751</v>
      </c>
      <c r="DZ15">
        <v>11.4</v>
      </c>
      <c r="EA15">
        <v>243</v>
      </c>
      <c r="EB15">
        <v>3.7</v>
      </c>
      <c r="EC15">
        <v>2024</v>
      </c>
      <c r="ED15">
        <v>30.6</v>
      </c>
    </row>
    <row r="16" spans="1:134" x14ac:dyDescent="0.35">
      <c r="A16" s="228" t="str">
        <f t="shared" si="0"/>
        <v>Provisional.State-funded mainstream.Religious denomination by prior attainment.Boys</v>
      </c>
      <c r="B16">
        <v>201819</v>
      </c>
      <c r="C16" t="s">
        <v>223</v>
      </c>
      <c r="D16" t="s">
        <v>224</v>
      </c>
      <c r="E16" t="s">
        <v>225</v>
      </c>
      <c r="F16" t="s">
        <v>226</v>
      </c>
      <c r="G16" t="s">
        <v>239</v>
      </c>
      <c r="H16" s="380" t="s">
        <v>235</v>
      </c>
      <c r="I16" t="s">
        <v>399</v>
      </c>
      <c r="J16" t="s">
        <v>5</v>
      </c>
      <c r="K16" t="s">
        <v>363</v>
      </c>
      <c r="L16" t="s">
        <v>7</v>
      </c>
      <c r="M16" t="s">
        <v>365</v>
      </c>
      <c r="N16">
        <v>1</v>
      </c>
      <c r="O16">
        <v>32</v>
      </c>
      <c r="P16" s="520" t="s">
        <v>442</v>
      </c>
      <c r="Q16" s="520" t="s">
        <v>442</v>
      </c>
      <c r="R16" s="520" t="s">
        <v>442</v>
      </c>
      <c r="S16" s="520" t="s">
        <v>442</v>
      </c>
      <c r="T16" s="520" t="s">
        <v>442</v>
      </c>
      <c r="U16" s="520" t="s">
        <v>442</v>
      </c>
      <c r="V16" s="520" t="s">
        <v>442</v>
      </c>
      <c r="W16" s="520" t="s">
        <v>442</v>
      </c>
      <c r="X16" s="520" t="s">
        <v>442</v>
      </c>
      <c r="Y16" s="520" t="s">
        <v>442</v>
      </c>
      <c r="Z16" s="520" t="s">
        <v>442</v>
      </c>
      <c r="AA16" s="520" t="s">
        <v>442</v>
      </c>
      <c r="AB16" s="520" t="s">
        <v>442</v>
      </c>
      <c r="AC16" s="520" t="s">
        <v>442</v>
      </c>
      <c r="AD16" s="520" t="s">
        <v>442</v>
      </c>
      <c r="AE16" s="520" t="s">
        <v>442</v>
      </c>
      <c r="AF16" s="520" t="s">
        <v>442</v>
      </c>
      <c r="AG16" s="520" t="s">
        <v>442</v>
      </c>
      <c r="AH16" s="520" t="s">
        <v>442</v>
      </c>
      <c r="AI16" s="520" t="s">
        <v>442</v>
      </c>
      <c r="AJ16" s="520" t="s">
        <v>442</v>
      </c>
      <c r="AK16" s="520" t="s">
        <v>442</v>
      </c>
      <c r="AL16" s="520" t="s">
        <v>442</v>
      </c>
      <c r="AM16" s="520" t="s">
        <v>442</v>
      </c>
      <c r="AN16" s="520" t="s">
        <v>442</v>
      </c>
      <c r="AO16" s="520" t="s">
        <v>442</v>
      </c>
      <c r="AP16" s="520" t="s">
        <v>442</v>
      </c>
      <c r="AQ16" s="520" t="s">
        <v>442</v>
      </c>
      <c r="AR16" s="520" t="s">
        <v>442</v>
      </c>
      <c r="AS16" s="520" t="s">
        <v>442</v>
      </c>
      <c r="AT16" s="520" t="s">
        <v>442</v>
      </c>
      <c r="AU16" s="520" t="s">
        <v>442</v>
      </c>
      <c r="AV16" s="520" t="s">
        <v>442</v>
      </c>
      <c r="AW16" s="520" t="s">
        <v>442</v>
      </c>
      <c r="AX16" s="520" t="s">
        <v>442</v>
      </c>
      <c r="AY16" s="520" t="s">
        <v>442</v>
      </c>
      <c r="AZ16" s="520" t="s">
        <v>442</v>
      </c>
      <c r="BA16" s="520" t="s">
        <v>442</v>
      </c>
      <c r="BB16" s="520" t="s">
        <v>442</v>
      </c>
      <c r="BC16" s="520" t="s">
        <v>442</v>
      </c>
      <c r="BD16" s="520" t="s">
        <v>442</v>
      </c>
      <c r="BE16" s="520" t="s">
        <v>442</v>
      </c>
      <c r="BF16" s="520" t="s">
        <v>442</v>
      </c>
      <c r="BG16" s="520" t="s">
        <v>442</v>
      </c>
      <c r="BH16" s="520" t="s">
        <v>442</v>
      </c>
      <c r="BI16" s="520" t="s">
        <v>442</v>
      </c>
      <c r="BJ16" s="520" t="s">
        <v>442</v>
      </c>
      <c r="BK16" s="520" t="s">
        <v>442</v>
      </c>
      <c r="BL16" s="520" t="s">
        <v>442</v>
      </c>
      <c r="BM16" s="520" t="s">
        <v>442</v>
      </c>
      <c r="BN16" s="520" t="s">
        <v>442</v>
      </c>
      <c r="BO16" s="520" t="s">
        <v>442</v>
      </c>
      <c r="BP16" s="520" t="s">
        <v>442</v>
      </c>
      <c r="BQ16" s="520" t="s">
        <v>442</v>
      </c>
      <c r="BR16" s="520" t="s">
        <v>442</v>
      </c>
      <c r="BS16" s="520" t="s">
        <v>442</v>
      </c>
      <c r="BT16" s="520" t="s">
        <v>442</v>
      </c>
      <c r="BU16" s="520" t="s">
        <v>442</v>
      </c>
      <c r="BV16" s="520" t="s">
        <v>442</v>
      </c>
      <c r="BW16" s="520" t="s">
        <v>442</v>
      </c>
      <c r="BX16" s="520" t="s">
        <v>442</v>
      </c>
      <c r="BY16" s="520" t="s">
        <v>442</v>
      </c>
      <c r="BZ16" s="520" t="s">
        <v>442</v>
      </c>
      <c r="CA16" s="520" t="s">
        <v>442</v>
      </c>
      <c r="CB16" s="520" t="s">
        <v>442</v>
      </c>
      <c r="CC16" s="520" t="s">
        <v>442</v>
      </c>
      <c r="CD16" s="520" t="s">
        <v>442</v>
      </c>
      <c r="CE16" s="520" t="s">
        <v>442</v>
      </c>
      <c r="CF16" s="520" t="s">
        <v>442</v>
      </c>
      <c r="CG16" s="520" t="s">
        <v>442</v>
      </c>
      <c r="CH16" s="520" t="s">
        <v>442</v>
      </c>
      <c r="CI16" s="520" t="s">
        <v>442</v>
      </c>
      <c r="CJ16" s="520" t="s">
        <v>442</v>
      </c>
      <c r="CK16" s="520" t="s">
        <v>442</v>
      </c>
      <c r="CL16" s="520" t="s">
        <v>442</v>
      </c>
      <c r="CM16" s="520" t="s">
        <v>442</v>
      </c>
      <c r="CN16" s="520" t="s">
        <v>442</v>
      </c>
      <c r="CO16" s="520" t="s">
        <v>442</v>
      </c>
      <c r="CP16" s="520" t="s">
        <v>442</v>
      </c>
      <c r="CQ16" s="520" t="s">
        <v>442</v>
      </c>
      <c r="CR16" s="520" t="s">
        <v>442</v>
      </c>
      <c r="CS16" s="520" t="s">
        <v>442</v>
      </c>
      <c r="CT16" s="520" t="s">
        <v>442</v>
      </c>
      <c r="CU16" s="520" t="s">
        <v>442</v>
      </c>
      <c r="CV16" s="520" t="s">
        <v>442</v>
      </c>
      <c r="CW16" s="520" t="s">
        <v>442</v>
      </c>
      <c r="CX16" s="520" t="s">
        <v>442</v>
      </c>
      <c r="CY16" s="520" t="s">
        <v>442</v>
      </c>
      <c r="CZ16" s="520" t="s">
        <v>442</v>
      </c>
      <c r="DA16" s="520" t="s">
        <v>442</v>
      </c>
      <c r="DB16" s="520" t="s">
        <v>442</v>
      </c>
      <c r="DC16" s="520" t="s">
        <v>442</v>
      </c>
      <c r="DD16" s="520" t="s">
        <v>442</v>
      </c>
      <c r="DE16" s="520" t="s">
        <v>442</v>
      </c>
      <c r="DF16" s="520" t="s">
        <v>442</v>
      </c>
      <c r="DG16" s="520" t="s">
        <v>442</v>
      </c>
      <c r="DH16" s="520" t="s">
        <v>442</v>
      </c>
      <c r="DI16" s="520" t="s">
        <v>442</v>
      </c>
      <c r="DJ16" s="520" t="s">
        <v>442</v>
      </c>
      <c r="DK16" s="520" t="s">
        <v>442</v>
      </c>
      <c r="DL16" s="520" t="s">
        <v>442</v>
      </c>
      <c r="DM16" s="520" t="s">
        <v>442</v>
      </c>
      <c r="DN16" s="520" t="s">
        <v>442</v>
      </c>
      <c r="DO16" s="520" t="s">
        <v>442</v>
      </c>
      <c r="DP16" s="520" t="s">
        <v>442</v>
      </c>
      <c r="DQ16" s="520" t="s">
        <v>442</v>
      </c>
      <c r="DR16" s="520" t="s">
        <v>442</v>
      </c>
      <c r="DS16" s="520" t="s">
        <v>442</v>
      </c>
      <c r="DT16" s="520" t="s">
        <v>442</v>
      </c>
      <c r="DU16" s="520" t="s">
        <v>442</v>
      </c>
      <c r="DV16" s="520" t="s">
        <v>442</v>
      </c>
      <c r="DW16" s="520" t="s">
        <v>442</v>
      </c>
      <c r="DX16" s="520" t="s">
        <v>442</v>
      </c>
      <c r="DY16" s="520" t="s">
        <v>442</v>
      </c>
      <c r="DZ16" s="520" t="s">
        <v>442</v>
      </c>
      <c r="EA16" s="520" t="s">
        <v>442</v>
      </c>
      <c r="EB16" s="520" t="s">
        <v>442</v>
      </c>
      <c r="EC16" s="520" t="s">
        <v>442</v>
      </c>
      <c r="ED16" s="520" t="s">
        <v>442</v>
      </c>
    </row>
    <row r="17" spans="1:134" x14ac:dyDescent="0.35">
      <c r="A17" s="228" t="str">
        <f t="shared" si="0"/>
        <v>Provisional.State-funded mainstream.Religious denomination by prior attainment.Boys</v>
      </c>
      <c r="B17">
        <v>201819</v>
      </c>
      <c r="C17" t="s">
        <v>223</v>
      </c>
      <c r="D17" t="s">
        <v>224</v>
      </c>
      <c r="E17" t="s">
        <v>225</v>
      </c>
      <c r="F17" t="s">
        <v>226</v>
      </c>
      <c r="G17" t="s">
        <v>239</v>
      </c>
      <c r="H17" s="380" t="s">
        <v>235</v>
      </c>
      <c r="I17" t="s">
        <v>399</v>
      </c>
      <c r="J17" t="s">
        <v>5</v>
      </c>
      <c r="K17" t="s">
        <v>363</v>
      </c>
      <c r="L17" t="s">
        <v>7</v>
      </c>
      <c r="M17" t="s">
        <v>366</v>
      </c>
      <c r="N17">
        <v>9</v>
      </c>
      <c r="O17">
        <v>338</v>
      </c>
      <c r="P17">
        <v>21967.25</v>
      </c>
      <c r="Q17">
        <v>65</v>
      </c>
      <c r="R17">
        <v>336</v>
      </c>
      <c r="S17">
        <v>99.4</v>
      </c>
      <c r="T17">
        <v>283</v>
      </c>
      <c r="U17">
        <v>83.7</v>
      </c>
      <c r="V17">
        <v>323</v>
      </c>
      <c r="W17">
        <v>95.6</v>
      </c>
      <c r="X17">
        <v>167</v>
      </c>
      <c r="Y17">
        <v>49.4</v>
      </c>
      <c r="Z17">
        <v>134</v>
      </c>
      <c r="AA17">
        <v>39.6</v>
      </c>
      <c r="AB17">
        <v>154</v>
      </c>
      <c r="AC17">
        <v>45.6</v>
      </c>
      <c r="AD17">
        <v>2018.93</v>
      </c>
      <c r="AE17">
        <v>5.97</v>
      </c>
      <c r="AF17">
        <v>338</v>
      </c>
      <c r="AG17">
        <v>104.48</v>
      </c>
      <c r="AH17">
        <v>0.31</v>
      </c>
      <c r="AI17">
        <v>0.17</v>
      </c>
      <c r="AJ17">
        <v>0.45</v>
      </c>
      <c r="AK17">
        <v>68.17</v>
      </c>
      <c r="AL17">
        <v>0.2</v>
      </c>
      <c r="AM17">
        <v>0.06</v>
      </c>
      <c r="AN17">
        <v>0.34</v>
      </c>
      <c r="AO17">
        <v>176.34</v>
      </c>
      <c r="AP17">
        <v>0.52</v>
      </c>
      <c r="AQ17">
        <v>0.38</v>
      </c>
      <c r="AR17">
        <v>0.66</v>
      </c>
      <c r="AS17">
        <v>158.65</v>
      </c>
      <c r="AT17">
        <v>0.47</v>
      </c>
      <c r="AU17">
        <v>0.33</v>
      </c>
      <c r="AV17">
        <v>0.61</v>
      </c>
      <c r="AW17">
        <v>7.03</v>
      </c>
      <c r="AX17">
        <v>0.02</v>
      </c>
      <c r="AY17">
        <v>-0.12</v>
      </c>
      <c r="AZ17">
        <v>0.16</v>
      </c>
      <c r="BA17">
        <v>336</v>
      </c>
      <c r="BB17">
        <v>99.4</v>
      </c>
      <c r="BC17">
        <v>336</v>
      </c>
      <c r="BD17">
        <v>99.4</v>
      </c>
      <c r="BE17">
        <v>336</v>
      </c>
      <c r="BF17">
        <v>99.4</v>
      </c>
      <c r="BG17">
        <v>336</v>
      </c>
      <c r="BH17">
        <v>99.4</v>
      </c>
      <c r="BI17">
        <v>333</v>
      </c>
      <c r="BJ17">
        <v>98.5</v>
      </c>
      <c r="BK17">
        <v>287</v>
      </c>
      <c r="BL17">
        <v>84.9</v>
      </c>
      <c r="BM17">
        <v>194</v>
      </c>
      <c r="BN17">
        <v>57.4</v>
      </c>
      <c r="BO17">
        <v>303</v>
      </c>
      <c r="BP17">
        <v>89.6</v>
      </c>
      <c r="BQ17">
        <v>303</v>
      </c>
      <c r="BR17">
        <v>89.6</v>
      </c>
      <c r="BS17">
        <v>289</v>
      </c>
      <c r="BT17">
        <v>86.8</v>
      </c>
      <c r="BU17">
        <v>249</v>
      </c>
      <c r="BV17">
        <v>86.8</v>
      </c>
      <c r="BW17">
        <v>168</v>
      </c>
      <c r="BX17">
        <v>86.6</v>
      </c>
      <c r="BY17">
        <v>324</v>
      </c>
      <c r="BZ17">
        <v>95.9</v>
      </c>
      <c r="CA17">
        <v>332</v>
      </c>
      <c r="CB17">
        <v>98.2</v>
      </c>
      <c r="CC17">
        <v>317</v>
      </c>
      <c r="CD17">
        <v>95.2</v>
      </c>
      <c r="CE17">
        <v>266</v>
      </c>
      <c r="CF17">
        <v>92.7</v>
      </c>
      <c r="CG17">
        <v>180</v>
      </c>
      <c r="CH17">
        <v>92.8</v>
      </c>
      <c r="CI17">
        <v>2215</v>
      </c>
      <c r="CJ17">
        <v>6.55</v>
      </c>
      <c r="CK17">
        <v>2292</v>
      </c>
      <c r="CL17">
        <v>6.78</v>
      </c>
      <c r="CM17">
        <v>2247</v>
      </c>
      <c r="CN17">
        <v>6.65</v>
      </c>
      <c r="CO17">
        <v>1848</v>
      </c>
      <c r="CP17">
        <v>5.47</v>
      </c>
      <c r="CQ17">
        <v>1264.75</v>
      </c>
      <c r="CR17">
        <v>3.74</v>
      </c>
      <c r="CS17">
        <v>4430</v>
      </c>
      <c r="CT17">
        <v>13.1</v>
      </c>
      <c r="CU17">
        <v>4584</v>
      </c>
      <c r="CV17">
        <v>13.6</v>
      </c>
      <c r="CW17">
        <v>6758.25</v>
      </c>
      <c r="CX17">
        <v>20</v>
      </c>
      <c r="CY17">
        <v>6195</v>
      </c>
      <c r="CZ17">
        <v>18.3</v>
      </c>
      <c r="DA17">
        <v>6048</v>
      </c>
      <c r="DB17">
        <v>17.899999999999999</v>
      </c>
      <c r="DC17">
        <v>147</v>
      </c>
      <c r="DD17">
        <v>0.4</v>
      </c>
      <c r="DE17">
        <v>994</v>
      </c>
      <c r="DF17">
        <v>2.9</v>
      </c>
      <c r="DG17">
        <v>989</v>
      </c>
      <c r="DH17">
        <v>2.9</v>
      </c>
      <c r="DI17">
        <v>2</v>
      </c>
      <c r="DJ17">
        <v>0.6</v>
      </c>
      <c r="DK17">
        <v>0</v>
      </c>
      <c r="DL17">
        <v>0</v>
      </c>
      <c r="DM17">
        <v>0</v>
      </c>
      <c r="DN17">
        <v>0</v>
      </c>
      <c r="DO17">
        <v>25</v>
      </c>
      <c r="DP17">
        <v>7.4</v>
      </c>
      <c r="DQ17">
        <v>144</v>
      </c>
      <c r="DR17">
        <v>42.6</v>
      </c>
      <c r="DS17">
        <v>166</v>
      </c>
      <c r="DT17">
        <v>49.1</v>
      </c>
      <c r="DU17">
        <v>167</v>
      </c>
      <c r="DV17">
        <v>49.4</v>
      </c>
      <c r="DW17">
        <v>167</v>
      </c>
      <c r="DX17">
        <v>49.4</v>
      </c>
      <c r="DY17">
        <v>58</v>
      </c>
      <c r="DZ17">
        <v>17.2</v>
      </c>
      <c r="EA17">
        <v>27</v>
      </c>
      <c r="EB17">
        <v>8</v>
      </c>
      <c r="EC17">
        <v>77</v>
      </c>
      <c r="ED17">
        <v>22.8</v>
      </c>
    </row>
    <row r="18" spans="1:134" x14ac:dyDescent="0.35">
      <c r="A18" s="228" t="str">
        <f t="shared" si="0"/>
        <v>Provisional.State-funded mainstream.Religious denomination by prior attainment.Boys</v>
      </c>
      <c r="B18">
        <v>201819</v>
      </c>
      <c r="C18" t="s">
        <v>223</v>
      </c>
      <c r="D18" t="s">
        <v>224</v>
      </c>
      <c r="E18" t="s">
        <v>225</v>
      </c>
      <c r="F18" t="s">
        <v>226</v>
      </c>
      <c r="G18" t="s">
        <v>239</v>
      </c>
      <c r="H18" s="380" t="s">
        <v>235</v>
      </c>
      <c r="I18" t="s">
        <v>399</v>
      </c>
      <c r="J18" t="s">
        <v>5</v>
      </c>
      <c r="K18" t="s">
        <v>363</v>
      </c>
      <c r="L18" t="s">
        <v>7</v>
      </c>
      <c r="M18" t="s">
        <v>367</v>
      </c>
      <c r="N18">
        <v>6</v>
      </c>
      <c r="O18">
        <v>177</v>
      </c>
      <c r="P18">
        <v>11733.5</v>
      </c>
      <c r="Q18">
        <v>66.3</v>
      </c>
      <c r="R18">
        <v>177</v>
      </c>
      <c r="S18">
        <v>100</v>
      </c>
      <c r="T18">
        <v>155</v>
      </c>
      <c r="U18">
        <v>87.6</v>
      </c>
      <c r="V18">
        <v>171</v>
      </c>
      <c r="W18">
        <v>96.6</v>
      </c>
      <c r="X18">
        <v>151</v>
      </c>
      <c r="Y18">
        <v>85.3</v>
      </c>
      <c r="Z18">
        <v>74</v>
      </c>
      <c r="AA18">
        <v>41.8</v>
      </c>
      <c r="AB18">
        <v>108</v>
      </c>
      <c r="AC18">
        <v>61</v>
      </c>
      <c r="AD18">
        <v>1069.19</v>
      </c>
      <c r="AE18">
        <v>6.04</v>
      </c>
      <c r="AF18">
        <v>177</v>
      </c>
      <c r="AG18">
        <v>110.31</v>
      </c>
      <c r="AH18">
        <v>0.62</v>
      </c>
      <c r="AI18">
        <v>0.43</v>
      </c>
      <c r="AJ18">
        <v>0.81</v>
      </c>
      <c r="AK18">
        <v>80.86</v>
      </c>
      <c r="AL18">
        <v>0.46</v>
      </c>
      <c r="AM18">
        <v>0.27</v>
      </c>
      <c r="AN18">
        <v>0.65</v>
      </c>
      <c r="AO18">
        <v>127.83</v>
      </c>
      <c r="AP18">
        <v>0.72</v>
      </c>
      <c r="AQ18">
        <v>0.53</v>
      </c>
      <c r="AR18">
        <v>0.91</v>
      </c>
      <c r="AS18">
        <v>123.4</v>
      </c>
      <c r="AT18">
        <v>0.7</v>
      </c>
      <c r="AU18">
        <v>0.51</v>
      </c>
      <c r="AV18">
        <v>0.89</v>
      </c>
      <c r="AW18">
        <v>105.11</v>
      </c>
      <c r="AX18">
        <v>0.59</v>
      </c>
      <c r="AY18">
        <v>0.4</v>
      </c>
      <c r="AZ18">
        <v>0.78</v>
      </c>
      <c r="BA18">
        <v>177</v>
      </c>
      <c r="BB18">
        <v>100</v>
      </c>
      <c r="BC18">
        <v>177</v>
      </c>
      <c r="BD18">
        <v>100</v>
      </c>
      <c r="BE18">
        <v>177</v>
      </c>
      <c r="BF18">
        <v>100</v>
      </c>
      <c r="BG18">
        <v>177</v>
      </c>
      <c r="BH18">
        <v>100</v>
      </c>
      <c r="BI18">
        <v>176</v>
      </c>
      <c r="BJ18">
        <v>99.4</v>
      </c>
      <c r="BK18">
        <v>159</v>
      </c>
      <c r="BL18">
        <v>89.8</v>
      </c>
      <c r="BM18">
        <v>158</v>
      </c>
      <c r="BN18">
        <v>89.3</v>
      </c>
      <c r="BO18">
        <v>165</v>
      </c>
      <c r="BP18">
        <v>93.2</v>
      </c>
      <c r="BQ18">
        <v>166</v>
      </c>
      <c r="BR18">
        <v>93.8</v>
      </c>
      <c r="BS18">
        <v>156</v>
      </c>
      <c r="BT18">
        <v>88.6</v>
      </c>
      <c r="BU18">
        <v>130</v>
      </c>
      <c r="BV18">
        <v>81.8</v>
      </c>
      <c r="BW18">
        <v>86</v>
      </c>
      <c r="BX18">
        <v>54.4</v>
      </c>
      <c r="BY18">
        <v>173</v>
      </c>
      <c r="BZ18">
        <v>97.7</v>
      </c>
      <c r="CA18">
        <v>175</v>
      </c>
      <c r="CB18">
        <v>98.9</v>
      </c>
      <c r="CC18">
        <v>171</v>
      </c>
      <c r="CD18">
        <v>97.2</v>
      </c>
      <c r="CE18">
        <v>145</v>
      </c>
      <c r="CF18">
        <v>91.2</v>
      </c>
      <c r="CG18">
        <v>116</v>
      </c>
      <c r="CH18">
        <v>73.400000000000006</v>
      </c>
      <c r="CI18">
        <v>1176</v>
      </c>
      <c r="CJ18">
        <v>6.64</v>
      </c>
      <c r="CK18">
        <v>1196</v>
      </c>
      <c r="CL18">
        <v>6.76</v>
      </c>
      <c r="CM18">
        <v>1195.5</v>
      </c>
      <c r="CN18">
        <v>6.75</v>
      </c>
      <c r="CO18">
        <v>938</v>
      </c>
      <c r="CP18">
        <v>5.3</v>
      </c>
      <c r="CQ18">
        <v>714</v>
      </c>
      <c r="CR18">
        <v>4.03</v>
      </c>
      <c r="CS18">
        <v>2352</v>
      </c>
      <c r="CT18">
        <v>13.3</v>
      </c>
      <c r="CU18">
        <v>2392</v>
      </c>
      <c r="CV18">
        <v>13.5</v>
      </c>
      <c r="CW18">
        <v>3538.5</v>
      </c>
      <c r="CX18">
        <v>20</v>
      </c>
      <c r="CY18">
        <v>3451</v>
      </c>
      <c r="CZ18">
        <v>19.5</v>
      </c>
      <c r="DA18">
        <v>3400.5</v>
      </c>
      <c r="DB18">
        <v>19.2</v>
      </c>
      <c r="DC18">
        <v>50.5</v>
      </c>
      <c r="DD18">
        <v>0.3</v>
      </c>
      <c r="DE18">
        <v>527</v>
      </c>
      <c r="DF18">
        <v>3</v>
      </c>
      <c r="DG18">
        <v>531</v>
      </c>
      <c r="DH18">
        <v>3</v>
      </c>
      <c r="DI18">
        <v>0</v>
      </c>
      <c r="DJ18">
        <v>0</v>
      </c>
      <c r="DK18">
        <v>0</v>
      </c>
      <c r="DL18">
        <v>0</v>
      </c>
      <c r="DM18">
        <v>0</v>
      </c>
      <c r="DN18">
        <v>0</v>
      </c>
      <c r="DO18">
        <v>12</v>
      </c>
      <c r="DP18">
        <v>6.8</v>
      </c>
      <c r="DQ18">
        <v>14</v>
      </c>
      <c r="DR18">
        <v>7.9</v>
      </c>
      <c r="DS18">
        <v>80</v>
      </c>
      <c r="DT18">
        <v>45.2</v>
      </c>
      <c r="DU18">
        <v>96</v>
      </c>
      <c r="DV18">
        <v>54.2</v>
      </c>
      <c r="DW18">
        <v>96</v>
      </c>
      <c r="DX18">
        <v>54.2</v>
      </c>
      <c r="DY18">
        <v>9</v>
      </c>
      <c r="DZ18">
        <v>5.0999999999999996</v>
      </c>
      <c r="EA18">
        <v>2</v>
      </c>
      <c r="EB18">
        <v>1.1000000000000001</v>
      </c>
      <c r="EC18">
        <v>32</v>
      </c>
      <c r="ED18">
        <v>18.100000000000001</v>
      </c>
    </row>
    <row r="19" spans="1:134" x14ac:dyDescent="0.35">
      <c r="A19" s="228" t="str">
        <f t="shared" si="0"/>
        <v>Provisional.State-funded mainstream.Religious denomination by prior attainment.Boys</v>
      </c>
      <c r="B19">
        <v>201819</v>
      </c>
      <c r="C19" t="s">
        <v>223</v>
      </c>
      <c r="D19" t="s">
        <v>224</v>
      </c>
      <c r="E19" t="s">
        <v>225</v>
      </c>
      <c r="F19" t="s">
        <v>226</v>
      </c>
      <c r="G19" t="s">
        <v>239</v>
      </c>
      <c r="H19" s="380" t="s">
        <v>235</v>
      </c>
      <c r="I19" t="s">
        <v>399</v>
      </c>
      <c r="J19" t="s">
        <v>5</v>
      </c>
      <c r="K19" t="s">
        <v>363</v>
      </c>
      <c r="L19" t="s">
        <v>7</v>
      </c>
      <c r="M19" t="s">
        <v>368</v>
      </c>
      <c r="N19">
        <v>2453</v>
      </c>
      <c r="O19">
        <v>92912</v>
      </c>
      <c r="P19">
        <v>5403404.3399999999</v>
      </c>
      <c r="Q19">
        <v>58.2</v>
      </c>
      <c r="R19">
        <v>92517</v>
      </c>
      <c r="S19">
        <v>99.6</v>
      </c>
      <c r="T19">
        <v>66847</v>
      </c>
      <c r="U19">
        <v>71.900000000000006</v>
      </c>
      <c r="V19">
        <v>83694</v>
      </c>
      <c r="W19">
        <v>90.1</v>
      </c>
      <c r="X19">
        <v>48736</v>
      </c>
      <c r="Y19">
        <v>52.5</v>
      </c>
      <c r="Z19">
        <v>24998</v>
      </c>
      <c r="AA19">
        <v>26.9</v>
      </c>
      <c r="AB19">
        <v>34863</v>
      </c>
      <c r="AC19">
        <v>37.5</v>
      </c>
      <c r="AD19">
        <v>487826.77</v>
      </c>
      <c r="AE19">
        <v>5.25</v>
      </c>
      <c r="AF19">
        <v>92912</v>
      </c>
      <c r="AG19">
        <v>-22799.55</v>
      </c>
      <c r="AH19">
        <v>-0.25</v>
      </c>
      <c r="AI19">
        <v>-0.25</v>
      </c>
      <c r="AJ19">
        <v>-0.24</v>
      </c>
      <c r="AK19">
        <v>-40930.36</v>
      </c>
      <c r="AL19">
        <v>-0.44</v>
      </c>
      <c r="AM19">
        <v>-0.45</v>
      </c>
      <c r="AN19">
        <v>-0.43</v>
      </c>
      <c r="AO19">
        <v>1370.46</v>
      </c>
      <c r="AP19">
        <v>0.01</v>
      </c>
      <c r="AQ19">
        <v>0.01</v>
      </c>
      <c r="AR19">
        <v>0.02</v>
      </c>
      <c r="AS19">
        <v>-16760.09</v>
      </c>
      <c r="AT19">
        <v>-0.18</v>
      </c>
      <c r="AU19">
        <v>-0.19</v>
      </c>
      <c r="AV19">
        <v>-0.17</v>
      </c>
      <c r="AW19">
        <v>-37601.54</v>
      </c>
      <c r="AX19">
        <v>-0.4</v>
      </c>
      <c r="AY19">
        <v>-0.41</v>
      </c>
      <c r="AZ19">
        <v>-0.4</v>
      </c>
      <c r="BA19">
        <v>92692</v>
      </c>
      <c r="BB19">
        <v>99.8</v>
      </c>
      <c r="BC19">
        <v>92649</v>
      </c>
      <c r="BD19">
        <v>99.7</v>
      </c>
      <c r="BE19">
        <v>92136</v>
      </c>
      <c r="BF19">
        <v>99.2</v>
      </c>
      <c r="BG19">
        <v>92579</v>
      </c>
      <c r="BH19">
        <v>99.6</v>
      </c>
      <c r="BI19">
        <v>91995</v>
      </c>
      <c r="BJ19">
        <v>99</v>
      </c>
      <c r="BK19">
        <v>81098</v>
      </c>
      <c r="BL19">
        <v>87.3</v>
      </c>
      <c r="BM19">
        <v>54181</v>
      </c>
      <c r="BN19">
        <v>58.3</v>
      </c>
      <c r="BO19">
        <v>74159</v>
      </c>
      <c r="BP19">
        <v>79.8</v>
      </c>
      <c r="BQ19">
        <v>76499</v>
      </c>
      <c r="BR19">
        <v>82.3</v>
      </c>
      <c r="BS19">
        <v>68470</v>
      </c>
      <c r="BT19">
        <v>74.400000000000006</v>
      </c>
      <c r="BU19">
        <v>58087</v>
      </c>
      <c r="BV19">
        <v>71.599999999999994</v>
      </c>
      <c r="BW19">
        <v>31394</v>
      </c>
      <c r="BX19">
        <v>57.9</v>
      </c>
      <c r="BY19">
        <v>85047</v>
      </c>
      <c r="BZ19">
        <v>91.5</v>
      </c>
      <c r="CA19">
        <v>89042</v>
      </c>
      <c r="CB19">
        <v>95.8</v>
      </c>
      <c r="CC19">
        <v>82979</v>
      </c>
      <c r="CD19">
        <v>90.2</v>
      </c>
      <c r="CE19">
        <v>67475</v>
      </c>
      <c r="CF19">
        <v>83.2</v>
      </c>
      <c r="CG19">
        <v>40820</v>
      </c>
      <c r="CH19">
        <v>75.3</v>
      </c>
      <c r="CI19">
        <v>538681.26</v>
      </c>
      <c r="CJ19">
        <v>5.8</v>
      </c>
      <c r="CK19">
        <v>569154.75</v>
      </c>
      <c r="CL19">
        <v>6.13</v>
      </c>
      <c r="CM19">
        <v>547773.52</v>
      </c>
      <c r="CN19">
        <v>5.9</v>
      </c>
      <c r="CO19">
        <v>453779</v>
      </c>
      <c r="CP19">
        <v>4.88</v>
      </c>
      <c r="CQ19">
        <v>269796.64</v>
      </c>
      <c r="CR19">
        <v>2.9</v>
      </c>
      <c r="CS19">
        <v>1078592.52</v>
      </c>
      <c r="CT19">
        <v>11.6</v>
      </c>
      <c r="CU19">
        <v>1138309.5</v>
      </c>
      <c r="CV19">
        <v>12.3</v>
      </c>
      <c r="CW19">
        <v>1634967.73</v>
      </c>
      <c r="CX19">
        <v>17.600000000000001</v>
      </c>
      <c r="CY19">
        <v>1551534.59</v>
      </c>
      <c r="CZ19">
        <v>16.7</v>
      </c>
      <c r="DA19">
        <v>1330599.0900000001</v>
      </c>
      <c r="DB19">
        <v>14.3</v>
      </c>
      <c r="DC19">
        <v>220935.5</v>
      </c>
      <c r="DD19">
        <v>2.4</v>
      </c>
      <c r="DE19">
        <v>273706</v>
      </c>
      <c r="DF19">
        <v>2.9</v>
      </c>
      <c r="DG19">
        <v>273711</v>
      </c>
      <c r="DH19">
        <v>2.9</v>
      </c>
      <c r="DI19">
        <v>298</v>
      </c>
      <c r="DJ19">
        <v>0.3</v>
      </c>
      <c r="DK19">
        <v>256</v>
      </c>
      <c r="DL19">
        <v>0.3</v>
      </c>
      <c r="DM19">
        <v>338</v>
      </c>
      <c r="DN19">
        <v>0.4</v>
      </c>
      <c r="DO19">
        <v>5759</v>
      </c>
      <c r="DP19">
        <v>6.2</v>
      </c>
      <c r="DQ19">
        <v>37525</v>
      </c>
      <c r="DR19">
        <v>40.4</v>
      </c>
      <c r="DS19">
        <v>45660</v>
      </c>
      <c r="DT19">
        <v>49.1</v>
      </c>
      <c r="DU19">
        <v>46342</v>
      </c>
      <c r="DV19">
        <v>49.9</v>
      </c>
      <c r="DW19">
        <v>46167</v>
      </c>
      <c r="DX19">
        <v>49.7</v>
      </c>
      <c r="DY19">
        <v>12176</v>
      </c>
      <c r="DZ19">
        <v>13.1</v>
      </c>
      <c r="EA19">
        <v>2965</v>
      </c>
      <c r="EB19">
        <v>3.2</v>
      </c>
      <c r="EC19">
        <v>29282</v>
      </c>
      <c r="ED19">
        <v>31.5</v>
      </c>
    </row>
    <row r="20" spans="1:134" x14ac:dyDescent="0.35">
      <c r="A20" s="228" t="str">
        <f t="shared" si="0"/>
        <v>Provisional.State-funded mainstream.Religious denomination by prior attainment.Boys</v>
      </c>
      <c r="B20">
        <v>201819</v>
      </c>
      <c r="C20" t="s">
        <v>223</v>
      </c>
      <c r="D20" t="s">
        <v>224</v>
      </c>
      <c r="E20" t="s">
        <v>225</v>
      </c>
      <c r="F20" t="s">
        <v>226</v>
      </c>
      <c r="G20" t="s">
        <v>239</v>
      </c>
      <c r="H20" s="380" t="s">
        <v>235</v>
      </c>
      <c r="I20" s="242" t="s">
        <v>399</v>
      </c>
      <c r="J20" t="s">
        <v>5</v>
      </c>
      <c r="K20" t="s">
        <v>363</v>
      </c>
      <c r="L20" t="s">
        <v>7</v>
      </c>
      <c r="M20" t="s">
        <v>369</v>
      </c>
      <c r="N20">
        <v>58</v>
      </c>
      <c r="O20">
        <v>2359</v>
      </c>
      <c r="P20">
        <v>149933.63</v>
      </c>
      <c r="Q20">
        <v>63.6</v>
      </c>
      <c r="R20">
        <v>2352</v>
      </c>
      <c r="S20">
        <v>99.7</v>
      </c>
      <c r="T20">
        <v>1889</v>
      </c>
      <c r="U20">
        <v>80.099999999999994</v>
      </c>
      <c r="V20">
        <v>2208</v>
      </c>
      <c r="W20">
        <v>93.6</v>
      </c>
      <c r="X20">
        <v>1548</v>
      </c>
      <c r="Y20">
        <v>65.599999999999994</v>
      </c>
      <c r="Z20">
        <v>949</v>
      </c>
      <c r="AA20">
        <v>40.200000000000003</v>
      </c>
      <c r="AB20">
        <v>1232</v>
      </c>
      <c r="AC20">
        <v>52.2</v>
      </c>
      <c r="AD20">
        <v>13861.28</v>
      </c>
      <c r="AE20">
        <v>5.88</v>
      </c>
      <c r="AF20">
        <v>2359</v>
      </c>
      <c r="AG20">
        <v>171.59</v>
      </c>
      <c r="AH20">
        <v>7.0000000000000007E-2</v>
      </c>
      <c r="AI20">
        <v>0.02</v>
      </c>
      <c r="AJ20">
        <v>0.12</v>
      </c>
      <c r="AK20">
        <v>-452.56</v>
      </c>
      <c r="AL20">
        <v>-0.19</v>
      </c>
      <c r="AM20">
        <v>-0.24</v>
      </c>
      <c r="AN20">
        <v>-0.14000000000000001</v>
      </c>
      <c r="AO20">
        <v>528.76</v>
      </c>
      <c r="AP20">
        <v>0.22</v>
      </c>
      <c r="AQ20">
        <v>0.17</v>
      </c>
      <c r="AR20">
        <v>0.28000000000000003</v>
      </c>
      <c r="AS20">
        <v>528.27</v>
      </c>
      <c r="AT20">
        <v>0.22</v>
      </c>
      <c r="AU20">
        <v>0.17</v>
      </c>
      <c r="AV20">
        <v>0.28000000000000003</v>
      </c>
      <c r="AW20">
        <v>-77.2</v>
      </c>
      <c r="AX20">
        <v>-0.03</v>
      </c>
      <c r="AY20">
        <v>-0.08</v>
      </c>
      <c r="AZ20">
        <v>0.02</v>
      </c>
      <c r="BA20">
        <v>2356</v>
      </c>
      <c r="BB20">
        <v>99.9</v>
      </c>
      <c r="BC20">
        <v>2356</v>
      </c>
      <c r="BD20">
        <v>99.9</v>
      </c>
      <c r="BE20">
        <v>2344</v>
      </c>
      <c r="BF20">
        <v>99.4</v>
      </c>
      <c r="BG20">
        <v>2353</v>
      </c>
      <c r="BH20">
        <v>99.7</v>
      </c>
      <c r="BI20">
        <v>2313</v>
      </c>
      <c r="BJ20">
        <v>98.1</v>
      </c>
      <c r="BK20">
        <v>2120</v>
      </c>
      <c r="BL20">
        <v>89.9</v>
      </c>
      <c r="BM20">
        <v>1699</v>
      </c>
      <c r="BN20">
        <v>72</v>
      </c>
      <c r="BO20">
        <v>2009</v>
      </c>
      <c r="BP20">
        <v>85.2</v>
      </c>
      <c r="BQ20">
        <v>2078</v>
      </c>
      <c r="BR20">
        <v>88.1</v>
      </c>
      <c r="BS20">
        <v>1955</v>
      </c>
      <c r="BT20">
        <v>84.5</v>
      </c>
      <c r="BU20">
        <v>1695</v>
      </c>
      <c r="BV20">
        <v>80</v>
      </c>
      <c r="BW20">
        <v>1139</v>
      </c>
      <c r="BX20">
        <v>67</v>
      </c>
      <c r="BY20">
        <v>2231</v>
      </c>
      <c r="BZ20">
        <v>94.6</v>
      </c>
      <c r="CA20">
        <v>2296</v>
      </c>
      <c r="CB20">
        <v>97.3</v>
      </c>
      <c r="CC20">
        <v>2192</v>
      </c>
      <c r="CD20">
        <v>94.8</v>
      </c>
      <c r="CE20">
        <v>1885</v>
      </c>
      <c r="CF20">
        <v>88.9</v>
      </c>
      <c r="CG20">
        <v>1393</v>
      </c>
      <c r="CH20">
        <v>82</v>
      </c>
      <c r="CI20">
        <v>14684</v>
      </c>
      <c r="CJ20">
        <v>6.22</v>
      </c>
      <c r="CK20">
        <v>15516</v>
      </c>
      <c r="CL20">
        <v>6.58</v>
      </c>
      <c r="CM20">
        <v>15275.5</v>
      </c>
      <c r="CN20">
        <v>6.48</v>
      </c>
      <c r="CO20">
        <v>13098</v>
      </c>
      <c r="CP20">
        <v>5.55</v>
      </c>
      <c r="CQ20">
        <v>9319.1299999999992</v>
      </c>
      <c r="CR20">
        <v>3.95</v>
      </c>
      <c r="CS20">
        <v>29389</v>
      </c>
      <c r="CT20">
        <v>12.5</v>
      </c>
      <c r="CU20">
        <v>31032</v>
      </c>
      <c r="CV20">
        <v>13.2</v>
      </c>
      <c r="CW20">
        <v>46112.13</v>
      </c>
      <c r="CX20">
        <v>19.5</v>
      </c>
      <c r="CY20">
        <v>43400.5</v>
      </c>
      <c r="CZ20">
        <v>18.399999999999999</v>
      </c>
      <c r="DA20">
        <v>39800</v>
      </c>
      <c r="DB20">
        <v>16.899999999999999</v>
      </c>
      <c r="DC20">
        <v>3600.5</v>
      </c>
      <c r="DD20">
        <v>1.5</v>
      </c>
      <c r="DE20">
        <v>6996</v>
      </c>
      <c r="DF20">
        <v>3</v>
      </c>
      <c r="DG20">
        <v>6980</v>
      </c>
      <c r="DH20">
        <v>3</v>
      </c>
      <c r="DI20">
        <v>5</v>
      </c>
      <c r="DJ20">
        <v>0.2</v>
      </c>
      <c r="DK20">
        <v>6</v>
      </c>
      <c r="DL20">
        <v>0.3</v>
      </c>
      <c r="DM20">
        <v>8</v>
      </c>
      <c r="DN20">
        <v>0.3</v>
      </c>
      <c r="DO20">
        <v>101</v>
      </c>
      <c r="DP20">
        <v>4.3</v>
      </c>
      <c r="DQ20">
        <v>691</v>
      </c>
      <c r="DR20">
        <v>29.3</v>
      </c>
      <c r="DS20">
        <v>1065</v>
      </c>
      <c r="DT20">
        <v>45.1</v>
      </c>
      <c r="DU20">
        <v>1248</v>
      </c>
      <c r="DV20">
        <v>52.9</v>
      </c>
      <c r="DW20">
        <v>1235</v>
      </c>
      <c r="DX20">
        <v>52.4</v>
      </c>
      <c r="DY20">
        <v>416</v>
      </c>
      <c r="DZ20">
        <v>17.600000000000001</v>
      </c>
      <c r="EA20">
        <v>194</v>
      </c>
      <c r="EB20">
        <v>8.1999999999999993</v>
      </c>
      <c r="EC20">
        <v>762</v>
      </c>
      <c r="ED20">
        <v>32.299999999999997</v>
      </c>
    </row>
    <row r="21" spans="1:134" x14ac:dyDescent="0.35">
      <c r="A21" s="228" t="str">
        <f t="shared" si="0"/>
        <v>Provisional.State-funded mainstream.Religious denomination by prior attainment.Boys</v>
      </c>
      <c r="B21">
        <v>201819</v>
      </c>
      <c r="C21" t="s">
        <v>223</v>
      </c>
      <c r="D21" t="s">
        <v>224</v>
      </c>
      <c r="E21" t="s">
        <v>225</v>
      </c>
      <c r="F21" t="s">
        <v>226</v>
      </c>
      <c r="G21" t="s">
        <v>239</v>
      </c>
      <c r="H21" s="380" t="s">
        <v>235</v>
      </c>
      <c r="I21" t="s">
        <v>399</v>
      </c>
      <c r="J21" t="s">
        <v>5</v>
      </c>
      <c r="K21" t="s">
        <v>363</v>
      </c>
      <c r="L21" t="s">
        <v>7</v>
      </c>
      <c r="M21" t="s">
        <v>370</v>
      </c>
      <c r="N21">
        <v>273</v>
      </c>
      <c r="O21">
        <v>11220</v>
      </c>
      <c r="P21">
        <v>659619.16</v>
      </c>
      <c r="Q21">
        <v>58.8</v>
      </c>
      <c r="R21">
        <v>11189</v>
      </c>
      <c r="S21">
        <v>99.7</v>
      </c>
      <c r="T21">
        <v>8186</v>
      </c>
      <c r="U21">
        <v>73</v>
      </c>
      <c r="V21">
        <v>10249</v>
      </c>
      <c r="W21">
        <v>91.3</v>
      </c>
      <c r="X21">
        <v>5913</v>
      </c>
      <c r="Y21">
        <v>52.7</v>
      </c>
      <c r="Z21">
        <v>3009</v>
      </c>
      <c r="AA21">
        <v>26.8</v>
      </c>
      <c r="AB21">
        <v>4221</v>
      </c>
      <c r="AC21">
        <v>37.6</v>
      </c>
      <c r="AD21">
        <v>59231.98</v>
      </c>
      <c r="AE21">
        <v>5.28</v>
      </c>
      <c r="AF21">
        <v>11220</v>
      </c>
      <c r="AG21">
        <v>-1734.67</v>
      </c>
      <c r="AH21">
        <v>-0.15</v>
      </c>
      <c r="AI21">
        <v>-0.18</v>
      </c>
      <c r="AJ21">
        <v>-0.13</v>
      </c>
      <c r="AK21">
        <v>-3213.21</v>
      </c>
      <c r="AL21">
        <v>-0.28999999999999998</v>
      </c>
      <c r="AM21">
        <v>-0.31</v>
      </c>
      <c r="AN21">
        <v>-0.26</v>
      </c>
      <c r="AO21">
        <v>-338.13</v>
      </c>
      <c r="AP21">
        <v>-0.03</v>
      </c>
      <c r="AQ21">
        <v>-0.05</v>
      </c>
      <c r="AR21">
        <v>-0.01</v>
      </c>
      <c r="AS21">
        <v>-1398.17</v>
      </c>
      <c r="AT21">
        <v>-0.12</v>
      </c>
      <c r="AU21">
        <v>-0.15</v>
      </c>
      <c r="AV21">
        <v>-0.1</v>
      </c>
      <c r="AW21">
        <v>-2482.0500000000002</v>
      </c>
      <c r="AX21">
        <v>-0.22</v>
      </c>
      <c r="AY21">
        <v>-0.24</v>
      </c>
      <c r="AZ21">
        <v>-0.2</v>
      </c>
      <c r="BA21">
        <v>11203</v>
      </c>
      <c r="BB21">
        <v>99.8</v>
      </c>
      <c r="BC21">
        <v>11197</v>
      </c>
      <c r="BD21">
        <v>99.8</v>
      </c>
      <c r="BE21">
        <v>11150</v>
      </c>
      <c r="BF21">
        <v>99.4</v>
      </c>
      <c r="BG21">
        <v>11192</v>
      </c>
      <c r="BH21">
        <v>99.8</v>
      </c>
      <c r="BI21">
        <v>11153</v>
      </c>
      <c r="BJ21">
        <v>99.4</v>
      </c>
      <c r="BK21">
        <v>9854</v>
      </c>
      <c r="BL21">
        <v>87.8</v>
      </c>
      <c r="BM21">
        <v>6600</v>
      </c>
      <c r="BN21">
        <v>58.8</v>
      </c>
      <c r="BO21">
        <v>9227</v>
      </c>
      <c r="BP21">
        <v>82.2</v>
      </c>
      <c r="BQ21">
        <v>9183</v>
      </c>
      <c r="BR21">
        <v>81.8</v>
      </c>
      <c r="BS21">
        <v>8313</v>
      </c>
      <c r="BT21">
        <v>74.5</v>
      </c>
      <c r="BU21">
        <v>7223</v>
      </c>
      <c r="BV21">
        <v>73.3</v>
      </c>
      <c r="BW21">
        <v>3865</v>
      </c>
      <c r="BX21">
        <v>58.6</v>
      </c>
      <c r="BY21">
        <v>10472</v>
      </c>
      <c r="BZ21">
        <v>93.3</v>
      </c>
      <c r="CA21">
        <v>10750</v>
      </c>
      <c r="CB21">
        <v>95.8</v>
      </c>
      <c r="CC21">
        <v>10053</v>
      </c>
      <c r="CD21">
        <v>90.1</v>
      </c>
      <c r="CE21">
        <v>8347</v>
      </c>
      <c r="CF21">
        <v>84.7</v>
      </c>
      <c r="CG21">
        <v>4949</v>
      </c>
      <c r="CH21">
        <v>75</v>
      </c>
      <c r="CI21">
        <v>66517</v>
      </c>
      <c r="CJ21">
        <v>5.93</v>
      </c>
      <c r="CK21">
        <v>67856.75</v>
      </c>
      <c r="CL21">
        <v>6.05</v>
      </c>
      <c r="CM21">
        <v>65948.5</v>
      </c>
      <c r="CN21">
        <v>5.88</v>
      </c>
      <c r="CO21">
        <v>55856</v>
      </c>
      <c r="CP21">
        <v>4.9800000000000004</v>
      </c>
      <c r="CQ21">
        <v>33269.279999999999</v>
      </c>
      <c r="CR21">
        <v>2.97</v>
      </c>
      <c r="CS21">
        <v>133149</v>
      </c>
      <c r="CT21">
        <v>11.9</v>
      </c>
      <c r="CU21">
        <v>135713.5</v>
      </c>
      <c r="CV21">
        <v>12.1</v>
      </c>
      <c r="CW21">
        <v>198163.28</v>
      </c>
      <c r="CX21">
        <v>17.7</v>
      </c>
      <c r="CY21">
        <v>192593.38</v>
      </c>
      <c r="CZ21">
        <v>17.2</v>
      </c>
      <c r="DA21">
        <v>176257.38</v>
      </c>
      <c r="DB21">
        <v>15.7</v>
      </c>
      <c r="DC21">
        <v>16336</v>
      </c>
      <c r="DD21">
        <v>1.5</v>
      </c>
      <c r="DE21">
        <v>33124</v>
      </c>
      <c r="DF21">
        <v>3</v>
      </c>
      <c r="DG21">
        <v>33248</v>
      </c>
      <c r="DH21">
        <v>3</v>
      </c>
      <c r="DI21">
        <v>26</v>
      </c>
      <c r="DJ21">
        <v>0.2</v>
      </c>
      <c r="DK21">
        <v>20</v>
      </c>
      <c r="DL21">
        <v>0.2</v>
      </c>
      <c r="DM21">
        <v>37</v>
      </c>
      <c r="DN21">
        <v>0.3</v>
      </c>
      <c r="DO21">
        <v>606</v>
      </c>
      <c r="DP21">
        <v>5.4</v>
      </c>
      <c r="DQ21">
        <v>4618</v>
      </c>
      <c r="DR21">
        <v>41.2</v>
      </c>
      <c r="DS21">
        <v>6190</v>
      </c>
      <c r="DT21">
        <v>55.2</v>
      </c>
      <c r="DU21">
        <v>4963</v>
      </c>
      <c r="DV21">
        <v>44.2</v>
      </c>
      <c r="DW21">
        <v>4962</v>
      </c>
      <c r="DX21">
        <v>44.2</v>
      </c>
      <c r="DY21">
        <v>1286</v>
      </c>
      <c r="DZ21">
        <v>11.5</v>
      </c>
      <c r="EA21">
        <v>368</v>
      </c>
      <c r="EB21">
        <v>3.3</v>
      </c>
      <c r="EC21">
        <v>2686</v>
      </c>
      <c r="ED21">
        <v>23.9</v>
      </c>
    </row>
    <row r="22" spans="1:134" x14ac:dyDescent="0.35">
      <c r="A22" s="228" t="str">
        <f t="shared" si="0"/>
        <v>Provisional.State-funded mainstream.Religious denomination by prior attainment.Boys</v>
      </c>
      <c r="B22">
        <v>201819</v>
      </c>
      <c r="C22" t="s">
        <v>223</v>
      </c>
      <c r="D22" t="s">
        <v>224</v>
      </c>
      <c r="E22" t="s">
        <v>225</v>
      </c>
      <c r="F22" t="s">
        <v>226</v>
      </c>
      <c r="G22" t="s">
        <v>239</v>
      </c>
      <c r="H22" s="380" t="s">
        <v>235</v>
      </c>
      <c r="I22" t="s">
        <v>399</v>
      </c>
      <c r="J22" t="s">
        <v>5</v>
      </c>
      <c r="K22" t="s">
        <v>363</v>
      </c>
      <c r="L22" t="s">
        <v>7</v>
      </c>
      <c r="M22" t="s">
        <v>371</v>
      </c>
      <c r="N22">
        <v>3</v>
      </c>
      <c r="O22">
        <v>78</v>
      </c>
      <c r="P22">
        <v>4923.5</v>
      </c>
      <c r="Q22">
        <v>63.1</v>
      </c>
      <c r="R22">
        <v>78</v>
      </c>
      <c r="S22">
        <v>100</v>
      </c>
      <c r="T22">
        <v>66</v>
      </c>
      <c r="U22">
        <v>84.6</v>
      </c>
      <c r="V22">
        <v>75</v>
      </c>
      <c r="W22">
        <v>96.2</v>
      </c>
      <c r="X22">
        <v>67</v>
      </c>
      <c r="Y22">
        <v>85.9</v>
      </c>
      <c r="Z22">
        <v>28</v>
      </c>
      <c r="AA22">
        <v>35.9</v>
      </c>
      <c r="AB22">
        <v>41</v>
      </c>
      <c r="AC22">
        <v>52.6</v>
      </c>
      <c r="AD22">
        <v>463.83</v>
      </c>
      <c r="AE22">
        <v>5.95</v>
      </c>
      <c r="AF22">
        <v>78</v>
      </c>
      <c r="AG22">
        <v>33.090000000000003</v>
      </c>
      <c r="AH22">
        <v>0.42</v>
      </c>
      <c r="AI22">
        <v>0.14000000000000001</v>
      </c>
      <c r="AJ22">
        <v>0.71</v>
      </c>
      <c r="AK22">
        <v>-20.059999999999999</v>
      </c>
      <c r="AL22">
        <v>-0.26</v>
      </c>
      <c r="AM22">
        <v>-0.54</v>
      </c>
      <c r="AN22">
        <v>0.03</v>
      </c>
      <c r="AO22">
        <v>85.5</v>
      </c>
      <c r="AP22">
        <v>1.1000000000000001</v>
      </c>
      <c r="AQ22">
        <v>0.81</v>
      </c>
      <c r="AR22">
        <v>1.38</v>
      </c>
      <c r="AS22">
        <v>45.05</v>
      </c>
      <c r="AT22">
        <v>0.57999999999999996</v>
      </c>
      <c r="AU22">
        <v>0.28999999999999998</v>
      </c>
      <c r="AV22">
        <v>0.86</v>
      </c>
      <c r="AW22">
        <v>21.58</v>
      </c>
      <c r="AX22">
        <v>0.28000000000000003</v>
      </c>
      <c r="AY22">
        <v>-0.01</v>
      </c>
      <c r="AZ22">
        <v>0.56000000000000005</v>
      </c>
      <c r="BA22">
        <v>78</v>
      </c>
      <c r="BB22">
        <v>100</v>
      </c>
      <c r="BC22">
        <v>78</v>
      </c>
      <c r="BD22">
        <v>100</v>
      </c>
      <c r="BE22">
        <v>78</v>
      </c>
      <c r="BF22">
        <v>100</v>
      </c>
      <c r="BG22">
        <v>78</v>
      </c>
      <c r="BH22">
        <v>100</v>
      </c>
      <c r="BI22">
        <v>78</v>
      </c>
      <c r="BJ22">
        <v>100</v>
      </c>
      <c r="BK22">
        <v>74</v>
      </c>
      <c r="BL22">
        <v>94.9</v>
      </c>
      <c r="BM22">
        <v>71</v>
      </c>
      <c r="BN22">
        <v>91</v>
      </c>
      <c r="BO22">
        <v>68</v>
      </c>
      <c r="BP22">
        <v>87.2</v>
      </c>
      <c r="BQ22">
        <v>74</v>
      </c>
      <c r="BR22">
        <v>94.9</v>
      </c>
      <c r="BS22">
        <v>62</v>
      </c>
      <c r="BT22">
        <v>79.5</v>
      </c>
      <c r="BU22">
        <v>55</v>
      </c>
      <c r="BV22">
        <v>74.3</v>
      </c>
      <c r="BW22">
        <v>37</v>
      </c>
      <c r="BX22">
        <v>52.1</v>
      </c>
      <c r="BY22">
        <v>76</v>
      </c>
      <c r="BZ22">
        <v>97.4</v>
      </c>
      <c r="CA22">
        <v>77</v>
      </c>
      <c r="CB22">
        <v>98.7</v>
      </c>
      <c r="CC22">
        <v>73</v>
      </c>
      <c r="CD22">
        <v>93.6</v>
      </c>
      <c r="CE22">
        <v>65</v>
      </c>
      <c r="CF22">
        <v>87.8</v>
      </c>
      <c r="CG22">
        <v>48</v>
      </c>
      <c r="CH22">
        <v>67.599999999999994</v>
      </c>
      <c r="CI22">
        <v>455</v>
      </c>
      <c r="CJ22">
        <v>5.83</v>
      </c>
      <c r="CK22">
        <v>546</v>
      </c>
      <c r="CL22">
        <v>7</v>
      </c>
      <c r="CM22">
        <v>509.5</v>
      </c>
      <c r="CN22">
        <v>6.53</v>
      </c>
      <c r="CO22">
        <v>428</v>
      </c>
      <c r="CP22">
        <v>5.49</v>
      </c>
      <c r="CQ22">
        <v>335</v>
      </c>
      <c r="CR22">
        <v>4.29</v>
      </c>
      <c r="CS22">
        <v>910</v>
      </c>
      <c r="CT22">
        <v>11.7</v>
      </c>
      <c r="CU22">
        <v>1092</v>
      </c>
      <c r="CV22">
        <v>14</v>
      </c>
      <c r="CW22">
        <v>1500</v>
      </c>
      <c r="CX22">
        <v>19.2</v>
      </c>
      <c r="CY22">
        <v>1421.5</v>
      </c>
      <c r="CZ22">
        <v>18.2</v>
      </c>
      <c r="DA22">
        <v>1272</v>
      </c>
      <c r="DB22">
        <v>16.3</v>
      </c>
      <c r="DC22">
        <v>149.5</v>
      </c>
      <c r="DD22">
        <v>1.9</v>
      </c>
      <c r="DE22">
        <v>234</v>
      </c>
      <c r="DF22">
        <v>3</v>
      </c>
      <c r="DG22">
        <v>233</v>
      </c>
      <c r="DH22">
        <v>3</v>
      </c>
      <c r="DI22">
        <v>0</v>
      </c>
      <c r="DJ22">
        <v>0</v>
      </c>
      <c r="DK22">
        <v>0</v>
      </c>
      <c r="DL22">
        <v>0</v>
      </c>
      <c r="DM22">
        <v>0</v>
      </c>
      <c r="DN22">
        <v>0</v>
      </c>
      <c r="DO22">
        <v>0</v>
      </c>
      <c r="DP22">
        <v>0</v>
      </c>
      <c r="DQ22">
        <v>11</v>
      </c>
      <c r="DR22">
        <v>14.1</v>
      </c>
      <c r="DS22">
        <v>42</v>
      </c>
      <c r="DT22">
        <v>53.8</v>
      </c>
      <c r="DU22">
        <v>36</v>
      </c>
      <c r="DV22">
        <v>46.2</v>
      </c>
      <c r="DW22">
        <v>36</v>
      </c>
      <c r="DX22">
        <v>46.2</v>
      </c>
      <c r="DY22">
        <v>0</v>
      </c>
      <c r="DZ22">
        <v>0</v>
      </c>
      <c r="EA22">
        <v>1</v>
      </c>
      <c r="EB22">
        <v>1.3</v>
      </c>
      <c r="EC22">
        <v>10</v>
      </c>
      <c r="ED22">
        <v>12.8</v>
      </c>
    </row>
    <row r="23" spans="1:134" x14ac:dyDescent="0.35">
      <c r="A23" s="228" t="str">
        <f t="shared" si="0"/>
        <v>Provisional.State-funded mainstream.Admission type by prior attainment.Boys</v>
      </c>
      <c r="B23">
        <v>201819</v>
      </c>
      <c r="C23" t="s">
        <v>223</v>
      </c>
      <c r="D23" t="s">
        <v>224</v>
      </c>
      <c r="E23" t="s">
        <v>225</v>
      </c>
      <c r="F23" t="s">
        <v>226</v>
      </c>
      <c r="G23" t="s">
        <v>239</v>
      </c>
      <c r="H23" s="380" t="s">
        <v>235</v>
      </c>
      <c r="I23" t="s">
        <v>400</v>
      </c>
      <c r="J23" t="s">
        <v>5</v>
      </c>
      <c r="K23" t="s">
        <v>363</v>
      </c>
      <c r="L23" t="s">
        <v>401</v>
      </c>
      <c r="M23" t="s">
        <v>7</v>
      </c>
      <c r="N23">
        <v>194</v>
      </c>
      <c r="O23">
        <v>5367</v>
      </c>
      <c r="P23">
        <v>281528.76</v>
      </c>
      <c r="Q23">
        <v>52.5</v>
      </c>
      <c r="R23">
        <v>5335</v>
      </c>
      <c r="S23">
        <v>99.4</v>
      </c>
      <c r="T23">
        <v>3227</v>
      </c>
      <c r="U23">
        <v>60.1</v>
      </c>
      <c r="V23">
        <v>4572</v>
      </c>
      <c r="W23">
        <v>85.2</v>
      </c>
      <c r="X23">
        <v>2143</v>
      </c>
      <c r="Y23">
        <v>39.9</v>
      </c>
      <c r="Z23">
        <v>678</v>
      </c>
      <c r="AA23">
        <v>12.6</v>
      </c>
      <c r="AB23">
        <v>1168</v>
      </c>
      <c r="AC23">
        <v>21.8</v>
      </c>
      <c r="AD23">
        <v>24435.4</v>
      </c>
      <c r="AE23">
        <v>4.55</v>
      </c>
      <c r="AF23">
        <v>5367</v>
      </c>
      <c r="AG23">
        <v>-2799.53</v>
      </c>
      <c r="AH23">
        <v>-0.52</v>
      </c>
      <c r="AI23">
        <v>-0.56000000000000005</v>
      </c>
      <c r="AJ23">
        <v>-0.49</v>
      </c>
      <c r="AK23">
        <v>-3736.71</v>
      </c>
      <c r="AL23">
        <v>-0.7</v>
      </c>
      <c r="AM23">
        <v>-0.73</v>
      </c>
      <c r="AN23">
        <v>-0.66</v>
      </c>
      <c r="AO23">
        <v>-1517.16</v>
      </c>
      <c r="AP23">
        <v>-0.28000000000000003</v>
      </c>
      <c r="AQ23">
        <v>-0.32</v>
      </c>
      <c r="AR23">
        <v>-0.25</v>
      </c>
      <c r="AS23">
        <v>-3114.23</v>
      </c>
      <c r="AT23">
        <v>-0.57999999999999996</v>
      </c>
      <c r="AU23">
        <v>-0.61</v>
      </c>
      <c r="AV23">
        <v>-0.55000000000000004</v>
      </c>
      <c r="AW23">
        <v>-3100.9</v>
      </c>
      <c r="AX23">
        <v>-0.57999999999999996</v>
      </c>
      <c r="AY23">
        <v>-0.61</v>
      </c>
      <c r="AZ23">
        <v>-0.54</v>
      </c>
      <c r="BA23">
        <v>5345</v>
      </c>
      <c r="BB23">
        <v>99.6</v>
      </c>
      <c r="BC23">
        <v>5341</v>
      </c>
      <c r="BD23">
        <v>99.5</v>
      </c>
      <c r="BE23">
        <v>5312</v>
      </c>
      <c r="BF23">
        <v>99</v>
      </c>
      <c r="BG23">
        <v>5338</v>
      </c>
      <c r="BH23">
        <v>99.5</v>
      </c>
      <c r="BI23">
        <v>5308</v>
      </c>
      <c r="BJ23">
        <v>98.9</v>
      </c>
      <c r="BK23">
        <v>4537</v>
      </c>
      <c r="BL23">
        <v>84.5</v>
      </c>
      <c r="BM23">
        <v>2478</v>
      </c>
      <c r="BN23">
        <v>46.2</v>
      </c>
      <c r="BO23">
        <v>3828</v>
      </c>
      <c r="BP23">
        <v>71.3</v>
      </c>
      <c r="BQ23">
        <v>3913</v>
      </c>
      <c r="BR23">
        <v>72.900000000000006</v>
      </c>
      <c r="BS23">
        <v>3230</v>
      </c>
      <c r="BT23">
        <v>60.9</v>
      </c>
      <c r="BU23">
        <v>2650</v>
      </c>
      <c r="BV23">
        <v>58.4</v>
      </c>
      <c r="BW23">
        <v>1065</v>
      </c>
      <c r="BX23">
        <v>43</v>
      </c>
      <c r="BY23">
        <v>4679</v>
      </c>
      <c r="BZ23">
        <v>87.2</v>
      </c>
      <c r="CA23">
        <v>4999</v>
      </c>
      <c r="CB23">
        <v>93.1</v>
      </c>
      <c r="CC23">
        <v>4420</v>
      </c>
      <c r="CD23">
        <v>83.3</v>
      </c>
      <c r="CE23">
        <v>3342</v>
      </c>
      <c r="CF23">
        <v>73.7</v>
      </c>
      <c r="CG23">
        <v>1542</v>
      </c>
      <c r="CH23">
        <v>62.2</v>
      </c>
      <c r="CI23">
        <v>28493</v>
      </c>
      <c r="CJ23">
        <v>5.31</v>
      </c>
      <c r="CK23">
        <v>29525</v>
      </c>
      <c r="CL23">
        <v>5.5</v>
      </c>
      <c r="CM23">
        <v>27936</v>
      </c>
      <c r="CN23">
        <v>5.21</v>
      </c>
      <c r="CO23">
        <v>22035</v>
      </c>
      <c r="CP23">
        <v>4.1100000000000003</v>
      </c>
      <c r="CQ23">
        <v>10687.01</v>
      </c>
      <c r="CR23">
        <v>1.99</v>
      </c>
      <c r="CS23">
        <v>57055</v>
      </c>
      <c r="CT23">
        <v>10.6</v>
      </c>
      <c r="CU23">
        <v>59050</v>
      </c>
      <c r="CV23">
        <v>11</v>
      </c>
      <c r="CW23">
        <v>82710.509999999995</v>
      </c>
      <c r="CX23">
        <v>15.4</v>
      </c>
      <c r="CY23">
        <v>82713.25</v>
      </c>
      <c r="CZ23">
        <v>15.4</v>
      </c>
      <c r="DA23">
        <v>63393</v>
      </c>
      <c r="DB23">
        <v>11.8</v>
      </c>
      <c r="DC23">
        <v>19320.25</v>
      </c>
      <c r="DD23">
        <v>3.6</v>
      </c>
      <c r="DE23">
        <v>15657</v>
      </c>
      <c r="DF23">
        <v>2.9</v>
      </c>
      <c r="DG23">
        <v>15726</v>
      </c>
      <c r="DH23">
        <v>2.9</v>
      </c>
      <c r="DI23">
        <v>28</v>
      </c>
      <c r="DJ23">
        <v>0.5</v>
      </c>
      <c r="DK23">
        <v>14</v>
      </c>
      <c r="DL23">
        <v>0.3</v>
      </c>
      <c r="DM23">
        <v>25</v>
      </c>
      <c r="DN23">
        <v>0.5</v>
      </c>
      <c r="DO23">
        <v>434</v>
      </c>
      <c r="DP23">
        <v>8.1</v>
      </c>
      <c r="DQ23">
        <v>2723</v>
      </c>
      <c r="DR23">
        <v>50.7</v>
      </c>
      <c r="DS23">
        <v>3296</v>
      </c>
      <c r="DT23">
        <v>61.4</v>
      </c>
      <c r="DU23">
        <v>2012</v>
      </c>
      <c r="DV23">
        <v>37.5</v>
      </c>
      <c r="DW23">
        <v>1979</v>
      </c>
      <c r="DX23">
        <v>36.9</v>
      </c>
      <c r="DY23">
        <v>535</v>
      </c>
      <c r="DZ23">
        <v>10</v>
      </c>
      <c r="EA23">
        <v>78</v>
      </c>
      <c r="EB23">
        <v>1.5</v>
      </c>
      <c r="EC23">
        <v>1713</v>
      </c>
      <c r="ED23">
        <v>31.9</v>
      </c>
    </row>
    <row r="24" spans="1:134" x14ac:dyDescent="0.35">
      <c r="A24" s="228" t="str">
        <f t="shared" si="0"/>
        <v>Provisional.State-funded mainstream.Admission type by prior attainment.Boys</v>
      </c>
      <c r="B24">
        <v>201819</v>
      </c>
      <c r="C24" t="s">
        <v>223</v>
      </c>
      <c r="D24" t="s">
        <v>224</v>
      </c>
      <c r="E24" t="s">
        <v>225</v>
      </c>
      <c r="F24" t="s">
        <v>226</v>
      </c>
      <c r="G24" t="s">
        <v>239</v>
      </c>
      <c r="H24" s="380" t="s">
        <v>235</v>
      </c>
      <c r="I24" t="s">
        <v>400</v>
      </c>
      <c r="J24" t="s">
        <v>5</v>
      </c>
      <c r="K24" t="s">
        <v>363</v>
      </c>
      <c r="L24" t="s">
        <v>402</v>
      </c>
      <c r="M24" t="s">
        <v>7</v>
      </c>
      <c r="N24">
        <v>2679</v>
      </c>
      <c r="O24">
        <v>97971</v>
      </c>
      <c r="P24">
        <v>5632682.1600000001</v>
      </c>
      <c r="Q24">
        <v>57.5</v>
      </c>
      <c r="R24">
        <v>97563</v>
      </c>
      <c r="S24">
        <v>99.6</v>
      </c>
      <c r="T24">
        <v>69430</v>
      </c>
      <c r="U24">
        <v>70.900000000000006</v>
      </c>
      <c r="V24">
        <v>87961</v>
      </c>
      <c r="W24">
        <v>89.8</v>
      </c>
      <c r="X24">
        <v>49929</v>
      </c>
      <c r="Y24">
        <v>51</v>
      </c>
      <c r="Z24">
        <v>24395</v>
      </c>
      <c r="AA24">
        <v>24.9</v>
      </c>
      <c r="AB24">
        <v>34931</v>
      </c>
      <c r="AC24">
        <v>35.700000000000003</v>
      </c>
      <c r="AD24">
        <v>506341.75</v>
      </c>
      <c r="AE24">
        <v>5.17</v>
      </c>
      <c r="AF24">
        <v>97971</v>
      </c>
      <c r="AG24">
        <v>-26125.75</v>
      </c>
      <c r="AH24">
        <v>-0.27</v>
      </c>
      <c r="AI24">
        <v>-0.27</v>
      </c>
      <c r="AJ24">
        <v>-0.26</v>
      </c>
      <c r="AK24">
        <v>-44357.47</v>
      </c>
      <c r="AL24">
        <v>-0.45</v>
      </c>
      <c r="AM24">
        <v>-0.46</v>
      </c>
      <c r="AN24">
        <v>-0.44</v>
      </c>
      <c r="AO24">
        <v>-615.95000000000005</v>
      </c>
      <c r="AP24">
        <v>-0.01</v>
      </c>
      <c r="AQ24">
        <v>-0.01</v>
      </c>
      <c r="AR24">
        <v>0</v>
      </c>
      <c r="AS24">
        <v>-20682.400000000001</v>
      </c>
      <c r="AT24">
        <v>-0.21</v>
      </c>
      <c r="AU24">
        <v>-0.22</v>
      </c>
      <c r="AV24">
        <v>-0.2</v>
      </c>
      <c r="AW24">
        <v>-41420.300000000003</v>
      </c>
      <c r="AX24">
        <v>-0.42</v>
      </c>
      <c r="AY24">
        <v>-0.43</v>
      </c>
      <c r="AZ24">
        <v>-0.41</v>
      </c>
      <c r="BA24">
        <v>97748</v>
      </c>
      <c r="BB24">
        <v>99.8</v>
      </c>
      <c r="BC24">
        <v>97699</v>
      </c>
      <c r="BD24">
        <v>99.7</v>
      </c>
      <c r="BE24">
        <v>97160</v>
      </c>
      <c r="BF24">
        <v>99.2</v>
      </c>
      <c r="BG24">
        <v>97624</v>
      </c>
      <c r="BH24">
        <v>99.6</v>
      </c>
      <c r="BI24">
        <v>97020</v>
      </c>
      <c r="BJ24">
        <v>99</v>
      </c>
      <c r="BK24">
        <v>85640</v>
      </c>
      <c r="BL24">
        <v>87.4</v>
      </c>
      <c r="BM24">
        <v>55279</v>
      </c>
      <c r="BN24">
        <v>56.4</v>
      </c>
      <c r="BO24">
        <v>77634</v>
      </c>
      <c r="BP24">
        <v>79.2</v>
      </c>
      <c r="BQ24">
        <v>79877</v>
      </c>
      <c r="BR24">
        <v>81.5</v>
      </c>
      <c r="BS24">
        <v>71360</v>
      </c>
      <c r="BT24">
        <v>73.599999999999994</v>
      </c>
      <c r="BU24">
        <v>60589</v>
      </c>
      <c r="BV24">
        <v>70.7</v>
      </c>
      <c r="BW24">
        <v>30955</v>
      </c>
      <c r="BX24">
        <v>56</v>
      </c>
      <c r="BY24">
        <v>89546</v>
      </c>
      <c r="BZ24">
        <v>91.4</v>
      </c>
      <c r="CA24">
        <v>93729</v>
      </c>
      <c r="CB24">
        <v>95.7</v>
      </c>
      <c r="CC24">
        <v>87204</v>
      </c>
      <c r="CD24">
        <v>89.9</v>
      </c>
      <c r="CE24">
        <v>70841</v>
      </c>
      <c r="CF24">
        <v>82.7</v>
      </c>
      <c r="CG24">
        <v>40879</v>
      </c>
      <c r="CH24">
        <v>74</v>
      </c>
      <c r="CI24">
        <v>563240.26</v>
      </c>
      <c r="CJ24">
        <v>5.75</v>
      </c>
      <c r="CK24">
        <v>593123.52</v>
      </c>
      <c r="CL24">
        <v>6.05</v>
      </c>
      <c r="CM24">
        <v>569412.52</v>
      </c>
      <c r="CN24">
        <v>5.81</v>
      </c>
      <c r="CO24">
        <v>473187</v>
      </c>
      <c r="CP24">
        <v>4.83</v>
      </c>
      <c r="CQ24">
        <v>269673.77</v>
      </c>
      <c r="CR24">
        <v>2.75</v>
      </c>
      <c r="CS24">
        <v>1127743.52</v>
      </c>
      <c r="CT24">
        <v>11.5</v>
      </c>
      <c r="CU24">
        <v>1186247.04</v>
      </c>
      <c r="CV24">
        <v>12.1</v>
      </c>
      <c r="CW24">
        <v>1699894.62</v>
      </c>
      <c r="CX24">
        <v>17.399999999999999</v>
      </c>
      <c r="CY24">
        <v>1618796.98</v>
      </c>
      <c r="CZ24">
        <v>16.5</v>
      </c>
      <c r="DA24">
        <v>1389024.73</v>
      </c>
      <c r="DB24">
        <v>14.2</v>
      </c>
      <c r="DC24">
        <v>229772.25</v>
      </c>
      <c r="DD24">
        <v>2.2999999999999998</v>
      </c>
      <c r="DE24">
        <v>288531</v>
      </c>
      <c r="DF24">
        <v>2.9</v>
      </c>
      <c r="DG24">
        <v>288617</v>
      </c>
      <c r="DH24">
        <v>2.9</v>
      </c>
      <c r="DI24">
        <v>310</v>
      </c>
      <c r="DJ24">
        <v>0.3</v>
      </c>
      <c r="DK24">
        <v>273</v>
      </c>
      <c r="DL24">
        <v>0.3</v>
      </c>
      <c r="DM24">
        <v>355</v>
      </c>
      <c r="DN24">
        <v>0.4</v>
      </c>
      <c r="DO24">
        <v>6321</v>
      </c>
      <c r="DP24">
        <v>6.5</v>
      </c>
      <c r="DQ24">
        <v>40783</v>
      </c>
      <c r="DR24">
        <v>41.6</v>
      </c>
      <c r="DS24">
        <v>51339</v>
      </c>
      <c r="DT24">
        <v>52.4</v>
      </c>
      <c r="DU24">
        <v>45688</v>
      </c>
      <c r="DV24">
        <v>46.6</v>
      </c>
      <c r="DW24">
        <v>45530</v>
      </c>
      <c r="DX24">
        <v>46.5</v>
      </c>
      <c r="DY24">
        <v>11987</v>
      </c>
      <c r="DZ24">
        <v>12.2</v>
      </c>
      <c r="EA24">
        <v>2380</v>
      </c>
      <c r="EB24">
        <v>2.4</v>
      </c>
      <c r="EC24">
        <v>29758</v>
      </c>
      <c r="ED24">
        <v>30.4</v>
      </c>
    </row>
    <row r="25" spans="1:134" x14ac:dyDescent="0.35">
      <c r="A25" s="228" t="str">
        <f t="shared" si="0"/>
        <v>Provisional.State-funded mainstream.Admission type by prior attainment.Boys</v>
      </c>
      <c r="B25">
        <v>201819</v>
      </c>
      <c r="C25" t="s">
        <v>223</v>
      </c>
      <c r="D25" t="s">
        <v>224</v>
      </c>
      <c r="E25" t="s">
        <v>225</v>
      </c>
      <c r="F25" t="s">
        <v>226</v>
      </c>
      <c r="G25" t="s">
        <v>239</v>
      </c>
      <c r="H25" s="380" t="s">
        <v>235</v>
      </c>
      <c r="I25" t="s">
        <v>400</v>
      </c>
      <c r="J25" t="s">
        <v>5</v>
      </c>
      <c r="K25" t="s">
        <v>363</v>
      </c>
      <c r="L25" t="s">
        <v>403</v>
      </c>
      <c r="M25" t="s">
        <v>7</v>
      </c>
      <c r="N25">
        <v>104</v>
      </c>
      <c r="O25">
        <v>10383</v>
      </c>
      <c r="P25">
        <v>734791.89</v>
      </c>
      <c r="Q25">
        <v>70.8</v>
      </c>
      <c r="R25">
        <v>10371</v>
      </c>
      <c r="S25">
        <v>99.9</v>
      </c>
      <c r="T25">
        <v>9673</v>
      </c>
      <c r="U25">
        <v>93.2</v>
      </c>
      <c r="V25">
        <v>10242</v>
      </c>
      <c r="W25">
        <v>98.6</v>
      </c>
      <c r="X25">
        <v>8098</v>
      </c>
      <c r="Y25">
        <v>78</v>
      </c>
      <c r="Z25">
        <v>6006</v>
      </c>
      <c r="AA25">
        <v>57.8</v>
      </c>
      <c r="AB25">
        <v>7140</v>
      </c>
      <c r="AC25">
        <v>68.8</v>
      </c>
      <c r="AD25">
        <v>69482.710000000006</v>
      </c>
      <c r="AE25">
        <v>6.69</v>
      </c>
      <c r="AF25">
        <v>10383</v>
      </c>
      <c r="AG25">
        <v>4008.6</v>
      </c>
      <c r="AH25">
        <v>0.39</v>
      </c>
      <c r="AI25">
        <v>0.36</v>
      </c>
      <c r="AJ25">
        <v>0.41</v>
      </c>
      <c r="AK25">
        <v>1518.1</v>
      </c>
      <c r="AL25">
        <v>0.15</v>
      </c>
      <c r="AM25">
        <v>0.12</v>
      </c>
      <c r="AN25">
        <v>0.17</v>
      </c>
      <c r="AO25">
        <v>4606.5600000000004</v>
      </c>
      <c r="AP25">
        <v>0.44</v>
      </c>
      <c r="AQ25">
        <v>0.42</v>
      </c>
      <c r="AR25">
        <v>0.47</v>
      </c>
      <c r="AS25">
        <v>6083.98</v>
      </c>
      <c r="AT25">
        <v>0.59</v>
      </c>
      <c r="AU25">
        <v>0.56000000000000005</v>
      </c>
      <c r="AV25">
        <v>0.61</v>
      </c>
      <c r="AW25">
        <v>3027.36</v>
      </c>
      <c r="AX25">
        <v>0.28999999999999998</v>
      </c>
      <c r="AY25">
        <v>0.27</v>
      </c>
      <c r="AZ25">
        <v>0.32</v>
      </c>
      <c r="BA25">
        <v>10375</v>
      </c>
      <c r="BB25">
        <v>99.9</v>
      </c>
      <c r="BC25">
        <v>10374</v>
      </c>
      <c r="BD25">
        <v>99.9</v>
      </c>
      <c r="BE25">
        <v>10350</v>
      </c>
      <c r="BF25">
        <v>99.7</v>
      </c>
      <c r="BG25">
        <v>10373</v>
      </c>
      <c r="BH25">
        <v>99.9</v>
      </c>
      <c r="BI25">
        <v>10295</v>
      </c>
      <c r="BJ25">
        <v>99.2</v>
      </c>
      <c r="BK25">
        <v>9126</v>
      </c>
      <c r="BL25">
        <v>87.9</v>
      </c>
      <c r="BM25">
        <v>9205</v>
      </c>
      <c r="BN25">
        <v>88.7</v>
      </c>
      <c r="BO25">
        <v>9863</v>
      </c>
      <c r="BP25">
        <v>95</v>
      </c>
      <c r="BQ25">
        <v>10073</v>
      </c>
      <c r="BR25">
        <v>97</v>
      </c>
      <c r="BS25">
        <v>9727</v>
      </c>
      <c r="BT25">
        <v>94.5</v>
      </c>
      <c r="BU25">
        <v>8468</v>
      </c>
      <c r="BV25">
        <v>92.8</v>
      </c>
      <c r="BW25">
        <v>7060</v>
      </c>
      <c r="BX25">
        <v>76.7</v>
      </c>
      <c r="BY25">
        <v>10243</v>
      </c>
      <c r="BZ25">
        <v>98.7</v>
      </c>
      <c r="CA25">
        <v>10355</v>
      </c>
      <c r="CB25">
        <v>99.7</v>
      </c>
      <c r="CC25">
        <v>10183</v>
      </c>
      <c r="CD25">
        <v>98.9</v>
      </c>
      <c r="CE25">
        <v>8859</v>
      </c>
      <c r="CF25">
        <v>97.1</v>
      </c>
      <c r="CG25">
        <v>8174</v>
      </c>
      <c r="CH25">
        <v>88.8</v>
      </c>
      <c r="CI25">
        <v>71547</v>
      </c>
      <c r="CJ25">
        <v>6.89</v>
      </c>
      <c r="CK25">
        <v>75317.75</v>
      </c>
      <c r="CL25">
        <v>7.25</v>
      </c>
      <c r="CM25">
        <v>75740.5</v>
      </c>
      <c r="CN25">
        <v>7.29</v>
      </c>
      <c r="CO25">
        <v>63650</v>
      </c>
      <c r="CP25">
        <v>6.13</v>
      </c>
      <c r="CQ25">
        <v>54903.66</v>
      </c>
      <c r="CR25">
        <v>5.29</v>
      </c>
      <c r="CS25">
        <v>143186</v>
      </c>
      <c r="CT25">
        <v>13.8</v>
      </c>
      <c r="CU25">
        <v>150635.5</v>
      </c>
      <c r="CV25">
        <v>14.5</v>
      </c>
      <c r="CW25">
        <v>228587.9</v>
      </c>
      <c r="CX25">
        <v>22</v>
      </c>
      <c r="CY25">
        <v>212382.49</v>
      </c>
      <c r="CZ25">
        <v>20.5</v>
      </c>
      <c r="DA25">
        <v>209005.74</v>
      </c>
      <c r="DB25">
        <v>20.100000000000001</v>
      </c>
      <c r="DC25">
        <v>3376.75</v>
      </c>
      <c r="DD25">
        <v>0.3</v>
      </c>
      <c r="DE25">
        <v>31032</v>
      </c>
      <c r="DF25">
        <v>3</v>
      </c>
      <c r="DG25">
        <v>31022</v>
      </c>
      <c r="DH25">
        <v>3</v>
      </c>
      <c r="DI25">
        <v>9</v>
      </c>
      <c r="DJ25">
        <v>0.1</v>
      </c>
      <c r="DK25">
        <v>6</v>
      </c>
      <c r="DL25">
        <v>0.1</v>
      </c>
      <c r="DM25">
        <v>16</v>
      </c>
      <c r="DN25">
        <v>0.2</v>
      </c>
      <c r="DO25">
        <v>195</v>
      </c>
      <c r="DP25">
        <v>1.9</v>
      </c>
      <c r="DQ25">
        <v>2059</v>
      </c>
      <c r="DR25">
        <v>19.8</v>
      </c>
      <c r="DS25">
        <v>1609</v>
      </c>
      <c r="DT25">
        <v>15.5</v>
      </c>
      <c r="DU25">
        <v>8686</v>
      </c>
      <c r="DV25">
        <v>83.7</v>
      </c>
      <c r="DW25">
        <v>8666</v>
      </c>
      <c r="DX25">
        <v>83.5</v>
      </c>
      <c r="DY25">
        <v>2174</v>
      </c>
      <c r="DZ25">
        <v>20.9</v>
      </c>
      <c r="EA25">
        <v>1348</v>
      </c>
      <c r="EB25">
        <v>13</v>
      </c>
      <c r="EC25">
        <v>3405</v>
      </c>
      <c r="ED25">
        <v>32.799999999999997</v>
      </c>
    </row>
    <row r="26" spans="1:134" x14ac:dyDescent="0.35">
      <c r="A26" s="228" t="str">
        <f t="shared" si="0"/>
        <v>Provisional.State-funded mainstream.Prior attainment.Boys</v>
      </c>
      <c r="B26">
        <v>201819</v>
      </c>
      <c r="C26" t="s">
        <v>223</v>
      </c>
      <c r="D26" t="s">
        <v>224</v>
      </c>
      <c r="E26" t="s">
        <v>225</v>
      </c>
      <c r="F26" t="s">
        <v>226</v>
      </c>
      <c r="G26" t="s">
        <v>239</v>
      </c>
      <c r="H26" s="380" t="s">
        <v>235</v>
      </c>
      <c r="I26" t="s">
        <v>362</v>
      </c>
      <c r="J26" t="s">
        <v>5</v>
      </c>
      <c r="K26" t="s">
        <v>363</v>
      </c>
      <c r="L26" t="s">
        <v>7</v>
      </c>
      <c r="M26" t="s">
        <v>7</v>
      </c>
      <c r="N26">
        <v>2992</v>
      </c>
      <c r="O26">
        <v>113808</v>
      </c>
      <c r="P26">
        <v>6650976.3099999996</v>
      </c>
      <c r="Q26">
        <v>58.4</v>
      </c>
      <c r="R26">
        <v>113343</v>
      </c>
      <c r="S26">
        <v>99.6</v>
      </c>
      <c r="T26">
        <v>82346</v>
      </c>
      <c r="U26">
        <v>72.400000000000006</v>
      </c>
      <c r="V26">
        <v>102813</v>
      </c>
      <c r="W26">
        <v>90.3</v>
      </c>
      <c r="X26">
        <v>60170</v>
      </c>
      <c r="Y26">
        <v>52.9</v>
      </c>
      <c r="Z26">
        <v>31079</v>
      </c>
      <c r="AA26">
        <v>27.3</v>
      </c>
      <c r="AB26">
        <v>43239</v>
      </c>
      <c r="AC26">
        <v>38</v>
      </c>
      <c r="AD26">
        <v>600409.41</v>
      </c>
      <c r="AE26">
        <v>5.28</v>
      </c>
      <c r="AF26">
        <v>113808</v>
      </c>
      <c r="AG26">
        <v>-25164.99</v>
      </c>
      <c r="AH26">
        <v>-0.22</v>
      </c>
      <c r="AI26">
        <v>-0.23</v>
      </c>
      <c r="AJ26">
        <v>-0.21</v>
      </c>
      <c r="AK26">
        <v>-46876.36</v>
      </c>
      <c r="AL26">
        <v>-0.41</v>
      </c>
      <c r="AM26">
        <v>-0.42</v>
      </c>
      <c r="AN26">
        <v>-0.4</v>
      </c>
      <c r="AO26">
        <v>2282.5300000000002</v>
      </c>
      <c r="AP26">
        <v>0.02</v>
      </c>
      <c r="AQ26">
        <v>0.01</v>
      </c>
      <c r="AR26">
        <v>0.03</v>
      </c>
      <c r="AS26">
        <v>-18038.740000000002</v>
      </c>
      <c r="AT26">
        <v>-0.16</v>
      </c>
      <c r="AU26">
        <v>-0.17</v>
      </c>
      <c r="AV26">
        <v>-0.15</v>
      </c>
      <c r="AW26">
        <v>-41835.279999999999</v>
      </c>
      <c r="AX26">
        <v>-0.37</v>
      </c>
      <c r="AY26">
        <v>-0.38</v>
      </c>
      <c r="AZ26">
        <v>-0.36</v>
      </c>
      <c r="BA26">
        <v>113544</v>
      </c>
      <c r="BB26">
        <v>99.8</v>
      </c>
      <c r="BC26">
        <v>113488</v>
      </c>
      <c r="BD26">
        <v>99.7</v>
      </c>
      <c r="BE26">
        <v>112858</v>
      </c>
      <c r="BF26">
        <v>99.2</v>
      </c>
      <c r="BG26">
        <v>113410</v>
      </c>
      <c r="BH26">
        <v>99.7</v>
      </c>
      <c r="BI26">
        <v>112668</v>
      </c>
      <c r="BJ26">
        <v>99</v>
      </c>
      <c r="BK26">
        <v>99328</v>
      </c>
      <c r="BL26">
        <v>87.3</v>
      </c>
      <c r="BM26">
        <v>66964</v>
      </c>
      <c r="BN26">
        <v>58.8</v>
      </c>
      <c r="BO26">
        <v>91340</v>
      </c>
      <c r="BP26">
        <v>80.3</v>
      </c>
      <c r="BQ26">
        <v>93893</v>
      </c>
      <c r="BR26">
        <v>82.5</v>
      </c>
      <c r="BS26">
        <v>84330</v>
      </c>
      <c r="BT26">
        <v>74.8</v>
      </c>
      <c r="BU26">
        <v>71712</v>
      </c>
      <c r="BV26">
        <v>72.2</v>
      </c>
      <c r="BW26">
        <v>39080</v>
      </c>
      <c r="BX26">
        <v>58.4</v>
      </c>
      <c r="BY26">
        <v>104497</v>
      </c>
      <c r="BZ26">
        <v>91.8</v>
      </c>
      <c r="CA26">
        <v>109133</v>
      </c>
      <c r="CB26">
        <v>95.9</v>
      </c>
      <c r="CC26">
        <v>101835</v>
      </c>
      <c r="CD26">
        <v>90.4</v>
      </c>
      <c r="CE26">
        <v>83049</v>
      </c>
      <c r="CF26">
        <v>83.6</v>
      </c>
      <c r="CG26">
        <v>50596</v>
      </c>
      <c r="CH26">
        <v>75.599999999999994</v>
      </c>
      <c r="CI26">
        <v>663439.26</v>
      </c>
      <c r="CJ26">
        <v>5.83</v>
      </c>
      <c r="CK26">
        <v>698269.27</v>
      </c>
      <c r="CL26">
        <v>6.14</v>
      </c>
      <c r="CM26">
        <v>673269.02</v>
      </c>
      <c r="CN26">
        <v>5.92</v>
      </c>
      <c r="CO26">
        <v>558942</v>
      </c>
      <c r="CP26">
        <v>4.91</v>
      </c>
      <c r="CQ26">
        <v>335269.44</v>
      </c>
      <c r="CR26">
        <v>2.95</v>
      </c>
      <c r="CS26">
        <v>1328417.52</v>
      </c>
      <c r="CT26">
        <v>11.7</v>
      </c>
      <c r="CU26">
        <v>1396538.54</v>
      </c>
      <c r="CV26">
        <v>12.3</v>
      </c>
      <c r="CW26">
        <v>2011680.03</v>
      </c>
      <c r="CX26">
        <v>17.7</v>
      </c>
      <c r="CY26">
        <v>1914340.22</v>
      </c>
      <c r="CZ26">
        <v>16.8</v>
      </c>
      <c r="DA26">
        <v>1661650.47</v>
      </c>
      <c r="DB26">
        <v>14.6</v>
      </c>
      <c r="DC26">
        <v>252689.75</v>
      </c>
      <c r="DD26">
        <v>2.2000000000000002</v>
      </c>
      <c r="DE26">
        <v>335345</v>
      </c>
      <c r="DF26">
        <v>2.9</v>
      </c>
      <c r="DG26">
        <v>335474</v>
      </c>
      <c r="DH26">
        <v>2.9</v>
      </c>
      <c r="DI26">
        <v>359</v>
      </c>
      <c r="DJ26">
        <v>0.3</v>
      </c>
      <c r="DK26">
        <v>318</v>
      </c>
      <c r="DL26">
        <v>0.3</v>
      </c>
      <c r="DM26">
        <v>410</v>
      </c>
      <c r="DN26">
        <v>0.4</v>
      </c>
      <c r="DO26">
        <v>6964</v>
      </c>
      <c r="DP26">
        <v>6.1</v>
      </c>
      <c r="DQ26">
        <v>45587</v>
      </c>
      <c r="DR26">
        <v>40.1</v>
      </c>
      <c r="DS26">
        <v>56286</v>
      </c>
      <c r="DT26">
        <v>49.5</v>
      </c>
      <c r="DU26">
        <v>56389</v>
      </c>
      <c r="DV26">
        <v>49.5</v>
      </c>
      <c r="DW26">
        <v>56178</v>
      </c>
      <c r="DX26">
        <v>49.4</v>
      </c>
      <c r="DY26">
        <v>14697</v>
      </c>
      <c r="DZ26">
        <v>12.9</v>
      </c>
      <c r="EA26">
        <v>3806</v>
      </c>
      <c r="EB26">
        <v>3.3</v>
      </c>
      <c r="EC26">
        <v>34885</v>
      </c>
      <c r="ED26">
        <v>30.7</v>
      </c>
    </row>
    <row r="27" spans="1:134" x14ac:dyDescent="0.35">
      <c r="A27" s="228" t="str">
        <f t="shared" si="0"/>
        <v>Provisional.State-funded special schools.Prior attainment.Boys</v>
      </c>
      <c r="B27">
        <v>201819</v>
      </c>
      <c r="C27" t="s">
        <v>223</v>
      </c>
      <c r="D27" t="s">
        <v>224</v>
      </c>
      <c r="E27" t="s">
        <v>225</v>
      </c>
      <c r="F27" t="s">
        <v>226</v>
      </c>
      <c r="G27" t="s">
        <v>239</v>
      </c>
      <c r="H27" s="380" t="s">
        <v>238</v>
      </c>
      <c r="I27" t="s">
        <v>362</v>
      </c>
      <c r="J27" t="s">
        <v>5</v>
      </c>
      <c r="K27" t="s">
        <v>363</v>
      </c>
      <c r="L27" t="s">
        <v>7</v>
      </c>
      <c r="M27" t="s">
        <v>7</v>
      </c>
      <c r="N27">
        <v>130</v>
      </c>
      <c r="O27">
        <v>197</v>
      </c>
      <c r="P27">
        <v>3245.5</v>
      </c>
      <c r="Q27">
        <v>16.5</v>
      </c>
      <c r="R27">
        <v>129</v>
      </c>
      <c r="S27">
        <v>65.5</v>
      </c>
      <c r="T27">
        <v>15</v>
      </c>
      <c r="U27">
        <v>7.6</v>
      </c>
      <c r="V27">
        <v>28</v>
      </c>
      <c r="W27">
        <v>14.2</v>
      </c>
      <c r="X27">
        <v>1</v>
      </c>
      <c r="Y27">
        <v>0.5</v>
      </c>
      <c r="Z27">
        <v>1</v>
      </c>
      <c r="AA27">
        <v>0.5</v>
      </c>
      <c r="AB27">
        <v>1</v>
      </c>
      <c r="AC27">
        <v>0.5</v>
      </c>
      <c r="AD27">
        <v>234.35</v>
      </c>
      <c r="AE27">
        <v>1.19</v>
      </c>
      <c r="AF27">
        <v>197</v>
      </c>
      <c r="AG27">
        <v>-787.75</v>
      </c>
      <c r="AH27">
        <v>-4</v>
      </c>
      <c r="AI27">
        <v>-4.18</v>
      </c>
      <c r="AJ27">
        <v>-3.82</v>
      </c>
      <c r="AK27">
        <v>-854.7</v>
      </c>
      <c r="AL27">
        <v>-4.34</v>
      </c>
      <c r="AM27">
        <v>-4.5199999999999996</v>
      </c>
      <c r="AN27">
        <v>-4.16</v>
      </c>
      <c r="AO27">
        <v>-543.69000000000005</v>
      </c>
      <c r="AP27">
        <v>-2.76</v>
      </c>
      <c r="AQ27">
        <v>-2.94</v>
      </c>
      <c r="AR27">
        <v>-2.58</v>
      </c>
      <c r="AS27">
        <v>-816</v>
      </c>
      <c r="AT27">
        <v>-4.1399999999999997</v>
      </c>
      <c r="AU27">
        <v>-4.32</v>
      </c>
      <c r="AV27">
        <v>-3.96</v>
      </c>
      <c r="AW27">
        <v>-877.58</v>
      </c>
      <c r="AX27">
        <v>-4.45</v>
      </c>
      <c r="AY27">
        <v>-4.63</v>
      </c>
      <c r="AZ27">
        <v>-4.28</v>
      </c>
      <c r="BA27">
        <v>167</v>
      </c>
      <c r="BB27">
        <v>84.8</v>
      </c>
      <c r="BC27">
        <v>166</v>
      </c>
      <c r="BD27">
        <v>84.3</v>
      </c>
      <c r="BE27">
        <v>53</v>
      </c>
      <c r="BF27">
        <v>26.9</v>
      </c>
      <c r="BG27">
        <v>161</v>
      </c>
      <c r="BH27">
        <v>81.7</v>
      </c>
      <c r="BI27">
        <v>64</v>
      </c>
      <c r="BJ27">
        <v>32.5</v>
      </c>
      <c r="BK27">
        <v>24</v>
      </c>
      <c r="BL27">
        <v>12.2</v>
      </c>
      <c r="BM27">
        <v>5</v>
      </c>
      <c r="BN27">
        <v>2.5</v>
      </c>
      <c r="BO27">
        <v>16</v>
      </c>
      <c r="BP27">
        <v>8.1</v>
      </c>
      <c r="BQ27">
        <v>39</v>
      </c>
      <c r="BR27">
        <v>19.8</v>
      </c>
      <c r="BS27">
        <v>22</v>
      </c>
      <c r="BT27">
        <v>34.4</v>
      </c>
      <c r="BU27">
        <v>6</v>
      </c>
      <c r="BV27">
        <v>25</v>
      </c>
      <c r="BW27">
        <v>2</v>
      </c>
      <c r="BX27">
        <v>40</v>
      </c>
      <c r="BY27">
        <v>23</v>
      </c>
      <c r="BZ27">
        <v>11.7</v>
      </c>
      <c r="CA27">
        <v>78</v>
      </c>
      <c r="CB27">
        <v>39.6</v>
      </c>
      <c r="CC27">
        <v>37</v>
      </c>
      <c r="CD27">
        <v>57.8</v>
      </c>
      <c r="CE27">
        <v>9</v>
      </c>
      <c r="CF27">
        <v>37.5</v>
      </c>
      <c r="CG27">
        <v>4</v>
      </c>
      <c r="CH27">
        <v>80</v>
      </c>
      <c r="CI27">
        <v>198</v>
      </c>
      <c r="CJ27">
        <v>1.01</v>
      </c>
      <c r="CK27">
        <v>563</v>
      </c>
      <c r="CL27">
        <v>2.86</v>
      </c>
      <c r="CM27">
        <v>268.5</v>
      </c>
      <c r="CN27">
        <v>1.36</v>
      </c>
      <c r="CO27">
        <v>82</v>
      </c>
      <c r="CP27">
        <v>0.42</v>
      </c>
      <c r="CQ27">
        <v>26</v>
      </c>
      <c r="CR27">
        <v>0.13</v>
      </c>
      <c r="CS27">
        <v>614</v>
      </c>
      <c r="CT27">
        <v>3.1</v>
      </c>
      <c r="CU27">
        <v>1126</v>
      </c>
      <c r="CV27">
        <v>5.7</v>
      </c>
      <c r="CW27">
        <v>834</v>
      </c>
      <c r="CX27">
        <v>4.2</v>
      </c>
      <c r="CY27">
        <v>671.5</v>
      </c>
      <c r="CZ27">
        <v>3.4</v>
      </c>
      <c r="DA27">
        <v>567</v>
      </c>
      <c r="DB27">
        <v>2.9</v>
      </c>
      <c r="DC27">
        <v>104.5</v>
      </c>
      <c r="DD27">
        <v>0.5</v>
      </c>
      <c r="DE27">
        <v>209</v>
      </c>
      <c r="DF27">
        <v>1.1000000000000001</v>
      </c>
      <c r="DG27">
        <v>203</v>
      </c>
      <c r="DH27">
        <v>1</v>
      </c>
      <c r="DI27">
        <v>33</v>
      </c>
      <c r="DJ27">
        <v>16.8</v>
      </c>
      <c r="DK27">
        <v>75</v>
      </c>
      <c r="DL27">
        <v>38.1</v>
      </c>
      <c r="DM27">
        <v>46</v>
      </c>
      <c r="DN27">
        <v>23.4</v>
      </c>
      <c r="DO27">
        <v>33</v>
      </c>
      <c r="DP27">
        <v>16.8</v>
      </c>
      <c r="DQ27">
        <v>9</v>
      </c>
      <c r="DR27">
        <v>4.5999999999999996</v>
      </c>
      <c r="DS27">
        <v>59</v>
      </c>
      <c r="DT27">
        <v>29.9</v>
      </c>
      <c r="DU27">
        <v>5</v>
      </c>
      <c r="DV27">
        <v>2.5</v>
      </c>
      <c r="DW27">
        <v>5</v>
      </c>
      <c r="DX27">
        <v>2.5</v>
      </c>
      <c r="DY27">
        <v>2</v>
      </c>
      <c r="DZ27">
        <v>1</v>
      </c>
      <c r="EA27">
        <v>1</v>
      </c>
      <c r="EB27">
        <v>0.5</v>
      </c>
      <c r="EC27">
        <v>54</v>
      </c>
      <c r="ED27">
        <v>27.4</v>
      </c>
    </row>
    <row r="28" spans="1:134" x14ac:dyDescent="0.35">
      <c r="A28" s="228" t="str">
        <f t="shared" si="0"/>
        <v>Provisional.Studio Schools.Prior attainment.Boys</v>
      </c>
      <c r="B28">
        <v>201819</v>
      </c>
      <c r="C28" t="s">
        <v>223</v>
      </c>
      <c r="D28" t="s">
        <v>224</v>
      </c>
      <c r="E28" t="s">
        <v>225</v>
      </c>
      <c r="F28" t="s">
        <v>226</v>
      </c>
      <c r="G28" t="s">
        <v>239</v>
      </c>
      <c r="H28" s="380" t="s">
        <v>236</v>
      </c>
      <c r="I28" t="s">
        <v>362</v>
      </c>
      <c r="J28" t="s">
        <v>5</v>
      </c>
      <c r="K28" t="s">
        <v>363</v>
      </c>
      <c r="L28" t="s">
        <v>7</v>
      </c>
      <c r="M28" t="s">
        <v>7</v>
      </c>
      <c r="N28">
        <v>25</v>
      </c>
      <c r="O28">
        <v>224</v>
      </c>
      <c r="P28">
        <v>10688.25</v>
      </c>
      <c r="Q28">
        <v>47.7</v>
      </c>
      <c r="R28">
        <v>221</v>
      </c>
      <c r="S28">
        <v>98.7</v>
      </c>
      <c r="T28">
        <v>108</v>
      </c>
      <c r="U28">
        <v>48.2</v>
      </c>
      <c r="V28">
        <v>167</v>
      </c>
      <c r="W28">
        <v>74.599999999999994</v>
      </c>
      <c r="X28">
        <v>31</v>
      </c>
      <c r="Y28">
        <v>13.8</v>
      </c>
      <c r="Z28">
        <v>11</v>
      </c>
      <c r="AA28">
        <v>4.9000000000000004</v>
      </c>
      <c r="AB28">
        <v>15</v>
      </c>
      <c r="AC28">
        <v>6.7</v>
      </c>
      <c r="AD28">
        <v>813.88</v>
      </c>
      <c r="AE28">
        <v>3.63</v>
      </c>
      <c r="AF28">
        <v>224</v>
      </c>
      <c r="AG28">
        <v>-238.81</v>
      </c>
      <c r="AH28">
        <v>-1.07</v>
      </c>
      <c r="AI28">
        <v>-1.23</v>
      </c>
      <c r="AJ28">
        <v>-0.9</v>
      </c>
      <c r="AK28">
        <v>-299.44</v>
      </c>
      <c r="AL28">
        <v>-1.34</v>
      </c>
      <c r="AM28">
        <v>-1.5</v>
      </c>
      <c r="AN28">
        <v>-1.17</v>
      </c>
      <c r="AO28">
        <v>-138.91</v>
      </c>
      <c r="AP28">
        <v>-0.62</v>
      </c>
      <c r="AQ28">
        <v>-0.79</v>
      </c>
      <c r="AR28">
        <v>-0.45</v>
      </c>
      <c r="AS28">
        <v>-328.86</v>
      </c>
      <c r="AT28">
        <v>-1.47</v>
      </c>
      <c r="AU28">
        <v>-1.64</v>
      </c>
      <c r="AV28">
        <v>-1.3</v>
      </c>
      <c r="AW28">
        <v>-214.95</v>
      </c>
      <c r="AX28">
        <v>-0.96</v>
      </c>
      <c r="AY28">
        <v>-1.1299999999999999</v>
      </c>
      <c r="AZ28">
        <v>-0.79</v>
      </c>
      <c r="BA28">
        <v>222</v>
      </c>
      <c r="BB28">
        <v>99.1</v>
      </c>
      <c r="BC28">
        <v>221</v>
      </c>
      <c r="BD28">
        <v>98.7</v>
      </c>
      <c r="BE28">
        <v>217</v>
      </c>
      <c r="BF28">
        <v>96.9</v>
      </c>
      <c r="BG28">
        <v>221</v>
      </c>
      <c r="BH28">
        <v>98.7</v>
      </c>
      <c r="BI28">
        <v>200</v>
      </c>
      <c r="BJ28">
        <v>89.3</v>
      </c>
      <c r="BK28">
        <v>113</v>
      </c>
      <c r="BL28">
        <v>50.4</v>
      </c>
      <c r="BM28">
        <v>41</v>
      </c>
      <c r="BN28">
        <v>18.3</v>
      </c>
      <c r="BO28">
        <v>130</v>
      </c>
      <c r="BP28">
        <v>58</v>
      </c>
      <c r="BQ28">
        <v>142</v>
      </c>
      <c r="BR28">
        <v>63.4</v>
      </c>
      <c r="BS28">
        <v>111</v>
      </c>
      <c r="BT28">
        <v>55.5</v>
      </c>
      <c r="BU28">
        <v>48</v>
      </c>
      <c r="BV28">
        <v>42.5</v>
      </c>
      <c r="BW28">
        <v>19</v>
      </c>
      <c r="BX28">
        <v>46.3</v>
      </c>
      <c r="BY28">
        <v>172</v>
      </c>
      <c r="BZ28">
        <v>76.8</v>
      </c>
      <c r="CA28">
        <v>197</v>
      </c>
      <c r="CB28">
        <v>87.9</v>
      </c>
      <c r="CC28">
        <v>154</v>
      </c>
      <c r="CD28">
        <v>77</v>
      </c>
      <c r="CE28">
        <v>67</v>
      </c>
      <c r="CF28">
        <v>59.3</v>
      </c>
      <c r="CG28">
        <v>22</v>
      </c>
      <c r="CH28">
        <v>53.7</v>
      </c>
      <c r="CI28">
        <v>1062</v>
      </c>
      <c r="CJ28">
        <v>4.74</v>
      </c>
      <c r="CK28">
        <v>1182</v>
      </c>
      <c r="CL28">
        <v>5.28</v>
      </c>
      <c r="CM28">
        <v>999</v>
      </c>
      <c r="CN28">
        <v>4.46</v>
      </c>
      <c r="CO28">
        <v>470</v>
      </c>
      <c r="CP28">
        <v>2.1</v>
      </c>
      <c r="CQ28">
        <v>171</v>
      </c>
      <c r="CR28">
        <v>0.76</v>
      </c>
      <c r="CS28">
        <v>2132</v>
      </c>
      <c r="CT28">
        <v>9.5</v>
      </c>
      <c r="CU28">
        <v>2364</v>
      </c>
      <c r="CV28">
        <v>10.6</v>
      </c>
      <c r="CW28">
        <v>2933.5</v>
      </c>
      <c r="CX28">
        <v>13.1</v>
      </c>
      <c r="CY28">
        <v>3258.75</v>
      </c>
      <c r="CZ28">
        <v>14.5</v>
      </c>
      <c r="DA28">
        <v>1788.5</v>
      </c>
      <c r="DB28">
        <v>8</v>
      </c>
      <c r="DC28">
        <v>1470.25</v>
      </c>
      <c r="DD28">
        <v>6.6</v>
      </c>
      <c r="DE28">
        <v>593</v>
      </c>
      <c r="DF28">
        <v>2.6</v>
      </c>
      <c r="DG28">
        <v>626</v>
      </c>
      <c r="DH28">
        <v>2.8</v>
      </c>
      <c r="DI28">
        <v>3</v>
      </c>
      <c r="DJ28">
        <v>1.3</v>
      </c>
      <c r="DK28">
        <v>4</v>
      </c>
      <c r="DL28">
        <v>1.8</v>
      </c>
      <c r="DM28">
        <v>8</v>
      </c>
      <c r="DN28">
        <v>3.6</v>
      </c>
      <c r="DO28">
        <v>95</v>
      </c>
      <c r="DP28">
        <v>42.4</v>
      </c>
      <c r="DQ28">
        <v>83</v>
      </c>
      <c r="DR28">
        <v>37.1</v>
      </c>
      <c r="DS28">
        <v>122</v>
      </c>
      <c r="DT28">
        <v>54.5</v>
      </c>
      <c r="DU28">
        <v>78</v>
      </c>
      <c r="DV28">
        <v>34.799999999999997</v>
      </c>
      <c r="DW28">
        <v>78</v>
      </c>
      <c r="DX28">
        <v>34.799999999999997</v>
      </c>
      <c r="DY28">
        <v>6</v>
      </c>
      <c r="DZ28">
        <v>2.7</v>
      </c>
      <c r="EA28">
        <v>0</v>
      </c>
      <c r="EB28">
        <v>0</v>
      </c>
      <c r="EC28">
        <v>79</v>
      </c>
      <c r="ED28">
        <v>35.299999999999997</v>
      </c>
    </row>
    <row r="29" spans="1:134" x14ac:dyDescent="0.35">
      <c r="A29" s="228" t="str">
        <f t="shared" si="0"/>
        <v>Provisional.University Technical Colleges (UTCs).Prior attainment.Boys</v>
      </c>
      <c r="B29">
        <v>201819</v>
      </c>
      <c r="C29" t="s">
        <v>223</v>
      </c>
      <c r="D29" t="s">
        <v>224</v>
      </c>
      <c r="E29" t="s">
        <v>225</v>
      </c>
      <c r="F29" t="s">
        <v>226</v>
      </c>
      <c r="G29" t="s">
        <v>239</v>
      </c>
      <c r="H29" s="380" t="s">
        <v>237</v>
      </c>
      <c r="I29" t="s">
        <v>362</v>
      </c>
      <c r="J29" t="s">
        <v>5</v>
      </c>
      <c r="K29" t="s">
        <v>363</v>
      </c>
      <c r="L29" t="s">
        <v>7</v>
      </c>
      <c r="M29" t="s">
        <v>7</v>
      </c>
      <c r="N29">
        <v>47</v>
      </c>
      <c r="O29">
        <v>967</v>
      </c>
      <c r="P29">
        <v>46163.25</v>
      </c>
      <c r="Q29">
        <v>47.7</v>
      </c>
      <c r="R29">
        <v>946</v>
      </c>
      <c r="S29">
        <v>97.8</v>
      </c>
      <c r="T29">
        <v>486</v>
      </c>
      <c r="U29">
        <v>50.3</v>
      </c>
      <c r="V29">
        <v>727</v>
      </c>
      <c r="W29">
        <v>75.2</v>
      </c>
      <c r="X29">
        <v>24</v>
      </c>
      <c r="Y29">
        <v>2.5</v>
      </c>
      <c r="Z29">
        <v>6</v>
      </c>
      <c r="AA29">
        <v>0.6</v>
      </c>
      <c r="AB29">
        <v>10</v>
      </c>
      <c r="AC29">
        <v>1</v>
      </c>
      <c r="AD29">
        <v>3559.02</v>
      </c>
      <c r="AE29">
        <v>3.68</v>
      </c>
      <c r="AF29">
        <v>967</v>
      </c>
      <c r="AG29">
        <v>-1042.47</v>
      </c>
      <c r="AH29">
        <v>-1.08</v>
      </c>
      <c r="AI29">
        <v>-1.1599999999999999</v>
      </c>
      <c r="AJ29">
        <v>-1</v>
      </c>
      <c r="AK29">
        <v>-1326.39</v>
      </c>
      <c r="AL29">
        <v>-1.37</v>
      </c>
      <c r="AM29">
        <v>-1.45</v>
      </c>
      <c r="AN29">
        <v>-1.29</v>
      </c>
      <c r="AO29">
        <v>-490.9</v>
      </c>
      <c r="AP29">
        <v>-0.51</v>
      </c>
      <c r="AQ29">
        <v>-0.59</v>
      </c>
      <c r="AR29">
        <v>-0.43</v>
      </c>
      <c r="AS29">
        <v>-1058.8</v>
      </c>
      <c r="AT29">
        <v>-1.0900000000000001</v>
      </c>
      <c r="AU29">
        <v>-1.18</v>
      </c>
      <c r="AV29">
        <v>-1.01</v>
      </c>
      <c r="AW29">
        <v>-1392.88</v>
      </c>
      <c r="AX29">
        <v>-1.44</v>
      </c>
      <c r="AY29">
        <v>-1.52</v>
      </c>
      <c r="AZ29">
        <v>-1.36</v>
      </c>
      <c r="BA29">
        <v>957</v>
      </c>
      <c r="BB29">
        <v>99</v>
      </c>
      <c r="BC29">
        <v>955</v>
      </c>
      <c r="BD29">
        <v>98.8</v>
      </c>
      <c r="BE29">
        <v>932</v>
      </c>
      <c r="BF29">
        <v>96.4</v>
      </c>
      <c r="BG29">
        <v>950</v>
      </c>
      <c r="BH29">
        <v>98.2</v>
      </c>
      <c r="BI29">
        <v>916</v>
      </c>
      <c r="BJ29">
        <v>94.7</v>
      </c>
      <c r="BK29">
        <v>330</v>
      </c>
      <c r="BL29">
        <v>34.1</v>
      </c>
      <c r="BM29">
        <v>79</v>
      </c>
      <c r="BN29">
        <v>8.1999999999999993</v>
      </c>
      <c r="BO29">
        <v>568</v>
      </c>
      <c r="BP29">
        <v>58.7</v>
      </c>
      <c r="BQ29">
        <v>684</v>
      </c>
      <c r="BR29">
        <v>70.7</v>
      </c>
      <c r="BS29">
        <v>568</v>
      </c>
      <c r="BT29">
        <v>62</v>
      </c>
      <c r="BU29">
        <v>166</v>
      </c>
      <c r="BV29">
        <v>50.3</v>
      </c>
      <c r="BW29">
        <v>37</v>
      </c>
      <c r="BX29">
        <v>46.8</v>
      </c>
      <c r="BY29">
        <v>746</v>
      </c>
      <c r="BZ29">
        <v>77.099999999999994</v>
      </c>
      <c r="CA29">
        <v>877</v>
      </c>
      <c r="CB29">
        <v>90.7</v>
      </c>
      <c r="CC29">
        <v>780</v>
      </c>
      <c r="CD29">
        <v>85.2</v>
      </c>
      <c r="CE29">
        <v>218</v>
      </c>
      <c r="CF29">
        <v>66.099999999999994</v>
      </c>
      <c r="CG29">
        <v>50</v>
      </c>
      <c r="CH29">
        <v>63.3</v>
      </c>
      <c r="CI29">
        <v>4563</v>
      </c>
      <c r="CJ29">
        <v>4.72</v>
      </c>
      <c r="CK29">
        <v>5236</v>
      </c>
      <c r="CL29">
        <v>5.41</v>
      </c>
      <c r="CM29">
        <v>4861.5</v>
      </c>
      <c r="CN29">
        <v>5.03</v>
      </c>
      <c r="CO29">
        <v>1470</v>
      </c>
      <c r="CP29">
        <v>1.52</v>
      </c>
      <c r="CQ29">
        <v>362.75</v>
      </c>
      <c r="CR29">
        <v>0.38</v>
      </c>
      <c r="CS29">
        <v>9164</v>
      </c>
      <c r="CT29">
        <v>9.5</v>
      </c>
      <c r="CU29">
        <v>10472</v>
      </c>
      <c r="CV29">
        <v>10.8</v>
      </c>
      <c r="CW29">
        <v>13812.75</v>
      </c>
      <c r="CX29">
        <v>14.3</v>
      </c>
      <c r="CY29">
        <v>12714.5</v>
      </c>
      <c r="CZ29">
        <v>13.1</v>
      </c>
      <c r="DA29">
        <v>6495</v>
      </c>
      <c r="DB29">
        <v>6.7</v>
      </c>
      <c r="DC29">
        <v>6219.5</v>
      </c>
      <c r="DD29">
        <v>6.4</v>
      </c>
      <c r="DE29">
        <v>2696</v>
      </c>
      <c r="DF29">
        <v>2.8</v>
      </c>
      <c r="DG29">
        <v>2694</v>
      </c>
      <c r="DH29">
        <v>2.8</v>
      </c>
      <c r="DI29">
        <v>15</v>
      </c>
      <c r="DJ29">
        <v>1.6</v>
      </c>
      <c r="DK29">
        <v>11</v>
      </c>
      <c r="DL29">
        <v>1.1000000000000001</v>
      </c>
      <c r="DM29">
        <v>17</v>
      </c>
      <c r="DN29">
        <v>1.8</v>
      </c>
      <c r="DO29">
        <v>558</v>
      </c>
      <c r="DP29">
        <v>57.7</v>
      </c>
      <c r="DQ29">
        <v>342</v>
      </c>
      <c r="DR29">
        <v>35.4</v>
      </c>
      <c r="DS29">
        <v>344</v>
      </c>
      <c r="DT29">
        <v>35.6</v>
      </c>
      <c r="DU29">
        <v>572</v>
      </c>
      <c r="DV29">
        <v>59.2</v>
      </c>
      <c r="DW29">
        <v>490</v>
      </c>
      <c r="DX29">
        <v>50.7</v>
      </c>
      <c r="DY29">
        <v>5</v>
      </c>
      <c r="DZ29">
        <v>0.5</v>
      </c>
      <c r="EA29">
        <v>2</v>
      </c>
      <c r="EB29">
        <v>0.2</v>
      </c>
      <c r="EC29">
        <v>78</v>
      </c>
      <c r="ED29">
        <v>8.1</v>
      </c>
    </row>
    <row r="30" spans="1:134" x14ac:dyDescent="0.35">
      <c r="A30" s="228" t="str">
        <f t="shared" si="0"/>
        <v>Provisional.Academies and free schools.Prior attainment.Boys</v>
      </c>
      <c r="B30">
        <v>201819</v>
      </c>
      <c r="C30" t="s">
        <v>223</v>
      </c>
      <c r="D30" t="s">
        <v>224</v>
      </c>
      <c r="E30" t="s">
        <v>225</v>
      </c>
      <c r="F30" t="s">
        <v>226</v>
      </c>
      <c r="G30" t="s">
        <v>239</v>
      </c>
      <c r="H30" s="380" t="s">
        <v>92</v>
      </c>
      <c r="I30" t="s">
        <v>362</v>
      </c>
      <c r="J30" t="s">
        <v>5</v>
      </c>
      <c r="K30" t="s">
        <v>372</v>
      </c>
      <c r="L30" t="s">
        <v>7</v>
      </c>
      <c r="M30" t="s">
        <v>7</v>
      </c>
      <c r="N30">
        <v>2094</v>
      </c>
      <c r="O30">
        <v>20217</v>
      </c>
      <c r="P30">
        <v>462692.26</v>
      </c>
      <c r="Q30">
        <v>22.9</v>
      </c>
      <c r="R30">
        <v>19306</v>
      </c>
      <c r="S30">
        <v>95.5</v>
      </c>
      <c r="T30">
        <v>427</v>
      </c>
      <c r="U30">
        <v>2.1</v>
      </c>
      <c r="V30">
        <v>1815</v>
      </c>
      <c r="W30">
        <v>9</v>
      </c>
      <c r="X30">
        <v>1652</v>
      </c>
      <c r="Y30">
        <v>8.1999999999999993</v>
      </c>
      <c r="Z30">
        <v>52</v>
      </c>
      <c r="AA30">
        <v>0.3</v>
      </c>
      <c r="AB30">
        <v>134</v>
      </c>
      <c r="AC30">
        <v>0.7</v>
      </c>
      <c r="AD30">
        <v>36052.61</v>
      </c>
      <c r="AE30">
        <v>1.78</v>
      </c>
      <c r="AF30">
        <v>20217</v>
      </c>
      <c r="AG30">
        <v>-2346.17</v>
      </c>
      <c r="AH30">
        <v>-0.12</v>
      </c>
      <c r="AI30">
        <v>-0.13</v>
      </c>
      <c r="AJ30">
        <v>-0.1</v>
      </c>
      <c r="AK30">
        <v>-5035.38</v>
      </c>
      <c r="AL30">
        <v>-0.25</v>
      </c>
      <c r="AM30">
        <v>-0.27</v>
      </c>
      <c r="AN30">
        <v>-0.23</v>
      </c>
      <c r="AO30">
        <v>1469.45</v>
      </c>
      <c r="AP30">
        <v>7.0000000000000007E-2</v>
      </c>
      <c r="AQ30">
        <v>0.06</v>
      </c>
      <c r="AR30">
        <v>0.09</v>
      </c>
      <c r="AS30">
        <v>-1012.91</v>
      </c>
      <c r="AT30">
        <v>-0.05</v>
      </c>
      <c r="AU30">
        <v>-7.0000000000000007E-2</v>
      </c>
      <c r="AV30">
        <v>-0.03</v>
      </c>
      <c r="AW30">
        <v>-4428.26</v>
      </c>
      <c r="AX30">
        <v>-0.22</v>
      </c>
      <c r="AY30">
        <v>-0.24</v>
      </c>
      <c r="AZ30">
        <v>-0.2</v>
      </c>
      <c r="BA30">
        <v>19714</v>
      </c>
      <c r="BB30">
        <v>97.5</v>
      </c>
      <c r="BC30">
        <v>19464</v>
      </c>
      <c r="BD30">
        <v>96.3</v>
      </c>
      <c r="BE30">
        <v>18773</v>
      </c>
      <c r="BF30">
        <v>92.9</v>
      </c>
      <c r="BG30">
        <v>19431</v>
      </c>
      <c r="BH30">
        <v>96.1</v>
      </c>
      <c r="BI30">
        <v>18620</v>
      </c>
      <c r="BJ30">
        <v>92.1</v>
      </c>
      <c r="BK30">
        <v>13095</v>
      </c>
      <c r="BL30">
        <v>64.8</v>
      </c>
      <c r="BM30">
        <v>2450</v>
      </c>
      <c r="BN30">
        <v>12.1</v>
      </c>
      <c r="BO30">
        <v>1833</v>
      </c>
      <c r="BP30">
        <v>9.1</v>
      </c>
      <c r="BQ30">
        <v>888</v>
      </c>
      <c r="BR30">
        <v>4.4000000000000004</v>
      </c>
      <c r="BS30">
        <v>773</v>
      </c>
      <c r="BT30">
        <v>4.2</v>
      </c>
      <c r="BU30">
        <v>630</v>
      </c>
      <c r="BV30">
        <v>4.8</v>
      </c>
      <c r="BW30">
        <v>646</v>
      </c>
      <c r="BX30">
        <v>26.4</v>
      </c>
      <c r="BY30">
        <v>4727</v>
      </c>
      <c r="BZ30">
        <v>23.4</v>
      </c>
      <c r="CA30">
        <v>2965</v>
      </c>
      <c r="CB30">
        <v>14.7</v>
      </c>
      <c r="CC30">
        <v>2196</v>
      </c>
      <c r="CD30">
        <v>11.8</v>
      </c>
      <c r="CE30">
        <v>1449</v>
      </c>
      <c r="CF30">
        <v>11.1</v>
      </c>
      <c r="CG30">
        <v>802</v>
      </c>
      <c r="CH30">
        <v>32.700000000000003</v>
      </c>
      <c r="CI30">
        <v>52453</v>
      </c>
      <c r="CJ30">
        <v>2.59</v>
      </c>
      <c r="CK30">
        <v>40659</v>
      </c>
      <c r="CL30">
        <v>2.0099999999999998</v>
      </c>
      <c r="CM30">
        <v>44914</v>
      </c>
      <c r="CN30">
        <v>2.2200000000000002</v>
      </c>
      <c r="CO30">
        <v>25218</v>
      </c>
      <c r="CP30">
        <v>1.25</v>
      </c>
      <c r="CQ30">
        <v>8152.51</v>
      </c>
      <c r="CR30">
        <v>0.4</v>
      </c>
      <c r="CS30">
        <v>105819</v>
      </c>
      <c r="CT30">
        <v>5.2</v>
      </c>
      <c r="CU30">
        <v>81318</v>
      </c>
      <c r="CV30">
        <v>4</v>
      </c>
      <c r="CW30">
        <v>122320.51</v>
      </c>
      <c r="CX30">
        <v>6.1</v>
      </c>
      <c r="CY30">
        <v>153234.75</v>
      </c>
      <c r="CZ30">
        <v>7.6</v>
      </c>
      <c r="DA30">
        <v>95159.5</v>
      </c>
      <c r="DB30">
        <v>4.7</v>
      </c>
      <c r="DC30">
        <v>58075.25</v>
      </c>
      <c r="DD30">
        <v>2.9</v>
      </c>
      <c r="DE30">
        <v>49092</v>
      </c>
      <c r="DF30">
        <v>2.4</v>
      </c>
      <c r="DG30">
        <v>50864</v>
      </c>
      <c r="DH30">
        <v>2.5</v>
      </c>
      <c r="DI30">
        <v>670</v>
      </c>
      <c r="DJ30">
        <v>3.3</v>
      </c>
      <c r="DK30">
        <v>348</v>
      </c>
      <c r="DL30">
        <v>1.7</v>
      </c>
      <c r="DM30">
        <v>747</v>
      </c>
      <c r="DN30">
        <v>3.7</v>
      </c>
      <c r="DO30">
        <v>4933</v>
      </c>
      <c r="DP30">
        <v>24.4</v>
      </c>
      <c r="DQ30">
        <v>11867</v>
      </c>
      <c r="DR30">
        <v>58.7</v>
      </c>
      <c r="DS30">
        <v>17925</v>
      </c>
      <c r="DT30">
        <v>88.7</v>
      </c>
      <c r="DU30">
        <v>695</v>
      </c>
      <c r="DV30">
        <v>3.4</v>
      </c>
      <c r="DW30">
        <v>667</v>
      </c>
      <c r="DX30">
        <v>3.3</v>
      </c>
      <c r="DY30">
        <v>1009</v>
      </c>
      <c r="DZ30">
        <v>5</v>
      </c>
      <c r="EA30">
        <v>166</v>
      </c>
      <c r="EB30">
        <v>0.8</v>
      </c>
      <c r="EC30">
        <v>7914</v>
      </c>
      <c r="ED30">
        <v>39.1</v>
      </c>
    </row>
    <row r="31" spans="1:134" x14ac:dyDescent="0.35">
      <c r="A31" s="228" t="str">
        <f t="shared" si="0"/>
        <v>Provisional.All independent schools.Prior attainment.Boys</v>
      </c>
      <c r="B31">
        <v>201819</v>
      </c>
      <c r="C31" t="s">
        <v>223</v>
      </c>
      <c r="D31" t="s">
        <v>224</v>
      </c>
      <c r="E31" t="s">
        <v>225</v>
      </c>
      <c r="F31" t="s">
        <v>226</v>
      </c>
      <c r="G31" t="s">
        <v>239</v>
      </c>
      <c r="H31" s="380" t="s">
        <v>311</v>
      </c>
      <c r="I31" t="s">
        <v>362</v>
      </c>
      <c r="J31" t="s">
        <v>5</v>
      </c>
      <c r="K31" t="s">
        <v>372</v>
      </c>
      <c r="L31" t="s">
        <v>7</v>
      </c>
      <c r="M31" t="s">
        <v>7</v>
      </c>
      <c r="N31">
        <v>43</v>
      </c>
      <c r="O31">
        <v>181</v>
      </c>
      <c r="P31">
        <v>526.25</v>
      </c>
      <c r="Q31">
        <v>2.9</v>
      </c>
      <c r="R31">
        <v>21</v>
      </c>
      <c r="S31">
        <v>11.6</v>
      </c>
      <c r="T31">
        <v>1</v>
      </c>
      <c r="U31">
        <v>0.6</v>
      </c>
      <c r="V31">
        <v>5</v>
      </c>
      <c r="W31">
        <v>2.8</v>
      </c>
      <c r="X31">
        <v>0</v>
      </c>
      <c r="Y31">
        <v>0</v>
      </c>
      <c r="Z31">
        <v>0</v>
      </c>
      <c r="AA31">
        <v>0</v>
      </c>
      <c r="AB31">
        <v>0</v>
      </c>
      <c r="AC31">
        <v>0</v>
      </c>
      <c r="AD31">
        <v>35.340000000000003</v>
      </c>
      <c r="AE31">
        <v>0.2</v>
      </c>
      <c r="AF31">
        <v>181</v>
      </c>
      <c r="AG31">
        <v>-271.95999999999998</v>
      </c>
      <c r="AH31">
        <v>-1.5</v>
      </c>
      <c r="AI31">
        <v>-1.69</v>
      </c>
      <c r="AJ31">
        <v>-1.32</v>
      </c>
      <c r="AK31">
        <v>-324.14</v>
      </c>
      <c r="AL31">
        <v>-1.79</v>
      </c>
      <c r="AM31">
        <v>-1.98</v>
      </c>
      <c r="AN31">
        <v>-1.6</v>
      </c>
      <c r="AO31">
        <v>-173.11</v>
      </c>
      <c r="AP31">
        <v>-0.96</v>
      </c>
      <c r="AQ31">
        <v>-1.1399999999999999</v>
      </c>
      <c r="AR31">
        <v>-0.77</v>
      </c>
      <c r="AS31">
        <v>-252.14</v>
      </c>
      <c r="AT31">
        <v>-1.39</v>
      </c>
      <c r="AU31">
        <v>-1.58</v>
      </c>
      <c r="AV31">
        <v>-1.21</v>
      </c>
      <c r="AW31">
        <v>-323.13</v>
      </c>
      <c r="AX31">
        <v>-1.79</v>
      </c>
      <c r="AY31">
        <v>-1.97</v>
      </c>
      <c r="AZ31">
        <v>-1.6</v>
      </c>
      <c r="BA31">
        <v>50</v>
      </c>
      <c r="BB31">
        <v>27.6</v>
      </c>
      <c r="BC31">
        <v>49</v>
      </c>
      <c r="BD31">
        <v>27.1</v>
      </c>
      <c r="BE31">
        <v>8</v>
      </c>
      <c r="BF31">
        <v>4.4000000000000004</v>
      </c>
      <c r="BG31">
        <v>33</v>
      </c>
      <c r="BH31">
        <v>18.2</v>
      </c>
      <c r="BI31">
        <v>16</v>
      </c>
      <c r="BJ31">
        <v>8.8000000000000007</v>
      </c>
      <c r="BK31">
        <v>11</v>
      </c>
      <c r="BL31">
        <v>6.1</v>
      </c>
      <c r="BM31">
        <v>0</v>
      </c>
      <c r="BN31">
        <v>0</v>
      </c>
      <c r="BO31">
        <v>2</v>
      </c>
      <c r="BP31">
        <v>1.1000000000000001</v>
      </c>
      <c r="BQ31">
        <v>2</v>
      </c>
      <c r="BR31">
        <v>1.1000000000000001</v>
      </c>
      <c r="BS31">
        <v>2</v>
      </c>
      <c r="BT31">
        <v>12.5</v>
      </c>
      <c r="BU31">
        <v>0</v>
      </c>
      <c r="BV31">
        <v>0</v>
      </c>
      <c r="BW31">
        <v>0</v>
      </c>
      <c r="BX31">
        <v>0</v>
      </c>
      <c r="BY31">
        <v>6</v>
      </c>
      <c r="BZ31">
        <v>3.3</v>
      </c>
      <c r="CA31">
        <v>9</v>
      </c>
      <c r="CB31">
        <v>5</v>
      </c>
      <c r="CC31">
        <v>2</v>
      </c>
      <c r="CD31">
        <v>12.5</v>
      </c>
      <c r="CE31">
        <v>1</v>
      </c>
      <c r="CF31">
        <v>9.1</v>
      </c>
      <c r="CG31">
        <v>0</v>
      </c>
      <c r="CH31">
        <v>0</v>
      </c>
      <c r="CI31">
        <v>35</v>
      </c>
      <c r="CJ31">
        <v>0.19</v>
      </c>
      <c r="CK31">
        <v>69</v>
      </c>
      <c r="CL31">
        <v>0.38</v>
      </c>
      <c r="CM31">
        <v>41</v>
      </c>
      <c r="CN31">
        <v>0.23</v>
      </c>
      <c r="CO31">
        <v>26</v>
      </c>
      <c r="CP31">
        <v>0.14000000000000001</v>
      </c>
      <c r="CQ31">
        <v>0</v>
      </c>
      <c r="CR31">
        <v>0</v>
      </c>
      <c r="CS31">
        <v>104</v>
      </c>
      <c r="CT31">
        <v>0.6</v>
      </c>
      <c r="CU31">
        <v>138</v>
      </c>
      <c r="CV31">
        <v>0.8</v>
      </c>
      <c r="CW31">
        <v>116</v>
      </c>
      <c r="CX31">
        <v>0.6</v>
      </c>
      <c r="CY31">
        <v>168.25</v>
      </c>
      <c r="CZ31">
        <v>0.9</v>
      </c>
      <c r="DA31">
        <v>142</v>
      </c>
      <c r="DB31">
        <v>0.8</v>
      </c>
      <c r="DC31">
        <v>26.25</v>
      </c>
      <c r="DD31">
        <v>0.1</v>
      </c>
      <c r="DE31">
        <v>48</v>
      </c>
      <c r="DF31">
        <v>0.3</v>
      </c>
      <c r="DG31">
        <v>61</v>
      </c>
      <c r="DH31">
        <v>0.3</v>
      </c>
      <c r="DI31">
        <v>143</v>
      </c>
      <c r="DJ31">
        <v>79</v>
      </c>
      <c r="DK31">
        <v>22</v>
      </c>
      <c r="DL31">
        <v>12.2</v>
      </c>
      <c r="DM31">
        <v>7</v>
      </c>
      <c r="DN31">
        <v>3.9</v>
      </c>
      <c r="DO31">
        <v>4</v>
      </c>
      <c r="DP31">
        <v>2.2000000000000002</v>
      </c>
      <c r="DQ31">
        <v>5</v>
      </c>
      <c r="DR31">
        <v>2.8</v>
      </c>
      <c r="DS31">
        <v>16</v>
      </c>
      <c r="DT31">
        <v>8.8000000000000007</v>
      </c>
      <c r="DU31">
        <v>0</v>
      </c>
      <c r="DV31">
        <v>0</v>
      </c>
      <c r="DW31">
        <v>0</v>
      </c>
      <c r="DX31">
        <v>0</v>
      </c>
      <c r="DY31">
        <v>1</v>
      </c>
      <c r="DZ31">
        <v>0.6</v>
      </c>
      <c r="EA31">
        <v>0</v>
      </c>
      <c r="EB31">
        <v>0</v>
      </c>
      <c r="EC31">
        <v>26</v>
      </c>
      <c r="ED31">
        <v>14.4</v>
      </c>
    </row>
    <row r="32" spans="1:134" x14ac:dyDescent="0.35">
      <c r="A32" s="228" t="str">
        <f>CONCATENATE(G32,".",H32,".",I32,".",J32)</f>
        <v>Provisional.All schools.Prior attainment.Boys</v>
      </c>
      <c r="B32">
        <v>201819</v>
      </c>
      <c r="C32" t="s">
        <v>223</v>
      </c>
      <c r="D32" t="s">
        <v>224</v>
      </c>
      <c r="E32" t="s">
        <v>225</v>
      </c>
      <c r="F32" t="s">
        <v>226</v>
      </c>
      <c r="G32" t="s">
        <v>239</v>
      </c>
      <c r="H32" s="234" t="s">
        <v>15</v>
      </c>
      <c r="I32" t="s">
        <v>362</v>
      </c>
      <c r="J32" t="s">
        <v>5</v>
      </c>
      <c r="K32" t="s">
        <v>372</v>
      </c>
      <c r="L32" t="s">
        <v>7</v>
      </c>
      <c r="M32" t="s">
        <v>7</v>
      </c>
      <c r="N32">
        <v>4008</v>
      </c>
      <c r="O32">
        <v>35441</v>
      </c>
      <c r="P32">
        <v>642398.15</v>
      </c>
      <c r="Q32">
        <v>18.100000000000001</v>
      </c>
      <c r="R32">
        <v>27562</v>
      </c>
      <c r="S32">
        <v>77.8</v>
      </c>
      <c r="T32">
        <v>582</v>
      </c>
      <c r="U32">
        <v>1.6</v>
      </c>
      <c r="V32">
        <v>2467</v>
      </c>
      <c r="W32">
        <v>7</v>
      </c>
      <c r="X32">
        <v>2231</v>
      </c>
      <c r="Y32">
        <v>6.3</v>
      </c>
      <c r="Z32">
        <v>76</v>
      </c>
      <c r="AA32">
        <v>0.2</v>
      </c>
      <c r="AB32">
        <v>192</v>
      </c>
      <c r="AC32">
        <v>0.5</v>
      </c>
      <c r="AD32">
        <v>49835.97</v>
      </c>
      <c r="AE32">
        <v>1.41</v>
      </c>
      <c r="AF32">
        <v>35441</v>
      </c>
      <c r="AG32">
        <v>-16882.59</v>
      </c>
      <c r="AH32">
        <v>-0.48</v>
      </c>
      <c r="AI32">
        <v>-0.49</v>
      </c>
      <c r="AJ32">
        <v>-0.46</v>
      </c>
      <c r="AK32">
        <v>-22871.58</v>
      </c>
      <c r="AL32">
        <v>-0.65</v>
      </c>
      <c r="AM32">
        <v>-0.66</v>
      </c>
      <c r="AN32">
        <v>-0.63</v>
      </c>
      <c r="AO32">
        <v>-7155.9</v>
      </c>
      <c r="AP32">
        <v>-0.2</v>
      </c>
      <c r="AQ32">
        <v>-0.22</v>
      </c>
      <c r="AR32">
        <v>-0.19</v>
      </c>
      <c r="AS32">
        <v>-13810.19</v>
      </c>
      <c r="AT32">
        <v>-0.39</v>
      </c>
      <c r="AU32">
        <v>-0.4</v>
      </c>
      <c r="AV32">
        <v>-0.38</v>
      </c>
      <c r="AW32">
        <v>-22451.07</v>
      </c>
      <c r="AX32">
        <v>-0.63</v>
      </c>
      <c r="AY32">
        <v>-0.65</v>
      </c>
      <c r="AZ32">
        <v>-0.62</v>
      </c>
      <c r="BA32">
        <v>29330</v>
      </c>
      <c r="BB32">
        <v>82.8</v>
      </c>
      <c r="BC32">
        <v>28727</v>
      </c>
      <c r="BD32">
        <v>81.099999999999994</v>
      </c>
      <c r="BE32">
        <v>25850</v>
      </c>
      <c r="BF32">
        <v>72.900000000000006</v>
      </c>
      <c r="BG32">
        <v>28231</v>
      </c>
      <c r="BH32">
        <v>79.7</v>
      </c>
      <c r="BI32">
        <v>25848</v>
      </c>
      <c r="BJ32">
        <v>72.900000000000006</v>
      </c>
      <c r="BK32">
        <v>17733</v>
      </c>
      <c r="BL32">
        <v>50</v>
      </c>
      <c r="BM32">
        <v>3385</v>
      </c>
      <c r="BN32">
        <v>9.6</v>
      </c>
      <c r="BO32">
        <v>2475</v>
      </c>
      <c r="BP32">
        <v>7</v>
      </c>
      <c r="BQ32">
        <v>1221</v>
      </c>
      <c r="BR32">
        <v>3.4</v>
      </c>
      <c r="BS32">
        <v>1061</v>
      </c>
      <c r="BT32">
        <v>4.0999999999999996</v>
      </c>
      <c r="BU32">
        <v>880</v>
      </c>
      <c r="BV32">
        <v>5</v>
      </c>
      <c r="BW32">
        <v>903</v>
      </c>
      <c r="BX32">
        <v>26.7</v>
      </c>
      <c r="BY32">
        <v>6424</v>
      </c>
      <c r="BZ32">
        <v>18.100000000000001</v>
      </c>
      <c r="CA32">
        <v>4097</v>
      </c>
      <c r="CB32">
        <v>11.6</v>
      </c>
      <c r="CC32">
        <v>3023</v>
      </c>
      <c r="CD32">
        <v>11.7</v>
      </c>
      <c r="CE32">
        <v>1996</v>
      </c>
      <c r="CF32">
        <v>11.3</v>
      </c>
      <c r="CG32">
        <v>1124</v>
      </c>
      <c r="CH32">
        <v>33.200000000000003</v>
      </c>
      <c r="CI32">
        <v>71857</v>
      </c>
      <c r="CJ32">
        <v>2.0299999999999998</v>
      </c>
      <c r="CK32">
        <v>57530</v>
      </c>
      <c r="CL32">
        <v>1.62</v>
      </c>
      <c r="CM32">
        <v>61992</v>
      </c>
      <c r="CN32">
        <v>1.75</v>
      </c>
      <c r="CO32">
        <v>34324</v>
      </c>
      <c r="CP32">
        <v>0.97</v>
      </c>
      <c r="CQ32">
        <v>11308.15</v>
      </c>
      <c r="CR32">
        <v>0.32</v>
      </c>
      <c r="CS32">
        <v>146951</v>
      </c>
      <c r="CT32">
        <v>4.0999999999999996</v>
      </c>
      <c r="CU32">
        <v>115060</v>
      </c>
      <c r="CV32">
        <v>3.2</v>
      </c>
      <c r="CW32">
        <v>169030.65</v>
      </c>
      <c r="CX32">
        <v>4.8</v>
      </c>
      <c r="CY32">
        <v>211356.5</v>
      </c>
      <c r="CZ32">
        <v>6</v>
      </c>
      <c r="DA32">
        <v>134995</v>
      </c>
      <c r="DB32">
        <v>3.8</v>
      </c>
      <c r="DC32">
        <v>76361.5</v>
      </c>
      <c r="DD32">
        <v>2.2000000000000002</v>
      </c>
      <c r="DE32">
        <v>67936</v>
      </c>
      <c r="DF32">
        <v>1.9</v>
      </c>
      <c r="DG32">
        <v>70836</v>
      </c>
      <c r="DH32">
        <v>2</v>
      </c>
      <c r="DI32">
        <v>7239</v>
      </c>
      <c r="DJ32">
        <v>20.399999999999999</v>
      </c>
      <c r="DK32">
        <v>1746</v>
      </c>
      <c r="DL32">
        <v>4.9000000000000004</v>
      </c>
      <c r="DM32">
        <v>1522</v>
      </c>
      <c r="DN32">
        <v>4.3</v>
      </c>
      <c r="DO32">
        <v>7006</v>
      </c>
      <c r="DP32">
        <v>19.8</v>
      </c>
      <c r="DQ32">
        <v>16021</v>
      </c>
      <c r="DR32">
        <v>45.2</v>
      </c>
      <c r="DS32">
        <v>25011</v>
      </c>
      <c r="DT32">
        <v>70.599999999999994</v>
      </c>
      <c r="DU32">
        <v>838</v>
      </c>
      <c r="DV32">
        <v>2.4</v>
      </c>
      <c r="DW32">
        <v>809</v>
      </c>
      <c r="DX32">
        <v>2.2999999999999998</v>
      </c>
      <c r="DY32">
        <v>1335</v>
      </c>
      <c r="DZ32">
        <v>3.8</v>
      </c>
      <c r="EA32">
        <v>228</v>
      </c>
      <c r="EB32">
        <v>0.6</v>
      </c>
      <c r="EC32">
        <v>11616</v>
      </c>
      <c r="ED32">
        <v>32.799999999999997</v>
      </c>
    </row>
    <row r="33" spans="1:134" x14ac:dyDescent="0.35">
      <c r="A33" s="228" t="str">
        <f t="shared" si="0"/>
        <v>Provisional.All special schools.Prior attainment.Boys</v>
      </c>
      <c r="B33">
        <v>201819</v>
      </c>
      <c r="C33" t="s">
        <v>223</v>
      </c>
      <c r="D33" t="s">
        <v>224</v>
      </c>
      <c r="E33" t="s">
        <v>225</v>
      </c>
      <c r="F33" t="s">
        <v>226</v>
      </c>
      <c r="G33" t="s">
        <v>239</v>
      </c>
      <c r="H33" s="380" t="s">
        <v>18</v>
      </c>
      <c r="I33" t="s">
        <v>362</v>
      </c>
      <c r="J33" t="s">
        <v>5</v>
      </c>
      <c r="K33" t="s">
        <v>372</v>
      </c>
      <c r="L33" t="s">
        <v>7</v>
      </c>
      <c r="M33" t="s">
        <v>7</v>
      </c>
      <c r="N33">
        <v>780</v>
      </c>
      <c r="O33">
        <v>6204</v>
      </c>
      <c r="P33">
        <v>11119</v>
      </c>
      <c r="Q33">
        <v>1.8</v>
      </c>
      <c r="R33">
        <v>690</v>
      </c>
      <c r="S33">
        <v>11.1</v>
      </c>
      <c r="T33">
        <v>8</v>
      </c>
      <c r="U33">
        <v>0.1</v>
      </c>
      <c r="V33">
        <v>26</v>
      </c>
      <c r="W33">
        <v>0.4</v>
      </c>
      <c r="X33">
        <v>0</v>
      </c>
      <c r="Y33">
        <v>0</v>
      </c>
      <c r="Z33">
        <v>0</v>
      </c>
      <c r="AA33">
        <v>0</v>
      </c>
      <c r="AB33">
        <v>0</v>
      </c>
      <c r="AC33">
        <v>0</v>
      </c>
      <c r="AD33">
        <v>660.49</v>
      </c>
      <c r="AE33">
        <v>0.11</v>
      </c>
      <c r="AF33">
        <v>6204</v>
      </c>
      <c r="AG33">
        <v>-9784.6</v>
      </c>
      <c r="AH33">
        <v>-1.58</v>
      </c>
      <c r="AI33">
        <v>-1.61</v>
      </c>
      <c r="AJ33">
        <v>-1.55</v>
      </c>
      <c r="AK33">
        <v>-11472.58</v>
      </c>
      <c r="AL33">
        <v>-1.85</v>
      </c>
      <c r="AM33">
        <v>-1.88</v>
      </c>
      <c r="AN33">
        <v>-1.82</v>
      </c>
      <c r="AO33">
        <v>-6491.4</v>
      </c>
      <c r="AP33">
        <v>-1.05</v>
      </c>
      <c r="AQ33">
        <v>-1.08</v>
      </c>
      <c r="AR33">
        <v>-1.01</v>
      </c>
      <c r="AS33">
        <v>-9014.61</v>
      </c>
      <c r="AT33">
        <v>-1.45</v>
      </c>
      <c r="AU33">
        <v>-1.48</v>
      </c>
      <c r="AV33">
        <v>-1.42</v>
      </c>
      <c r="AW33">
        <v>-11631.94</v>
      </c>
      <c r="AX33">
        <v>-1.87</v>
      </c>
      <c r="AY33">
        <v>-1.91</v>
      </c>
      <c r="AZ33">
        <v>-1.84</v>
      </c>
      <c r="BA33">
        <v>1547</v>
      </c>
      <c r="BB33">
        <v>24.9</v>
      </c>
      <c r="BC33">
        <v>1445</v>
      </c>
      <c r="BD33">
        <v>23.3</v>
      </c>
      <c r="BE33">
        <v>254</v>
      </c>
      <c r="BF33">
        <v>4.0999999999999996</v>
      </c>
      <c r="BG33">
        <v>1025</v>
      </c>
      <c r="BH33">
        <v>16.5</v>
      </c>
      <c r="BI33">
        <v>363</v>
      </c>
      <c r="BJ33">
        <v>5.9</v>
      </c>
      <c r="BK33">
        <v>133</v>
      </c>
      <c r="BL33">
        <v>2.1</v>
      </c>
      <c r="BM33">
        <v>4</v>
      </c>
      <c r="BN33">
        <v>0.1</v>
      </c>
      <c r="BO33">
        <v>21</v>
      </c>
      <c r="BP33">
        <v>0.3</v>
      </c>
      <c r="BQ33">
        <v>21</v>
      </c>
      <c r="BR33">
        <v>0.3</v>
      </c>
      <c r="BS33">
        <v>11</v>
      </c>
      <c r="BT33">
        <v>3</v>
      </c>
      <c r="BU33">
        <v>7</v>
      </c>
      <c r="BV33">
        <v>5.3</v>
      </c>
      <c r="BW33">
        <v>1</v>
      </c>
      <c r="BX33">
        <v>25</v>
      </c>
      <c r="BY33">
        <v>41</v>
      </c>
      <c r="BZ33">
        <v>0.7</v>
      </c>
      <c r="CA33">
        <v>70</v>
      </c>
      <c r="CB33">
        <v>1.1000000000000001</v>
      </c>
      <c r="CC33">
        <v>28</v>
      </c>
      <c r="CD33">
        <v>7.7</v>
      </c>
      <c r="CE33">
        <v>16</v>
      </c>
      <c r="CF33">
        <v>12</v>
      </c>
      <c r="CG33">
        <v>1</v>
      </c>
      <c r="CH33">
        <v>25</v>
      </c>
      <c r="CI33">
        <v>607</v>
      </c>
      <c r="CJ33">
        <v>0.1</v>
      </c>
      <c r="CK33">
        <v>1556</v>
      </c>
      <c r="CL33">
        <v>0.25</v>
      </c>
      <c r="CM33">
        <v>769</v>
      </c>
      <c r="CN33">
        <v>0.12</v>
      </c>
      <c r="CO33">
        <v>250</v>
      </c>
      <c r="CP33">
        <v>0.04</v>
      </c>
      <c r="CQ33">
        <v>10</v>
      </c>
      <c r="CR33">
        <v>0</v>
      </c>
      <c r="CS33">
        <v>2293</v>
      </c>
      <c r="CT33">
        <v>0.4</v>
      </c>
      <c r="CU33">
        <v>3112</v>
      </c>
      <c r="CV33">
        <v>0.5</v>
      </c>
      <c r="CW33">
        <v>2333</v>
      </c>
      <c r="CX33">
        <v>0.4</v>
      </c>
      <c r="CY33">
        <v>3381</v>
      </c>
      <c r="CZ33">
        <v>0.5</v>
      </c>
      <c r="DA33">
        <v>2793</v>
      </c>
      <c r="DB33">
        <v>0.5</v>
      </c>
      <c r="DC33">
        <v>588</v>
      </c>
      <c r="DD33">
        <v>0.1</v>
      </c>
      <c r="DE33">
        <v>1071</v>
      </c>
      <c r="DF33">
        <v>0.2</v>
      </c>
      <c r="DG33">
        <v>1403</v>
      </c>
      <c r="DH33">
        <v>0.2</v>
      </c>
      <c r="DI33">
        <v>5069</v>
      </c>
      <c r="DJ33">
        <v>81.7</v>
      </c>
      <c r="DK33">
        <v>696</v>
      </c>
      <c r="DL33">
        <v>11.2</v>
      </c>
      <c r="DM33">
        <v>273</v>
      </c>
      <c r="DN33">
        <v>4.4000000000000004</v>
      </c>
      <c r="DO33">
        <v>127</v>
      </c>
      <c r="DP33">
        <v>2</v>
      </c>
      <c r="DQ33">
        <v>39</v>
      </c>
      <c r="DR33">
        <v>0.6</v>
      </c>
      <c r="DS33">
        <v>361</v>
      </c>
      <c r="DT33">
        <v>5.8</v>
      </c>
      <c r="DU33">
        <v>2</v>
      </c>
      <c r="DV33">
        <v>0</v>
      </c>
      <c r="DW33">
        <v>2</v>
      </c>
      <c r="DX33">
        <v>0</v>
      </c>
      <c r="DY33">
        <v>12</v>
      </c>
      <c r="DZ33">
        <v>0.2</v>
      </c>
      <c r="EA33">
        <v>0</v>
      </c>
      <c r="EB33">
        <v>0</v>
      </c>
      <c r="EC33">
        <v>656</v>
      </c>
      <c r="ED33">
        <v>10.6</v>
      </c>
    </row>
    <row r="34" spans="1:134" x14ac:dyDescent="0.35">
      <c r="A34" s="228" t="str">
        <f t="shared" si="0"/>
        <v>Provisional.All state-funded.Prior attainment.Boys</v>
      </c>
      <c r="B34">
        <v>201819</v>
      </c>
      <c r="C34" t="s">
        <v>223</v>
      </c>
      <c r="D34" t="s">
        <v>224</v>
      </c>
      <c r="E34" t="s">
        <v>225</v>
      </c>
      <c r="F34" t="s">
        <v>226</v>
      </c>
      <c r="G34" t="s">
        <v>239</v>
      </c>
      <c r="H34" s="380" t="s">
        <v>227</v>
      </c>
      <c r="I34" t="s">
        <v>362</v>
      </c>
      <c r="J34" t="s">
        <v>5</v>
      </c>
      <c r="K34" t="s">
        <v>372</v>
      </c>
      <c r="L34" t="s">
        <v>7</v>
      </c>
      <c r="M34" t="s">
        <v>7</v>
      </c>
      <c r="N34">
        <v>3606</v>
      </c>
      <c r="O34">
        <v>33610</v>
      </c>
      <c r="P34">
        <v>636592.9</v>
      </c>
      <c r="Q34">
        <v>18.899999999999999</v>
      </c>
      <c r="R34">
        <v>26899</v>
      </c>
      <c r="S34">
        <v>80</v>
      </c>
      <c r="T34">
        <v>581</v>
      </c>
      <c r="U34">
        <v>1.7</v>
      </c>
      <c r="V34">
        <v>2459</v>
      </c>
      <c r="W34">
        <v>7.3</v>
      </c>
      <c r="X34">
        <v>2229</v>
      </c>
      <c r="Y34">
        <v>6.6</v>
      </c>
      <c r="Z34">
        <v>76</v>
      </c>
      <c r="AA34">
        <v>0.2</v>
      </c>
      <c r="AB34">
        <v>192</v>
      </c>
      <c r="AC34">
        <v>0.6</v>
      </c>
      <c r="AD34">
        <v>49487.7</v>
      </c>
      <c r="AE34">
        <v>1.47</v>
      </c>
      <c r="AF34">
        <v>33610</v>
      </c>
      <c r="AG34">
        <v>-13258.07</v>
      </c>
      <c r="AH34">
        <v>-0.39</v>
      </c>
      <c r="AI34">
        <v>-0.41</v>
      </c>
      <c r="AJ34">
        <v>-0.38</v>
      </c>
      <c r="AK34">
        <v>-18595.900000000001</v>
      </c>
      <c r="AL34">
        <v>-0.55000000000000004</v>
      </c>
      <c r="AM34">
        <v>-0.56999999999999995</v>
      </c>
      <c r="AN34">
        <v>-0.54</v>
      </c>
      <c r="AO34">
        <v>-4697.6499999999996</v>
      </c>
      <c r="AP34">
        <v>-0.14000000000000001</v>
      </c>
      <c r="AQ34">
        <v>-0.15</v>
      </c>
      <c r="AR34">
        <v>-0.13</v>
      </c>
      <c r="AS34">
        <v>-10521.11</v>
      </c>
      <c r="AT34">
        <v>-0.31</v>
      </c>
      <c r="AU34">
        <v>-0.33</v>
      </c>
      <c r="AV34">
        <v>-0.3</v>
      </c>
      <c r="AW34">
        <v>-18147.38</v>
      </c>
      <c r="AX34">
        <v>-0.54</v>
      </c>
      <c r="AY34">
        <v>-0.55000000000000004</v>
      </c>
      <c r="AZ34">
        <v>-0.53</v>
      </c>
      <c r="BA34">
        <v>28328</v>
      </c>
      <c r="BB34">
        <v>84.3</v>
      </c>
      <c r="BC34">
        <v>27884</v>
      </c>
      <c r="BD34">
        <v>83</v>
      </c>
      <c r="BE34">
        <v>25661</v>
      </c>
      <c r="BF34">
        <v>76.3</v>
      </c>
      <c r="BG34">
        <v>27417</v>
      </c>
      <c r="BH34">
        <v>81.599999999999994</v>
      </c>
      <c r="BI34">
        <v>25621</v>
      </c>
      <c r="BJ34">
        <v>76.2</v>
      </c>
      <c r="BK34">
        <v>17668</v>
      </c>
      <c r="BL34">
        <v>52.6</v>
      </c>
      <c r="BM34">
        <v>3377</v>
      </c>
      <c r="BN34">
        <v>10</v>
      </c>
      <c r="BO34">
        <v>2471</v>
      </c>
      <c r="BP34">
        <v>7.4</v>
      </c>
      <c r="BQ34">
        <v>1217</v>
      </c>
      <c r="BR34">
        <v>3.6</v>
      </c>
      <c r="BS34">
        <v>1059</v>
      </c>
      <c r="BT34">
        <v>4.0999999999999996</v>
      </c>
      <c r="BU34">
        <v>880</v>
      </c>
      <c r="BV34">
        <v>5</v>
      </c>
      <c r="BW34">
        <v>899</v>
      </c>
      <c r="BX34">
        <v>26.6</v>
      </c>
      <c r="BY34">
        <v>6411</v>
      </c>
      <c r="BZ34">
        <v>19.100000000000001</v>
      </c>
      <c r="CA34">
        <v>4064</v>
      </c>
      <c r="CB34">
        <v>12.1</v>
      </c>
      <c r="CC34">
        <v>3015</v>
      </c>
      <c r="CD34">
        <v>11.8</v>
      </c>
      <c r="CE34">
        <v>1993</v>
      </c>
      <c r="CF34">
        <v>11.3</v>
      </c>
      <c r="CG34">
        <v>1120</v>
      </c>
      <c r="CH34">
        <v>33.200000000000003</v>
      </c>
      <c r="CI34">
        <v>71495</v>
      </c>
      <c r="CJ34">
        <v>2.13</v>
      </c>
      <c r="CK34">
        <v>56590</v>
      </c>
      <c r="CL34">
        <v>1.68</v>
      </c>
      <c r="CM34">
        <v>61658</v>
      </c>
      <c r="CN34">
        <v>1.83</v>
      </c>
      <c r="CO34">
        <v>34239</v>
      </c>
      <c r="CP34">
        <v>1.02</v>
      </c>
      <c r="CQ34">
        <v>11276.15</v>
      </c>
      <c r="CR34">
        <v>0.34</v>
      </c>
      <c r="CS34">
        <v>145442</v>
      </c>
      <c r="CT34">
        <v>4.3</v>
      </c>
      <c r="CU34">
        <v>113180</v>
      </c>
      <c r="CV34">
        <v>3.4</v>
      </c>
      <c r="CW34">
        <v>168032.15</v>
      </c>
      <c r="CX34">
        <v>5</v>
      </c>
      <c r="CY34">
        <v>209938.75</v>
      </c>
      <c r="CZ34">
        <v>6.2</v>
      </c>
      <c r="DA34">
        <v>133900</v>
      </c>
      <c r="DB34">
        <v>4</v>
      </c>
      <c r="DC34">
        <v>76038.75</v>
      </c>
      <c r="DD34">
        <v>2.2999999999999998</v>
      </c>
      <c r="DE34">
        <v>67398</v>
      </c>
      <c r="DF34">
        <v>2</v>
      </c>
      <c r="DG34">
        <v>70226</v>
      </c>
      <c r="DH34">
        <v>2.1</v>
      </c>
      <c r="DI34">
        <v>5923</v>
      </c>
      <c r="DJ34">
        <v>17.600000000000001</v>
      </c>
      <c r="DK34">
        <v>1207</v>
      </c>
      <c r="DL34">
        <v>3.6</v>
      </c>
      <c r="DM34">
        <v>1352</v>
      </c>
      <c r="DN34">
        <v>4</v>
      </c>
      <c r="DO34">
        <v>6908</v>
      </c>
      <c r="DP34">
        <v>20.6</v>
      </c>
      <c r="DQ34">
        <v>15991</v>
      </c>
      <c r="DR34">
        <v>47.6</v>
      </c>
      <c r="DS34">
        <v>24784</v>
      </c>
      <c r="DT34">
        <v>73.7</v>
      </c>
      <c r="DU34">
        <v>838</v>
      </c>
      <c r="DV34">
        <v>2.5</v>
      </c>
      <c r="DW34">
        <v>809</v>
      </c>
      <c r="DX34">
        <v>2.4</v>
      </c>
      <c r="DY34">
        <v>1332</v>
      </c>
      <c r="DZ34">
        <v>4</v>
      </c>
      <c r="EA34">
        <v>227</v>
      </c>
      <c r="EB34">
        <v>0.7</v>
      </c>
      <c r="EC34">
        <v>11392</v>
      </c>
      <c r="ED34">
        <v>33.9</v>
      </c>
    </row>
    <row r="35" spans="1:134" x14ac:dyDescent="0.35">
      <c r="A35" s="228" t="str">
        <f t="shared" si="0"/>
        <v>Provisional.Converter Academies.Prior attainment.Boys</v>
      </c>
      <c r="B35">
        <v>201819</v>
      </c>
      <c r="C35" t="s">
        <v>223</v>
      </c>
      <c r="D35" t="s">
        <v>224</v>
      </c>
      <c r="E35" t="s">
        <v>225</v>
      </c>
      <c r="F35" t="s">
        <v>226</v>
      </c>
      <c r="G35" t="s">
        <v>239</v>
      </c>
      <c r="H35" s="380" t="s">
        <v>228</v>
      </c>
      <c r="I35" t="s">
        <v>362</v>
      </c>
      <c r="J35" t="s">
        <v>5</v>
      </c>
      <c r="K35" t="s">
        <v>372</v>
      </c>
      <c r="L35" t="s">
        <v>7</v>
      </c>
      <c r="M35" t="s">
        <v>7</v>
      </c>
      <c r="N35">
        <v>1247</v>
      </c>
      <c r="O35">
        <v>11773</v>
      </c>
      <c r="P35">
        <v>273743.63</v>
      </c>
      <c r="Q35">
        <v>23.3</v>
      </c>
      <c r="R35">
        <v>11228</v>
      </c>
      <c r="S35">
        <v>95.4</v>
      </c>
      <c r="T35">
        <v>267</v>
      </c>
      <c r="U35">
        <v>2.2999999999999998</v>
      </c>
      <c r="V35">
        <v>1109</v>
      </c>
      <c r="W35">
        <v>9.4</v>
      </c>
      <c r="X35">
        <v>854</v>
      </c>
      <c r="Y35">
        <v>7.3</v>
      </c>
      <c r="Z35">
        <v>33</v>
      </c>
      <c r="AA35">
        <v>0.3</v>
      </c>
      <c r="AB35">
        <v>76</v>
      </c>
      <c r="AC35">
        <v>0.6</v>
      </c>
      <c r="AD35">
        <v>21492.41</v>
      </c>
      <c r="AE35">
        <v>1.83</v>
      </c>
      <c r="AF35">
        <v>11773</v>
      </c>
      <c r="AG35">
        <v>-1122.5899999999999</v>
      </c>
      <c r="AH35">
        <v>-0.1</v>
      </c>
      <c r="AI35">
        <v>-0.12</v>
      </c>
      <c r="AJ35">
        <v>-7.0000000000000007E-2</v>
      </c>
      <c r="AK35">
        <v>-2442.9699999999998</v>
      </c>
      <c r="AL35">
        <v>-0.21</v>
      </c>
      <c r="AM35">
        <v>-0.23</v>
      </c>
      <c r="AN35">
        <v>-0.18</v>
      </c>
      <c r="AO35">
        <v>1288.44</v>
      </c>
      <c r="AP35">
        <v>0.11</v>
      </c>
      <c r="AQ35">
        <v>0.09</v>
      </c>
      <c r="AR35">
        <v>0.13</v>
      </c>
      <c r="AS35">
        <v>-167.88</v>
      </c>
      <c r="AT35">
        <v>-0.01</v>
      </c>
      <c r="AU35">
        <v>-0.04</v>
      </c>
      <c r="AV35">
        <v>0.01</v>
      </c>
      <c r="AW35">
        <v>-2803.06</v>
      </c>
      <c r="AX35">
        <v>-0.24</v>
      </c>
      <c r="AY35">
        <v>-0.26</v>
      </c>
      <c r="AZ35">
        <v>-0.21</v>
      </c>
      <c r="BA35">
        <v>11485</v>
      </c>
      <c r="BB35">
        <v>97.6</v>
      </c>
      <c r="BC35">
        <v>11371</v>
      </c>
      <c r="BD35">
        <v>96.6</v>
      </c>
      <c r="BE35">
        <v>10883</v>
      </c>
      <c r="BF35">
        <v>92.4</v>
      </c>
      <c r="BG35">
        <v>11316</v>
      </c>
      <c r="BH35">
        <v>96.1</v>
      </c>
      <c r="BI35">
        <v>10847</v>
      </c>
      <c r="BJ35">
        <v>92.1</v>
      </c>
      <c r="BK35">
        <v>7635</v>
      </c>
      <c r="BL35">
        <v>64.900000000000006</v>
      </c>
      <c r="BM35">
        <v>1275</v>
      </c>
      <c r="BN35">
        <v>10.8</v>
      </c>
      <c r="BO35">
        <v>1134</v>
      </c>
      <c r="BP35">
        <v>9.6</v>
      </c>
      <c r="BQ35">
        <v>530</v>
      </c>
      <c r="BR35">
        <v>4.5</v>
      </c>
      <c r="BS35">
        <v>480</v>
      </c>
      <c r="BT35">
        <v>4.4000000000000004</v>
      </c>
      <c r="BU35">
        <v>397</v>
      </c>
      <c r="BV35">
        <v>5.2</v>
      </c>
      <c r="BW35">
        <v>316</v>
      </c>
      <c r="BX35">
        <v>24.8</v>
      </c>
      <c r="BY35">
        <v>2901</v>
      </c>
      <c r="BZ35">
        <v>24.6</v>
      </c>
      <c r="CA35">
        <v>1811</v>
      </c>
      <c r="CB35">
        <v>15.4</v>
      </c>
      <c r="CC35">
        <v>1361</v>
      </c>
      <c r="CD35">
        <v>12.5</v>
      </c>
      <c r="CE35">
        <v>916</v>
      </c>
      <c r="CF35">
        <v>12</v>
      </c>
      <c r="CG35">
        <v>407</v>
      </c>
      <c r="CH35">
        <v>31.9</v>
      </c>
      <c r="CI35">
        <v>31198</v>
      </c>
      <c r="CJ35">
        <v>2.65</v>
      </c>
      <c r="CK35">
        <v>24310</v>
      </c>
      <c r="CL35">
        <v>2.06</v>
      </c>
      <c r="CM35">
        <v>26949.5</v>
      </c>
      <c r="CN35">
        <v>2.29</v>
      </c>
      <c r="CO35">
        <v>15372</v>
      </c>
      <c r="CP35">
        <v>1.31</v>
      </c>
      <c r="CQ35">
        <v>4172.63</v>
      </c>
      <c r="CR35">
        <v>0.35</v>
      </c>
      <c r="CS35">
        <v>63030</v>
      </c>
      <c r="CT35">
        <v>5.4</v>
      </c>
      <c r="CU35">
        <v>48620</v>
      </c>
      <c r="CV35">
        <v>4.0999999999999996</v>
      </c>
      <c r="CW35">
        <v>72977.13</v>
      </c>
      <c r="CX35">
        <v>6.2</v>
      </c>
      <c r="CY35">
        <v>89116.5</v>
      </c>
      <c r="CZ35">
        <v>7.6</v>
      </c>
      <c r="DA35">
        <v>59756</v>
      </c>
      <c r="DB35">
        <v>5.0999999999999996</v>
      </c>
      <c r="DC35">
        <v>29360.5</v>
      </c>
      <c r="DD35">
        <v>2.5</v>
      </c>
      <c r="DE35">
        <v>28791</v>
      </c>
      <c r="DF35">
        <v>2.4</v>
      </c>
      <c r="DG35">
        <v>29956</v>
      </c>
      <c r="DH35">
        <v>2.5</v>
      </c>
      <c r="DI35">
        <v>383</v>
      </c>
      <c r="DJ35">
        <v>3.3</v>
      </c>
      <c r="DK35">
        <v>226</v>
      </c>
      <c r="DL35">
        <v>1.9</v>
      </c>
      <c r="DM35">
        <v>442</v>
      </c>
      <c r="DN35">
        <v>3.8</v>
      </c>
      <c r="DO35">
        <v>2896</v>
      </c>
      <c r="DP35">
        <v>24.6</v>
      </c>
      <c r="DQ35">
        <v>6972</v>
      </c>
      <c r="DR35">
        <v>59.2</v>
      </c>
      <c r="DS35">
        <v>10467</v>
      </c>
      <c r="DT35">
        <v>88.9</v>
      </c>
      <c r="DU35">
        <v>380</v>
      </c>
      <c r="DV35">
        <v>3.2</v>
      </c>
      <c r="DW35">
        <v>377</v>
      </c>
      <c r="DX35">
        <v>3.2</v>
      </c>
      <c r="DY35">
        <v>613</v>
      </c>
      <c r="DZ35">
        <v>5.2</v>
      </c>
      <c r="EA35">
        <v>75</v>
      </c>
      <c r="EB35">
        <v>0.6</v>
      </c>
      <c r="EC35">
        <v>4724</v>
      </c>
      <c r="ED35">
        <v>40.1</v>
      </c>
    </row>
    <row r="36" spans="1:134" x14ac:dyDescent="0.35">
      <c r="A36" s="228" t="str">
        <f t="shared" si="0"/>
        <v>Provisional.FE14-16 Colleges.Prior attainment.Boys</v>
      </c>
      <c r="B36">
        <v>201819</v>
      </c>
      <c r="C36" t="s">
        <v>223</v>
      </c>
      <c r="D36" t="s">
        <v>224</v>
      </c>
      <c r="E36" t="s">
        <v>225</v>
      </c>
      <c r="F36" t="s">
        <v>226</v>
      </c>
      <c r="G36" t="s">
        <v>239</v>
      </c>
      <c r="H36" s="380" t="s">
        <v>229</v>
      </c>
      <c r="I36" t="s">
        <v>362</v>
      </c>
      <c r="J36" t="s">
        <v>5</v>
      </c>
      <c r="K36" t="s">
        <v>372</v>
      </c>
      <c r="L36" t="s">
        <v>7</v>
      </c>
      <c r="M36" t="s">
        <v>7</v>
      </c>
      <c r="N36">
        <v>15</v>
      </c>
      <c r="O36">
        <v>121</v>
      </c>
      <c r="P36">
        <v>590.5</v>
      </c>
      <c r="Q36">
        <v>4.9000000000000004</v>
      </c>
      <c r="R36">
        <v>67</v>
      </c>
      <c r="S36">
        <v>55.4</v>
      </c>
      <c r="T36">
        <v>0</v>
      </c>
      <c r="U36">
        <v>0</v>
      </c>
      <c r="V36">
        <v>1</v>
      </c>
      <c r="W36">
        <v>0.8</v>
      </c>
      <c r="X36">
        <v>1</v>
      </c>
      <c r="Y36">
        <v>0.8</v>
      </c>
      <c r="Z36">
        <v>0</v>
      </c>
      <c r="AA36">
        <v>0</v>
      </c>
      <c r="AB36">
        <v>0</v>
      </c>
      <c r="AC36">
        <v>0</v>
      </c>
      <c r="AD36">
        <v>43.06</v>
      </c>
      <c r="AE36">
        <v>0.36</v>
      </c>
      <c r="AF36">
        <v>121</v>
      </c>
      <c r="AG36">
        <v>-216.89</v>
      </c>
      <c r="AH36">
        <v>-1.79</v>
      </c>
      <c r="AI36">
        <v>-2.02</v>
      </c>
      <c r="AJ36">
        <v>-1.56</v>
      </c>
      <c r="AK36">
        <v>-256.02999999999997</v>
      </c>
      <c r="AL36">
        <v>-2.12</v>
      </c>
      <c r="AM36">
        <v>-2.34</v>
      </c>
      <c r="AN36">
        <v>-1.89</v>
      </c>
      <c r="AO36">
        <v>-137.05000000000001</v>
      </c>
      <c r="AP36">
        <v>-1.1299999999999999</v>
      </c>
      <c r="AQ36">
        <v>-1.36</v>
      </c>
      <c r="AR36">
        <v>-0.9</v>
      </c>
      <c r="AS36">
        <v>-189.15</v>
      </c>
      <c r="AT36">
        <v>-1.56</v>
      </c>
      <c r="AU36">
        <v>-1.79</v>
      </c>
      <c r="AV36">
        <v>-1.33</v>
      </c>
      <c r="AW36">
        <v>-271.74</v>
      </c>
      <c r="AX36">
        <v>-2.25</v>
      </c>
      <c r="AY36">
        <v>-2.4700000000000002</v>
      </c>
      <c r="AZ36">
        <v>-2.02</v>
      </c>
      <c r="BA36">
        <v>81</v>
      </c>
      <c r="BB36">
        <v>66.900000000000006</v>
      </c>
      <c r="BC36">
        <v>66</v>
      </c>
      <c r="BD36">
        <v>54.5</v>
      </c>
      <c r="BE36">
        <v>18</v>
      </c>
      <c r="BF36">
        <v>14.9</v>
      </c>
      <c r="BG36">
        <v>72</v>
      </c>
      <c r="BH36">
        <v>59.5</v>
      </c>
      <c r="BI36">
        <v>32</v>
      </c>
      <c r="BJ36">
        <v>26.4</v>
      </c>
      <c r="BK36">
        <v>13</v>
      </c>
      <c r="BL36">
        <v>10.7</v>
      </c>
      <c r="BM36">
        <v>1</v>
      </c>
      <c r="BN36">
        <v>0.8</v>
      </c>
      <c r="BO36">
        <v>1</v>
      </c>
      <c r="BP36">
        <v>0.8</v>
      </c>
      <c r="BQ36">
        <v>1</v>
      </c>
      <c r="BR36">
        <v>0.8</v>
      </c>
      <c r="BS36">
        <v>1</v>
      </c>
      <c r="BT36">
        <v>3.1</v>
      </c>
      <c r="BU36">
        <v>1</v>
      </c>
      <c r="BV36">
        <v>7.7</v>
      </c>
      <c r="BW36">
        <v>0</v>
      </c>
      <c r="BX36">
        <v>0</v>
      </c>
      <c r="BY36">
        <v>5</v>
      </c>
      <c r="BZ36">
        <v>4.0999999999999996</v>
      </c>
      <c r="CA36">
        <v>1</v>
      </c>
      <c r="CB36">
        <v>0.8</v>
      </c>
      <c r="CC36">
        <v>1</v>
      </c>
      <c r="CD36">
        <v>3.1</v>
      </c>
      <c r="CE36">
        <v>1</v>
      </c>
      <c r="CF36">
        <v>7.7</v>
      </c>
      <c r="CG36">
        <v>0</v>
      </c>
      <c r="CH36">
        <v>0</v>
      </c>
      <c r="CI36">
        <v>40</v>
      </c>
      <c r="CJ36">
        <v>0.33</v>
      </c>
      <c r="CK36">
        <v>81</v>
      </c>
      <c r="CL36">
        <v>0.67</v>
      </c>
      <c r="CM36">
        <v>57</v>
      </c>
      <c r="CN36">
        <v>0.47</v>
      </c>
      <c r="CO36">
        <v>22</v>
      </c>
      <c r="CP36">
        <v>0.18</v>
      </c>
      <c r="CQ36">
        <v>1</v>
      </c>
      <c r="CR36">
        <v>0.01</v>
      </c>
      <c r="CS36">
        <v>148</v>
      </c>
      <c r="CT36">
        <v>1.2</v>
      </c>
      <c r="CU36">
        <v>162</v>
      </c>
      <c r="CV36">
        <v>1.3</v>
      </c>
      <c r="CW36">
        <v>143</v>
      </c>
      <c r="CX36">
        <v>1.2</v>
      </c>
      <c r="CY36">
        <v>137.5</v>
      </c>
      <c r="CZ36">
        <v>1.1000000000000001</v>
      </c>
      <c r="DA36">
        <v>64</v>
      </c>
      <c r="DB36">
        <v>0.5</v>
      </c>
      <c r="DC36">
        <v>73.5</v>
      </c>
      <c r="DD36">
        <v>0.6</v>
      </c>
      <c r="DE36">
        <v>66</v>
      </c>
      <c r="DF36">
        <v>0.5</v>
      </c>
      <c r="DG36">
        <v>52</v>
      </c>
      <c r="DH36">
        <v>0.4</v>
      </c>
      <c r="DI36">
        <v>49</v>
      </c>
      <c r="DJ36">
        <v>40.5</v>
      </c>
      <c r="DK36">
        <v>30</v>
      </c>
      <c r="DL36">
        <v>24.8</v>
      </c>
      <c r="DM36">
        <v>27</v>
      </c>
      <c r="DN36">
        <v>22.3</v>
      </c>
      <c r="DO36">
        <v>9</v>
      </c>
      <c r="DP36">
        <v>7.4</v>
      </c>
      <c r="DQ36">
        <v>5</v>
      </c>
      <c r="DR36">
        <v>4.0999999999999996</v>
      </c>
      <c r="DS36">
        <v>30</v>
      </c>
      <c r="DT36">
        <v>24.8</v>
      </c>
      <c r="DU36">
        <v>2</v>
      </c>
      <c r="DV36">
        <v>1.7</v>
      </c>
      <c r="DW36">
        <v>2</v>
      </c>
      <c r="DX36">
        <v>1.7</v>
      </c>
      <c r="DY36">
        <v>0</v>
      </c>
      <c r="DZ36">
        <v>0</v>
      </c>
      <c r="EA36">
        <v>0</v>
      </c>
      <c r="EB36">
        <v>0</v>
      </c>
      <c r="EC36">
        <v>9</v>
      </c>
      <c r="ED36">
        <v>7.4</v>
      </c>
    </row>
    <row r="37" spans="1:134" x14ac:dyDescent="0.35">
      <c r="A37" s="228" t="str">
        <f t="shared" si="0"/>
        <v>Provisional.Free Schools.Prior attainment.Boys</v>
      </c>
      <c r="B37">
        <v>201819</v>
      </c>
      <c r="C37" t="s">
        <v>223</v>
      </c>
      <c r="D37" t="s">
        <v>224</v>
      </c>
      <c r="E37" t="s">
        <v>225</v>
      </c>
      <c r="F37" t="s">
        <v>226</v>
      </c>
      <c r="G37" t="s">
        <v>239</v>
      </c>
      <c r="H37" s="380" t="s">
        <v>230</v>
      </c>
      <c r="I37" t="s">
        <v>362</v>
      </c>
      <c r="J37" t="s">
        <v>5</v>
      </c>
      <c r="K37" t="s">
        <v>372</v>
      </c>
      <c r="L37" t="s">
        <v>7</v>
      </c>
      <c r="M37" t="s">
        <v>7</v>
      </c>
      <c r="N37">
        <v>95</v>
      </c>
      <c r="O37">
        <v>489</v>
      </c>
      <c r="P37">
        <v>12417.75</v>
      </c>
      <c r="Q37">
        <v>25.4</v>
      </c>
      <c r="R37">
        <v>466</v>
      </c>
      <c r="S37">
        <v>95.3</v>
      </c>
      <c r="T37">
        <v>18</v>
      </c>
      <c r="U37">
        <v>3.7</v>
      </c>
      <c r="V37">
        <v>66</v>
      </c>
      <c r="W37">
        <v>13.5</v>
      </c>
      <c r="X37">
        <v>114</v>
      </c>
      <c r="Y37">
        <v>23.3</v>
      </c>
      <c r="Z37">
        <v>4</v>
      </c>
      <c r="AA37">
        <v>0.8</v>
      </c>
      <c r="AB37">
        <v>6</v>
      </c>
      <c r="AC37">
        <v>1.2</v>
      </c>
      <c r="AD37">
        <v>1036.83</v>
      </c>
      <c r="AE37">
        <v>2.12</v>
      </c>
      <c r="AF37">
        <v>489</v>
      </c>
      <c r="AG37">
        <v>57.14</v>
      </c>
      <c r="AH37">
        <v>0.12</v>
      </c>
      <c r="AI37">
        <v>0</v>
      </c>
      <c r="AJ37">
        <v>0.23</v>
      </c>
      <c r="AK37">
        <v>55.77</v>
      </c>
      <c r="AL37">
        <v>0.11</v>
      </c>
      <c r="AM37">
        <v>0</v>
      </c>
      <c r="AN37">
        <v>0.23</v>
      </c>
      <c r="AO37">
        <v>149.91</v>
      </c>
      <c r="AP37">
        <v>0.31</v>
      </c>
      <c r="AQ37">
        <v>0.19</v>
      </c>
      <c r="AR37">
        <v>0.42</v>
      </c>
      <c r="AS37">
        <v>156.44999999999999</v>
      </c>
      <c r="AT37">
        <v>0.32</v>
      </c>
      <c r="AU37">
        <v>0.21</v>
      </c>
      <c r="AV37">
        <v>0.43</v>
      </c>
      <c r="AW37">
        <v>-102.97</v>
      </c>
      <c r="AX37">
        <v>-0.21</v>
      </c>
      <c r="AY37">
        <v>-0.32</v>
      </c>
      <c r="AZ37">
        <v>-0.1</v>
      </c>
      <c r="BA37">
        <v>474</v>
      </c>
      <c r="BB37">
        <v>96.9</v>
      </c>
      <c r="BC37">
        <v>470</v>
      </c>
      <c r="BD37">
        <v>96.1</v>
      </c>
      <c r="BE37">
        <v>454</v>
      </c>
      <c r="BF37">
        <v>92.8</v>
      </c>
      <c r="BG37">
        <v>467</v>
      </c>
      <c r="BH37">
        <v>95.5</v>
      </c>
      <c r="BI37">
        <v>438</v>
      </c>
      <c r="BJ37">
        <v>89.6</v>
      </c>
      <c r="BK37">
        <v>354</v>
      </c>
      <c r="BL37">
        <v>72.400000000000006</v>
      </c>
      <c r="BM37">
        <v>133</v>
      </c>
      <c r="BN37">
        <v>27.2</v>
      </c>
      <c r="BO37">
        <v>71</v>
      </c>
      <c r="BP37">
        <v>14.5</v>
      </c>
      <c r="BQ37">
        <v>34</v>
      </c>
      <c r="BR37">
        <v>7</v>
      </c>
      <c r="BS37">
        <v>36</v>
      </c>
      <c r="BT37">
        <v>8.1999999999999993</v>
      </c>
      <c r="BU37">
        <v>27</v>
      </c>
      <c r="BV37">
        <v>7.6</v>
      </c>
      <c r="BW37">
        <v>29</v>
      </c>
      <c r="BX37">
        <v>21.8</v>
      </c>
      <c r="BY37">
        <v>169</v>
      </c>
      <c r="BZ37">
        <v>34.6</v>
      </c>
      <c r="CA37">
        <v>96</v>
      </c>
      <c r="CB37">
        <v>19.600000000000001</v>
      </c>
      <c r="CC37">
        <v>86</v>
      </c>
      <c r="CD37">
        <v>19.600000000000001</v>
      </c>
      <c r="CE37">
        <v>62</v>
      </c>
      <c r="CF37">
        <v>17.5</v>
      </c>
      <c r="CG37">
        <v>33</v>
      </c>
      <c r="CH37">
        <v>24.8</v>
      </c>
      <c r="CI37">
        <v>1456</v>
      </c>
      <c r="CJ37">
        <v>2.98</v>
      </c>
      <c r="CK37">
        <v>1107</v>
      </c>
      <c r="CL37">
        <v>2.2599999999999998</v>
      </c>
      <c r="CM37">
        <v>1212</v>
      </c>
      <c r="CN37">
        <v>2.48</v>
      </c>
      <c r="CO37">
        <v>823</v>
      </c>
      <c r="CP37">
        <v>1.68</v>
      </c>
      <c r="CQ37">
        <v>411</v>
      </c>
      <c r="CR37">
        <v>0.84</v>
      </c>
      <c r="CS37">
        <v>2933</v>
      </c>
      <c r="CT37">
        <v>6</v>
      </c>
      <c r="CU37">
        <v>2214</v>
      </c>
      <c r="CV37">
        <v>4.5</v>
      </c>
      <c r="CW37">
        <v>3527</v>
      </c>
      <c r="CX37">
        <v>7.2</v>
      </c>
      <c r="CY37">
        <v>3743.75</v>
      </c>
      <c r="CZ37">
        <v>7.7</v>
      </c>
      <c r="DA37">
        <v>2876</v>
      </c>
      <c r="DB37">
        <v>5.9</v>
      </c>
      <c r="DC37">
        <v>867.75</v>
      </c>
      <c r="DD37">
        <v>1.8</v>
      </c>
      <c r="DE37">
        <v>1239</v>
      </c>
      <c r="DF37">
        <v>2.5</v>
      </c>
      <c r="DG37">
        <v>1239</v>
      </c>
      <c r="DH37">
        <v>2.5</v>
      </c>
      <c r="DI37">
        <v>19</v>
      </c>
      <c r="DJ37">
        <v>3.9</v>
      </c>
      <c r="DK37">
        <v>9</v>
      </c>
      <c r="DL37">
        <v>1.8</v>
      </c>
      <c r="DM37">
        <v>16</v>
      </c>
      <c r="DN37">
        <v>3.3</v>
      </c>
      <c r="DO37">
        <v>89</v>
      </c>
      <c r="DP37">
        <v>18.2</v>
      </c>
      <c r="DQ37">
        <v>242</v>
      </c>
      <c r="DR37">
        <v>49.5</v>
      </c>
      <c r="DS37">
        <v>420</v>
      </c>
      <c r="DT37">
        <v>85.9</v>
      </c>
      <c r="DU37">
        <v>18</v>
      </c>
      <c r="DV37">
        <v>3.7</v>
      </c>
      <c r="DW37">
        <v>16</v>
      </c>
      <c r="DX37">
        <v>3.3</v>
      </c>
      <c r="DY37">
        <v>30</v>
      </c>
      <c r="DZ37">
        <v>6.1</v>
      </c>
      <c r="EA37">
        <v>11</v>
      </c>
      <c r="EB37">
        <v>2.2000000000000002</v>
      </c>
      <c r="EC37">
        <v>212</v>
      </c>
      <c r="ED37">
        <v>43.4</v>
      </c>
    </row>
    <row r="38" spans="1:134" x14ac:dyDescent="0.35">
      <c r="A38" s="228" t="str">
        <f t="shared" si="0"/>
        <v>Provisional.LA maintained.Prior attainment.Boys</v>
      </c>
      <c r="B38">
        <v>201819</v>
      </c>
      <c r="C38" t="s">
        <v>223</v>
      </c>
      <c r="D38" t="s">
        <v>224</v>
      </c>
      <c r="E38" t="s">
        <v>225</v>
      </c>
      <c r="F38" t="s">
        <v>226</v>
      </c>
      <c r="G38" t="s">
        <v>239</v>
      </c>
      <c r="H38" s="380" t="s">
        <v>232</v>
      </c>
      <c r="I38" t="s">
        <v>362</v>
      </c>
      <c r="J38" t="s">
        <v>5</v>
      </c>
      <c r="K38" t="s">
        <v>372</v>
      </c>
      <c r="L38" t="s">
        <v>7</v>
      </c>
      <c r="M38" t="s">
        <v>7</v>
      </c>
      <c r="N38">
        <v>757</v>
      </c>
      <c r="O38">
        <v>7239</v>
      </c>
      <c r="P38">
        <v>162423.89000000001</v>
      </c>
      <c r="Q38">
        <v>22.4</v>
      </c>
      <c r="R38">
        <v>6847</v>
      </c>
      <c r="S38">
        <v>94.6</v>
      </c>
      <c r="T38">
        <v>147</v>
      </c>
      <c r="U38">
        <v>2</v>
      </c>
      <c r="V38">
        <v>622</v>
      </c>
      <c r="W38">
        <v>8.6</v>
      </c>
      <c r="X38">
        <v>574</v>
      </c>
      <c r="Y38">
        <v>7.9</v>
      </c>
      <c r="Z38">
        <v>24</v>
      </c>
      <c r="AA38">
        <v>0.3</v>
      </c>
      <c r="AB38">
        <v>58</v>
      </c>
      <c r="AC38">
        <v>0.8</v>
      </c>
      <c r="AD38">
        <v>12745.38</v>
      </c>
      <c r="AE38">
        <v>1.76</v>
      </c>
      <c r="AF38">
        <v>7239</v>
      </c>
      <c r="AG38">
        <v>-1184.9100000000001</v>
      </c>
      <c r="AH38">
        <v>-0.16</v>
      </c>
      <c r="AI38">
        <v>-0.19</v>
      </c>
      <c r="AJ38">
        <v>-0.13</v>
      </c>
      <c r="AK38">
        <v>-2159.31</v>
      </c>
      <c r="AL38">
        <v>-0.3</v>
      </c>
      <c r="AM38">
        <v>-0.33</v>
      </c>
      <c r="AN38">
        <v>-0.27</v>
      </c>
      <c r="AO38">
        <v>286.7</v>
      </c>
      <c r="AP38">
        <v>0.04</v>
      </c>
      <c r="AQ38">
        <v>0.01</v>
      </c>
      <c r="AR38">
        <v>7.0000000000000007E-2</v>
      </c>
      <c r="AS38">
        <v>-555.82000000000005</v>
      </c>
      <c r="AT38">
        <v>-0.08</v>
      </c>
      <c r="AU38">
        <v>-0.11</v>
      </c>
      <c r="AV38">
        <v>-0.05</v>
      </c>
      <c r="AW38">
        <v>-2144.59</v>
      </c>
      <c r="AX38">
        <v>-0.3</v>
      </c>
      <c r="AY38">
        <v>-0.33</v>
      </c>
      <c r="AZ38">
        <v>-0.27</v>
      </c>
      <c r="BA38">
        <v>7026</v>
      </c>
      <c r="BB38">
        <v>97.1</v>
      </c>
      <c r="BC38">
        <v>6948</v>
      </c>
      <c r="BD38">
        <v>96</v>
      </c>
      <c r="BE38">
        <v>6614</v>
      </c>
      <c r="BF38">
        <v>91.4</v>
      </c>
      <c r="BG38">
        <v>6912</v>
      </c>
      <c r="BH38">
        <v>95.5</v>
      </c>
      <c r="BI38">
        <v>6612</v>
      </c>
      <c r="BJ38">
        <v>91.3</v>
      </c>
      <c r="BK38">
        <v>4431</v>
      </c>
      <c r="BL38">
        <v>61.2</v>
      </c>
      <c r="BM38">
        <v>920</v>
      </c>
      <c r="BN38">
        <v>12.7</v>
      </c>
      <c r="BO38">
        <v>615</v>
      </c>
      <c r="BP38">
        <v>8.5</v>
      </c>
      <c r="BQ38">
        <v>309</v>
      </c>
      <c r="BR38">
        <v>4.3</v>
      </c>
      <c r="BS38">
        <v>276</v>
      </c>
      <c r="BT38">
        <v>4.2</v>
      </c>
      <c r="BU38">
        <v>242</v>
      </c>
      <c r="BV38">
        <v>5.5</v>
      </c>
      <c r="BW38">
        <v>252</v>
      </c>
      <c r="BX38">
        <v>27.4</v>
      </c>
      <c r="BY38">
        <v>1641</v>
      </c>
      <c r="BZ38">
        <v>22.7</v>
      </c>
      <c r="CA38">
        <v>1036</v>
      </c>
      <c r="CB38">
        <v>14.3</v>
      </c>
      <c r="CC38">
        <v>791</v>
      </c>
      <c r="CD38">
        <v>12</v>
      </c>
      <c r="CE38">
        <v>528</v>
      </c>
      <c r="CF38">
        <v>11.9</v>
      </c>
      <c r="CG38">
        <v>317</v>
      </c>
      <c r="CH38">
        <v>34.5</v>
      </c>
      <c r="CI38">
        <v>18395</v>
      </c>
      <c r="CJ38">
        <v>2.54</v>
      </c>
      <c r="CK38">
        <v>14339</v>
      </c>
      <c r="CL38">
        <v>1.98</v>
      </c>
      <c r="CM38">
        <v>15934.5</v>
      </c>
      <c r="CN38">
        <v>2.2000000000000002</v>
      </c>
      <c r="CO38">
        <v>8759</v>
      </c>
      <c r="CP38">
        <v>1.21</v>
      </c>
      <c r="CQ38">
        <v>3107.64</v>
      </c>
      <c r="CR38">
        <v>0.43</v>
      </c>
      <c r="CS38">
        <v>37216</v>
      </c>
      <c r="CT38">
        <v>5.0999999999999996</v>
      </c>
      <c r="CU38">
        <v>28678</v>
      </c>
      <c r="CV38">
        <v>4</v>
      </c>
      <c r="CW38">
        <v>43284.639999999999</v>
      </c>
      <c r="CX38">
        <v>6</v>
      </c>
      <c r="CY38">
        <v>53245.25</v>
      </c>
      <c r="CZ38">
        <v>7.4</v>
      </c>
      <c r="DA38">
        <v>35967.5</v>
      </c>
      <c r="DB38">
        <v>5</v>
      </c>
      <c r="DC38">
        <v>17277.75</v>
      </c>
      <c r="DD38">
        <v>2.4</v>
      </c>
      <c r="DE38">
        <v>17190</v>
      </c>
      <c r="DF38">
        <v>2.4</v>
      </c>
      <c r="DG38">
        <v>17938</v>
      </c>
      <c r="DH38">
        <v>2.5</v>
      </c>
      <c r="DI38">
        <v>278</v>
      </c>
      <c r="DJ38">
        <v>3.8</v>
      </c>
      <c r="DK38">
        <v>155</v>
      </c>
      <c r="DL38">
        <v>2.1</v>
      </c>
      <c r="DM38">
        <v>312</v>
      </c>
      <c r="DN38">
        <v>4.3</v>
      </c>
      <c r="DO38">
        <v>1840</v>
      </c>
      <c r="DP38">
        <v>25.4</v>
      </c>
      <c r="DQ38">
        <v>4080</v>
      </c>
      <c r="DR38">
        <v>56.4</v>
      </c>
      <c r="DS38">
        <v>6474</v>
      </c>
      <c r="DT38">
        <v>89.4</v>
      </c>
      <c r="DU38">
        <v>139</v>
      </c>
      <c r="DV38">
        <v>1.9</v>
      </c>
      <c r="DW38">
        <v>138</v>
      </c>
      <c r="DX38">
        <v>1.9</v>
      </c>
      <c r="DY38">
        <v>312</v>
      </c>
      <c r="DZ38">
        <v>4.3</v>
      </c>
      <c r="EA38">
        <v>61</v>
      </c>
      <c r="EB38">
        <v>0.8</v>
      </c>
      <c r="EC38">
        <v>2838</v>
      </c>
      <c r="ED38">
        <v>39.200000000000003</v>
      </c>
    </row>
    <row r="39" spans="1:134" x14ac:dyDescent="0.35">
      <c r="A39" s="228" t="str">
        <f t="shared" si="0"/>
        <v>Provisional.Non-Maintained Special Schools.Prior attainment.Boys</v>
      </c>
      <c r="B39">
        <v>201819</v>
      </c>
      <c r="C39" t="s">
        <v>223</v>
      </c>
      <c r="D39" t="s">
        <v>224</v>
      </c>
      <c r="E39" t="s">
        <v>225</v>
      </c>
      <c r="F39" t="s">
        <v>226</v>
      </c>
      <c r="G39" t="s">
        <v>239</v>
      </c>
      <c r="H39" s="380" t="s">
        <v>233</v>
      </c>
      <c r="I39" t="s">
        <v>362</v>
      </c>
      <c r="J39" t="s">
        <v>5</v>
      </c>
      <c r="K39" t="s">
        <v>372</v>
      </c>
      <c r="L39" t="s">
        <v>7</v>
      </c>
      <c r="M39" t="s">
        <v>7</v>
      </c>
      <c r="N39">
        <v>43</v>
      </c>
      <c r="O39">
        <v>181</v>
      </c>
      <c r="P39">
        <v>526.25</v>
      </c>
      <c r="Q39">
        <v>2.9</v>
      </c>
      <c r="R39">
        <v>21</v>
      </c>
      <c r="S39">
        <v>11.6</v>
      </c>
      <c r="T39">
        <v>1</v>
      </c>
      <c r="U39">
        <v>0.6</v>
      </c>
      <c r="V39">
        <v>5</v>
      </c>
      <c r="W39">
        <v>2.8</v>
      </c>
      <c r="X39">
        <v>0</v>
      </c>
      <c r="Y39">
        <v>0</v>
      </c>
      <c r="Z39">
        <v>0</v>
      </c>
      <c r="AA39">
        <v>0</v>
      </c>
      <c r="AB39">
        <v>0</v>
      </c>
      <c r="AC39">
        <v>0</v>
      </c>
      <c r="AD39">
        <v>35.340000000000003</v>
      </c>
      <c r="AE39">
        <v>0.2</v>
      </c>
      <c r="AF39">
        <v>181</v>
      </c>
      <c r="AG39">
        <v>-271.97000000000003</v>
      </c>
      <c r="AH39">
        <v>-1.5</v>
      </c>
      <c r="AI39">
        <v>-1.69</v>
      </c>
      <c r="AJ39">
        <v>-1.32</v>
      </c>
      <c r="AK39">
        <v>-324.14</v>
      </c>
      <c r="AL39">
        <v>-1.79</v>
      </c>
      <c r="AM39">
        <v>-1.98</v>
      </c>
      <c r="AN39">
        <v>-1.6</v>
      </c>
      <c r="AO39">
        <v>-173.11</v>
      </c>
      <c r="AP39">
        <v>-0.96</v>
      </c>
      <c r="AQ39">
        <v>-1.1399999999999999</v>
      </c>
      <c r="AR39">
        <v>-0.77</v>
      </c>
      <c r="AS39">
        <v>-252.14</v>
      </c>
      <c r="AT39">
        <v>-1.39</v>
      </c>
      <c r="AU39">
        <v>-1.58</v>
      </c>
      <c r="AV39">
        <v>-1.21</v>
      </c>
      <c r="AW39">
        <v>-323.13</v>
      </c>
      <c r="AX39">
        <v>-1.79</v>
      </c>
      <c r="AY39">
        <v>-1.97</v>
      </c>
      <c r="AZ39">
        <v>-1.6</v>
      </c>
      <c r="BA39">
        <v>50</v>
      </c>
      <c r="BB39">
        <v>27.6</v>
      </c>
      <c r="BC39">
        <v>49</v>
      </c>
      <c r="BD39">
        <v>27.1</v>
      </c>
      <c r="BE39">
        <v>8</v>
      </c>
      <c r="BF39">
        <v>4.4000000000000004</v>
      </c>
      <c r="BG39">
        <v>33</v>
      </c>
      <c r="BH39">
        <v>18.2</v>
      </c>
      <c r="BI39">
        <v>16</v>
      </c>
      <c r="BJ39">
        <v>8.8000000000000007</v>
      </c>
      <c r="BK39">
        <v>11</v>
      </c>
      <c r="BL39">
        <v>6.1</v>
      </c>
      <c r="BM39">
        <v>0</v>
      </c>
      <c r="BN39">
        <v>0</v>
      </c>
      <c r="BO39">
        <v>2</v>
      </c>
      <c r="BP39">
        <v>1.1000000000000001</v>
      </c>
      <c r="BQ39">
        <v>2</v>
      </c>
      <c r="BR39">
        <v>1.1000000000000001</v>
      </c>
      <c r="BS39">
        <v>2</v>
      </c>
      <c r="BT39">
        <v>12.5</v>
      </c>
      <c r="BU39">
        <v>0</v>
      </c>
      <c r="BV39">
        <v>0</v>
      </c>
      <c r="BW39">
        <v>0</v>
      </c>
      <c r="BX39">
        <v>0</v>
      </c>
      <c r="BY39">
        <v>6</v>
      </c>
      <c r="BZ39">
        <v>3.3</v>
      </c>
      <c r="CA39">
        <v>9</v>
      </c>
      <c r="CB39">
        <v>5</v>
      </c>
      <c r="CC39">
        <v>2</v>
      </c>
      <c r="CD39">
        <v>12.5</v>
      </c>
      <c r="CE39">
        <v>1</v>
      </c>
      <c r="CF39">
        <v>9.1</v>
      </c>
      <c r="CG39">
        <v>0</v>
      </c>
      <c r="CH39">
        <v>0</v>
      </c>
      <c r="CI39">
        <v>35</v>
      </c>
      <c r="CJ39">
        <v>0.19</v>
      </c>
      <c r="CK39">
        <v>69</v>
      </c>
      <c r="CL39">
        <v>0.38</v>
      </c>
      <c r="CM39">
        <v>41</v>
      </c>
      <c r="CN39">
        <v>0.23</v>
      </c>
      <c r="CO39">
        <v>26</v>
      </c>
      <c r="CP39">
        <v>0.14000000000000001</v>
      </c>
      <c r="CQ39">
        <v>0</v>
      </c>
      <c r="CR39">
        <v>0</v>
      </c>
      <c r="CS39">
        <v>104</v>
      </c>
      <c r="CT39">
        <v>0.6</v>
      </c>
      <c r="CU39">
        <v>138</v>
      </c>
      <c r="CV39">
        <v>0.8</v>
      </c>
      <c r="CW39">
        <v>116</v>
      </c>
      <c r="CX39">
        <v>0.6</v>
      </c>
      <c r="CY39">
        <v>168.25</v>
      </c>
      <c r="CZ39">
        <v>0.9</v>
      </c>
      <c r="DA39">
        <v>142</v>
      </c>
      <c r="DB39">
        <v>0.8</v>
      </c>
      <c r="DC39">
        <v>26.25</v>
      </c>
      <c r="DD39">
        <v>0.1</v>
      </c>
      <c r="DE39">
        <v>48</v>
      </c>
      <c r="DF39">
        <v>0.3</v>
      </c>
      <c r="DG39">
        <v>61</v>
      </c>
      <c r="DH39">
        <v>0.3</v>
      </c>
      <c r="DI39">
        <v>143</v>
      </c>
      <c r="DJ39">
        <v>79</v>
      </c>
      <c r="DK39">
        <v>22</v>
      </c>
      <c r="DL39">
        <v>12.2</v>
      </c>
      <c r="DM39">
        <v>7</v>
      </c>
      <c r="DN39">
        <v>3.9</v>
      </c>
      <c r="DO39">
        <v>4</v>
      </c>
      <c r="DP39">
        <v>2.2000000000000002</v>
      </c>
      <c r="DQ39">
        <v>5</v>
      </c>
      <c r="DR39">
        <v>2.8</v>
      </c>
      <c r="DS39">
        <v>16</v>
      </c>
      <c r="DT39">
        <v>8.8000000000000007</v>
      </c>
      <c r="DU39">
        <v>0</v>
      </c>
      <c r="DV39">
        <v>0</v>
      </c>
      <c r="DW39">
        <v>0</v>
      </c>
      <c r="DX39">
        <v>0</v>
      </c>
      <c r="DY39">
        <v>1</v>
      </c>
      <c r="DZ39">
        <v>0.6</v>
      </c>
      <c r="EA39">
        <v>0</v>
      </c>
      <c r="EB39">
        <v>0</v>
      </c>
      <c r="EC39">
        <v>26</v>
      </c>
      <c r="ED39">
        <v>14.4</v>
      </c>
    </row>
    <row r="40" spans="1:134" x14ac:dyDescent="0.35">
      <c r="A40" s="228" t="str">
        <f t="shared" si="0"/>
        <v>Provisional.PRU &amp; AP.Prior attainment.Boys</v>
      </c>
      <c r="B40">
        <v>201819</v>
      </c>
      <c r="C40" t="s">
        <v>223</v>
      </c>
      <c r="D40" t="s">
        <v>224</v>
      </c>
      <c r="E40" t="s">
        <v>225</v>
      </c>
      <c r="F40" t="s">
        <v>226</v>
      </c>
      <c r="G40" t="s">
        <v>239</v>
      </c>
      <c r="H40" s="380" t="s">
        <v>397</v>
      </c>
      <c r="I40" t="s">
        <v>362</v>
      </c>
      <c r="J40" t="s">
        <v>5</v>
      </c>
      <c r="K40" t="s">
        <v>372</v>
      </c>
      <c r="L40" t="s">
        <v>7</v>
      </c>
      <c r="M40" t="s">
        <v>7</v>
      </c>
      <c r="N40">
        <v>354</v>
      </c>
      <c r="O40">
        <v>1650</v>
      </c>
      <c r="P40">
        <v>4352.5</v>
      </c>
      <c r="Q40">
        <v>2.6</v>
      </c>
      <c r="R40">
        <v>542</v>
      </c>
      <c r="S40">
        <v>32.799999999999997</v>
      </c>
      <c r="T40">
        <v>0</v>
      </c>
      <c r="U40">
        <v>0</v>
      </c>
      <c r="V40">
        <v>2</v>
      </c>
      <c r="W40">
        <v>0.1</v>
      </c>
      <c r="X40">
        <v>1</v>
      </c>
      <c r="Y40">
        <v>0.1</v>
      </c>
      <c r="Z40">
        <v>0</v>
      </c>
      <c r="AA40">
        <v>0</v>
      </c>
      <c r="AB40">
        <v>0</v>
      </c>
      <c r="AC40">
        <v>0</v>
      </c>
      <c r="AD40">
        <v>243.23</v>
      </c>
      <c r="AE40">
        <v>0.15</v>
      </c>
      <c r="AF40">
        <v>1650</v>
      </c>
      <c r="AG40">
        <v>-3352.56</v>
      </c>
      <c r="AH40">
        <v>-2.0299999999999998</v>
      </c>
      <c r="AI40">
        <v>-2.09</v>
      </c>
      <c r="AJ40">
        <v>-1.97</v>
      </c>
      <c r="AK40">
        <v>-3951.55</v>
      </c>
      <c r="AL40">
        <v>-2.39</v>
      </c>
      <c r="AM40">
        <v>-2.46</v>
      </c>
      <c r="AN40">
        <v>-2.33</v>
      </c>
      <c r="AO40">
        <v>-2285.14</v>
      </c>
      <c r="AP40">
        <v>-1.38</v>
      </c>
      <c r="AQ40">
        <v>-1.45</v>
      </c>
      <c r="AR40">
        <v>-1.32</v>
      </c>
      <c r="AS40">
        <v>-3036.93</v>
      </c>
      <c r="AT40">
        <v>-1.84</v>
      </c>
      <c r="AU40">
        <v>-1.9</v>
      </c>
      <c r="AV40">
        <v>-1.78</v>
      </c>
      <c r="AW40">
        <v>-3980.57</v>
      </c>
      <c r="AX40">
        <v>-2.41</v>
      </c>
      <c r="AY40">
        <v>-2.4700000000000002</v>
      </c>
      <c r="AZ40">
        <v>-2.35</v>
      </c>
      <c r="BA40">
        <v>784</v>
      </c>
      <c r="BB40">
        <v>47.5</v>
      </c>
      <c r="BC40">
        <v>672</v>
      </c>
      <c r="BD40">
        <v>40.700000000000003</v>
      </c>
      <c r="BE40">
        <v>130</v>
      </c>
      <c r="BF40">
        <v>7.9</v>
      </c>
      <c r="BG40">
        <v>669</v>
      </c>
      <c r="BH40">
        <v>40.5</v>
      </c>
      <c r="BI40">
        <v>153</v>
      </c>
      <c r="BJ40">
        <v>9.3000000000000007</v>
      </c>
      <c r="BK40">
        <v>37</v>
      </c>
      <c r="BL40">
        <v>2.2000000000000002</v>
      </c>
      <c r="BM40">
        <v>7</v>
      </c>
      <c r="BN40">
        <v>0.4</v>
      </c>
      <c r="BO40">
        <v>1</v>
      </c>
      <c r="BP40">
        <v>0.1</v>
      </c>
      <c r="BQ40">
        <v>1</v>
      </c>
      <c r="BR40">
        <v>0.1</v>
      </c>
      <c r="BS40">
        <v>0</v>
      </c>
      <c r="BT40">
        <v>0</v>
      </c>
      <c r="BU40">
        <v>0</v>
      </c>
      <c r="BV40">
        <v>0</v>
      </c>
      <c r="BW40">
        <v>4</v>
      </c>
      <c r="BX40">
        <v>57.1</v>
      </c>
      <c r="BY40">
        <v>3</v>
      </c>
      <c r="BZ40">
        <v>0.2</v>
      </c>
      <c r="CA40">
        <v>19</v>
      </c>
      <c r="CB40">
        <v>1.2</v>
      </c>
      <c r="CC40">
        <v>5</v>
      </c>
      <c r="CD40">
        <v>3.3</v>
      </c>
      <c r="CE40">
        <v>1</v>
      </c>
      <c r="CF40">
        <v>2.7</v>
      </c>
      <c r="CG40">
        <v>4</v>
      </c>
      <c r="CH40">
        <v>57.1</v>
      </c>
      <c r="CI40">
        <v>233</v>
      </c>
      <c r="CJ40">
        <v>0.14000000000000001</v>
      </c>
      <c r="CK40">
        <v>729</v>
      </c>
      <c r="CL40">
        <v>0.44</v>
      </c>
      <c r="CM40">
        <v>213.5</v>
      </c>
      <c r="CN40">
        <v>0.13</v>
      </c>
      <c r="CO40">
        <v>38</v>
      </c>
      <c r="CP40">
        <v>0.02</v>
      </c>
      <c r="CQ40">
        <v>30</v>
      </c>
      <c r="CR40">
        <v>0.02</v>
      </c>
      <c r="CS40">
        <v>1112</v>
      </c>
      <c r="CT40">
        <v>0.7</v>
      </c>
      <c r="CU40">
        <v>1458</v>
      </c>
      <c r="CV40">
        <v>0.9</v>
      </c>
      <c r="CW40">
        <v>691.5</v>
      </c>
      <c r="CX40">
        <v>0.4</v>
      </c>
      <c r="CY40">
        <v>1091</v>
      </c>
      <c r="CZ40">
        <v>0.7</v>
      </c>
      <c r="DA40">
        <v>839</v>
      </c>
      <c r="DB40">
        <v>0.5</v>
      </c>
      <c r="DC40">
        <v>252</v>
      </c>
      <c r="DD40">
        <v>0.2</v>
      </c>
      <c r="DE40">
        <v>385</v>
      </c>
      <c r="DF40">
        <v>0.2</v>
      </c>
      <c r="DG40">
        <v>477</v>
      </c>
      <c r="DH40">
        <v>0.3</v>
      </c>
      <c r="DI40">
        <v>963</v>
      </c>
      <c r="DJ40">
        <v>58.4</v>
      </c>
      <c r="DK40">
        <v>472</v>
      </c>
      <c r="DL40">
        <v>28.6</v>
      </c>
      <c r="DM40">
        <v>136</v>
      </c>
      <c r="DN40">
        <v>8.1999999999999993</v>
      </c>
      <c r="DO40">
        <v>65</v>
      </c>
      <c r="DP40">
        <v>3.9</v>
      </c>
      <c r="DQ40">
        <v>13</v>
      </c>
      <c r="DR40">
        <v>0.8</v>
      </c>
      <c r="DS40">
        <v>153</v>
      </c>
      <c r="DT40">
        <v>9.3000000000000007</v>
      </c>
      <c r="DU40">
        <v>0</v>
      </c>
      <c r="DV40">
        <v>0</v>
      </c>
      <c r="DW40">
        <v>0</v>
      </c>
      <c r="DX40">
        <v>0</v>
      </c>
      <c r="DY40">
        <v>0</v>
      </c>
      <c r="DZ40">
        <v>0</v>
      </c>
      <c r="EA40">
        <v>1</v>
      </c>
      <c r="EB40">
        <v>0.1</v>
      </c>
      <c r="EC40">
        <v>187</v>
      </c>
      <c r="ED40">
        <v>11.3</v>
      </c>
    </row>
    <row r="41" spans="1:134" x14ac:dyDescent="0.35">
      <c r="A41" s="228" t="str">
        <f t="shared" ref="A41:A104" si="1">CONCATENATE(G41,".",H41,".",I41,".",J41)</f>
        <v>Provisional.Sponsored Academies.Prior attainment.Boys</v>
      </c>
      <c r="B41">
        <v>201819</v>
      </c>
      <c r="C41" t="s">
        <v>223</v>
      </c>
      <c r="D41" t="s">
        <v>224</v>
      </c>
      <c r="E41" t="s">
        <v>225</v>
      </c>
      <c r="F41" t="s">
        <v>226</v>
      </c>
      <c r="G41" t="s">
        <v>239</v>
      </c>
      <c r="H41" s="380" t="s">
        <v>234</v>
      </c>
      <c r="I41" t="s">
        <v>362</v>
      </c>
      <c r="J41" t="s">
        <v>5</v>
      </c>
      <c r="K41" t="s">
        <v>372</v>
      </c>
      <c r="L41" t="s">
        <v>7</v>
      </c>
      <c r="M41" t="s">
        <v>7</v>
      </c>
      <c r="N41">
        <v>682</v>
      </c>
      <c r="O41">
        <v>7597</v>
      </c>
      <c r="P41">
        <v>169123.13</v>
      </c>
      <c r="Q41">
        <v>22.3</v>
      </c>
      <c r="R41">
        <v>7267</v>
      </c>
      <c r="S41">
        <v>95.7</v>
      </c>
      <c r="T41">
        <v>136</v>
      </c>
      <c r="U41">
        <v>1.8</v>
      </c>
      <c r="V41">
        <v>613</v>
      </c>
      <c r="W41">
        <v>8.1</v>
      </c>
      <c r="X41">
        <v>682</v>
      </c>
      <c r="Y41">
        <v>9</v>
      </c>
      <c r="Z41">
        <v>15</v>
      </c>
      <c r="AA41">
        <v>0.2</v>
      </c>
      <c r="AB41">
        <v>51</v>
      </c>
      <c r="AC41">
        <v>0.7</v>
      </c>
      <c r="AD41">
        <v>12974.52</v>
      </c>
      <c r="AE41">
        <v>1.71</v>
      </c>
      <c r="AF41">
        <v>7597</v>
      </c>
      <c r="AG41">
        <v>-1148.3800000000001</v>
      </c>
      <c r="AH41">
        <v>-0.15</v>
      </c>
      <c r="AI41">
        <v>-0.18</v>
      </c>
      <c r="AJ41">
        <v>-0.12</v>
      </c>
      <c r="AK41">
        <v>-2434.79</v>
      </c>
      <c r="AL41">
        <v>-0.32</v>
      </c>
      <c r="AM41">
        <v>-0.35</v>
      </c>
      <c r="AN41">
        <v>-0.28999999999999998</v>
      </c>
      <c r="AO41">
        <v>-16.36</v>
      </c>
      <c r="AP41">
        <v>0</v>
      </c>
      <c r="AQ41">
        <v>-0.03</v>
      </c>
      <c r="AR41">
        <v>0.03</v>
      </c>
      <c r="AS41">
        <v>-908.01</v>
      </c>
      <c r="AT41">
        <v>-0.12</v>
      </c>
      <c r="AU41">
        <v>-0.15</v>
      </c>
      <c r="AV41">
        <v>-0.09</v>
      </c>
      <c r="AW41">
        <v>-1285.22</v>
      </c>
      <c r="AX41">
        <v>-0.17</v>
      </c>
      <c r="AY41">
        <v>-0.2</v>
      </c>
      <c r="AZ41">
        <v>-0.14000000000000001</v>
      </c>
      <c r="BA41">
        <v>7404</v>
      </c>
      <c r="BB41">
        <v>97.5</v>
      </c>
      <c r="BC41">
        <v>7280</v>
      </c>
      <c r="BD41">
        <v>95.8</v>
      </c>
      <c r="BE41">
        <v>7140</v>
      </c>
      <c r="BF41">
        <v>94</v>
      </c>
      <c r="BG41">
        <v>7301</v>
      </c>
      <c r="BH41">
        <v>96.1</v>
      </c>
      <c r="BI41">
        <v>7015</v>
      </c>
      <c r="BJ41">
        <v>92.3</v>
      </c>
      <c r="BK41">
        <v>5007</v>
      </c>
      <c r="BL41">
        <v>65.900000000000006</v>
      </c>
      <c r="BM41">
        <v>1031</v>
      </c>
      <c r="BN41">
        <v>13.6</v>
      </c>
      <c r="BO41">
        <v>615</v>
      </c>
      <c r="BP41">
        <v>8.1</v>
      </c>
      <c r="BQ41">
        <v>308</v>
      </c>
      <c r="BR41">
        <v>4.0999999999999996</v>
      </c>
      <c r="BS41">
        <v>243</v>
      </c>
      <c r="BT41">
        <v>3.5</v>
      </c>
      <c r="BU41">
        <v>203</v>
      </c>
      <c r="BV41">
        <v>4.0999999999999996</v>
      </c>
      <c r="BW41">
        <v>295</v>
      </c>
      <c r="BX41">
        <v>28.6</v>
      </c>
      <c r="BY41">
        <v>1608</v>
      </c>
      <c r="BZ41">
        <v>21.2</v>
      </c>
      <c r="CA41">
        <v>1006</v>
      </c>
      <c r="CB41">
        <v>13.2</v>
      </c>
      <c r="CC41">
        <v>714</v>
      </c>
      <c r="CD41">
        <v>10.199999999999999</v>
      </c>
      <c r="CE41">
        <v>463</v>
      </c>
      <c r="CF41">
        <v>9.1999999999999993</v>
      </c>
      <c r="CG41">
        <v>355</v>
      </c>
      <c r="CH41">
        <v>34.4</v>
      </c>
      <c r="CI41">
        <v>19015</v>
      </c>
      <c r="CJ41">
        <v>2.5</v>
      </c>
      <c r="CK41">
        <v>14488</v>
      </c>
      <c r="CL41">
        <v>1.91</v>
      </c>
      <c r="CM41">
        <v>15986</v>
      </c>
      <c r="CN41">
        <v>2.1</v>
      </c>
      <c r="CO41">
        <v>8855</v>
      </c>
      <c r="CP41">
        <v>1.17</v>
      </c>
      <c r="CQ41">
        <v>3514.88</v>
      </c>
      <c r="CR41">
        <v>0.46</v>
      </c>
      <c r="CS41">
        <v>38201</v>
      </c>
      <c r="CT41">
        <v>5</v>
      </c>
      <c r="CU41">
        <v>28976</v>
      </c>
      <c r="CV41">
        <v>3.8</v>
      </c>
      <c r="CW41">
        <v>43847.38</v>
      </c>
      <c r="CX41">
        <v>5.8</v>
      </c>
      <c r="CY41">
        <v>58098.75</v>
      </c>
      <c r="CZ41">
        <v>7.6</v>
      </c>
      <c r="DA41">
        <v>31607.5</v>
      </c>
      <c r="DB41">
        <v>4.2</v>
      </c>
      <c r="DC41">
        <v>26491.25</v>
      </c>
      <c r="DD41">
        <v>3.5</v>
      </c>
      <c r="DE41">
        <v>18256</v>
      </c>
      <c r="DF41">
        <v>2.4</v>
      </c>
      <c r="DG41">
        <v>18887</v>
      </c>
      <c r="DH41">
        <v>2.5</v>
      </c>
      <c r="DI41">
        <v>259</v>
      </c>
      <c r="DJ41">
        <v>3.4</v>
      </c>
      <c r="DK41">
        <v>101</v>
      </c>
      <c r="DL41">
        <v>1.3</v>
      </c>
      <c r="DM41">
        <v>247</v>
      </c>
      <c r="DN41">
        <v>3.3</v>
      </c>
      <c r="DO41">
        <v>1743</v>
      </c>
      <c r="DP41">
        <v>22.9</v>
      </c>
      <c r="DQ41">
        <v>4565</v>
      </c>
      <c r="DR41">
        <v>60.1</v>
      </c>
      <c r="DS41">
        <v>6799</v>
      </c>
      <c r="DT41">
        <v>89.5</v>
      </c>
      <c r="DU41">
        <v>216</v>
      </c>
      <c r="DV41">
        <v>2.8</v>
      </c>
      <c r="DW41">
        <v>210</v>
      </c>
      <c r="DX41">
        <v>2.8</v>
      </c>
      <c r="DY41">
        <v>366</v>
      </c>
      <c r="DZ41">
        <v>4.8</v>
      </c>
      <c r="EA41">
        <v>78</v>
      </c>
      <c r="EB41">
        <v>1</v>
      </c>
      <c r="EC41">
        <v>2933</v>
      </c>
      <c r="ED41">
        <v>38.6</v>
      </c>
    </row>
    <row r="42" spans="1:134" x14ac:dyDescent="0.35">
      <c r="A42" s="228" t="str">
        <f t="shared" si="1"/>
        <v>Provisional.state-funded inc PRU &amp; AP.Prior attainment.Boys</v>
      </c>
      <c r="B42">
        <v>201819</v>
      </c>
      <c r="C42" t="s">
        <v>223</v>
      </c>
      <c r="D42" t="s">
        <v>224</v>
      </c>
      <c r="E42" t="s">
        <v>225</v>
      </c>
      <c r="F42" t="s">
        <v>226</v>
      </c>
      <c r="G42" t="s">
        <v>239</v>
      </c>
      <c r="H42" s="380" t="s">
        <v>398</v>
      </c>
      <c r="I42" t="s">
        <v>362</v>
      </c>
      <c r="J42" t="s">
        <v>5</v>
      </c>
      <c r="K42" t="s">
        <v>372</v>
      </c>
      <c r="L42" t="s">
        <v>7</v>
      </c>
      <c r="M42" t="s">
        <v>7</v>
      </c>
      <c r="N42">
        <v>3960</v>
      </c>
      <c r="O42">
        <v>35260</v>
      </c>
      <c r="P42">
        <v>640945.4</v>
      </c>
      <c r="Q42">
        <v>18.2</v>
      </c>
      <c r="R42">
        <v>27441</v>
      </c>
      <c r="S42">
        <v>77.8</v>
      </c>
      <c r="T42">
        <v>581</v>
      </c>
      <c r="U42">
        <v>1.6</v>
      </c>
      <c r="V42">
        <v>2461</v>
      </c>
      <c r="W42">
        <v>7</v>
      </c>
      <c r="X42">
        <v>2230</v>
      </c>
      <c r="Y42">
        <v>6.3</v>
      </c>
      <c r="Z42">
        <v>76</v>
      </c>
      <c r="AA42">
        <v>0.2</v>
      </c>
      <c r="AB42">
        <v>192</v>
      </c>
      <c r="AC42">
        <v>0.5</v>
      </c>
      <c r="AD42">
        <v>49730.93</v>
      </c>
      <c r="AE42">
        <v>1.41</v>
      </c>
      <c r="AF42">
        <v>35260</v>
      </c>
      <c r="AG42">
        <v>-16610.63</v>
      </c>
      <c r="AH42">
        <v>-0.47</v>
      </c>
      <c r="AI42">
        <v>-0.48</v>
      </c>
      <c r="AJ42">
        <v>-0.46</v>
      </c>
      <c r="AK42">
        <v>-22547.439999999999</v>
      </c>
      <c r="AL42">
        <v>-0.64</v>
      </c>
      <c r="AM42">
        <v>-0.65</v>
      </c>
      <c r="AN42">
        <v>-0.63</v>
      </c>
      <c r="AO42">
        <v>-6982.79</v>
      </c>
      <c r="AP42">
        <v>-0.2</v>
      </c>
      <c r="AQ42">
        <v>-0.21</v>
      </c>
      <c r="AR42">
        <v>-0.18</v>
      </c>
      <c r="AS42">
        <v>-13558.04</v>
      </c>
      <c r="AT42">
        <v>-0.38</v>
      </c>
      <c r="AU42">
        <v>-0.4</v>
      </c>
      <c r="AV42">
        <v>-0.37</v>
      </c>
      <c r="AW42">
        <v>-22127.95</v>
      </c>
      <c r="AX42">
        <v>-0.63</v>
      </c>
      <c r="AY42">
        <v>-0.64</v>
      </c>
      <c r="AZ42">
        <v>-0.61</v>
      </c>
      <c r="BA42">
        <v>29112</v>
      </c>
      <c r="BB42">
        <v>82.6</v>
      </c>
      <c r="BC42">
        <v>28556</v>
      </c>
      <c r="BD42">
        <v>81</v>
      </c>
      <c r="BE42">
        <v>25791</v>
      </c>
      <c r="BF42">
        <v>73.099999999999994</v>
      </c>
      <c r="BG42">
        <v>28086</v>
      </c>
      <c r="BH42">
        <v>79.7</v>
      </c>
      <c r="BI42">
        <v>25774</v>
      </c>
      <c r="BJ42">
        <v>73.099999999999994</v>
      </c>
      <c r="BK42">
        <v>17705</v>
      </c>
      <c r="BL42">
        <v>50.2</v>
      </c>
      <c r="BM42">
        <v>3384</v>
      </c>
      <c r="BN42">
        <v>9.6</v>
      </c>
      <c r="BO42">
        <v>2472</v>
      </c>
      <c r="BP42">
        <v>7</v>
      </c>
      <c r="BQ42">
        <v>1218</v>
      </c>
      <c r="BR42">
        <v>3.5</v>
      </c>
      <c r="BS42">
        <v>1059</v>
      </c>
      <c r="BT42">
        <v>4.0999999999999996</v>
      </c>
      <c r="BU42">
        <v>880</v>
      </c>
      <c r="BV42">
        <v>5</v>
      </c>
      <c r="BW42">
        <v>903</v>
      </c>
      <c r="BX42">
        <v>26.7</v>
      </c>
      <c r="BY42">
        <v>6414</v>
      </c>
      <c r="BZ42">
        <v>18.2</v>
      </c>
      <c r="CA42">
        <v>4083</v>
      </c>
      <c r="CB42">
        <v>11.6</v>
      </c>
      <c r="CC42">
        <v>3020</v>
      </c>
      <c r="CD42">
        <v>11.7</v>
      </c>
      <c r="CE42">
        <v>1994</v>
      </c>
      <c r="CF42">
        <v>11.3</v>
      </c>
      <c r="CG42">
        <v>1124</v>
      </c>
      <c r="CH42">
        <v>33.200000000000003</v>
      </c>
      <c r="CI42">
        <v>71728</v>
      </c>
      <c r="CJ42">
        <v>2.0299999999999998</v>
      </c>
      <c r="CK42">
        <v>57319</v>
      </c>
      <c r="CL42">
        <v>1.63</v>
      </c>
      <c r="CM42">
        <v>61871.5</v>
      </c>
      <c r="CN42">
        <v>1.75</v>
      </c>
      <c r="CO42">
        <v>34277</v>
      </c>
      <c r="CP42">
        <v>0.97</v>
      </c>
      <c r="CQ42">
        <v>11306.15</v>
      </c>
      <c r="CR42">
        <v>0.32</v>
      </c>
      <c r="CS42">
        <v>146554</v>
      </c>
      <c r="CT42">
        <v>4.2</v>
      </c>
      <c r="CU42">
        <v>114638</v>
      </c>
      <c r="CV42">
        <v>3.3</v>
      </c>
      <c r="CW42">
        <v>168723.65</v>
      </c>
      <c r="CX42">
        <v>4.8</v>
      </c>
      <c r="CY42">
        <v>211029.75</v>
      </c>
      <c r="CZ42">
        <v>6</v>
      </c>
      <c r="DA42">
        <v>134739</v>
      </c>
      <c r="DB42">
        <v>3.8</v>
      </c>
      <c r="DC42">
        <v>76290.75</v>
      </c>
      <c r="DD42">
        <v>2.2000000000000002</v>
      </c>
      <c r="DE42">
        <v>67783</v>
      </c>
      <c r="DF42">
        <v>1.9</v>
      </c>
      <c r="DG42">
        <v>70703</v>
      </c>
      <c r="DH42">
        <v>2</v>
      </c>
      <c r="DI42">
        <v>6886</v>
      </c>
      <c r="DJ42">
        <v>19.5</v>
      </c>
      <c r="DK42">
        <v>1679</v>
      </c>
      <c r="DL42">
        <v>4.8</v>
      </c>
      <c r="DM42">
        <v>1488</v>
      </c>
      <c r="DN42">
        <v>4.2</v>
      </c>
      <c r="DO42">
        <v>6973</v>
      </c>
      <c r="DP42">
        <v>19.8</v>
      </c>
      <c r="DQ42">
        <v>16004</v>
      </c>
      <c r="DR42">
        <v>45.4</v>
      </c>
      <c r="DS42">
        <v>24937</v>
      </c>
      <c r="DT42">
        <v>70.7</v>
      </c>
      <c r="DU42">
        <v>838</v>
      </c>
      <c r="DV42">
        <v>2.4</v>
      </c>
      <c r="DW42">
        <v>809</v>
      </c>
      <c r="DX42">
        <v>2.2999999999999998</v>
      </c>
      <c r="DY42">
        <v>1332</v>
      </c>
      <c r="DZ42">
        <v>3.8</v>
      </c>
      <c r="EA42">
        <v>228</v>
      </c>
      <c r="EB42">
        <v>0.6</v>
      </c>
      <c r="EC42">
        <v>11579</v>
      </c>
      <c r="ED42">
        <v>32.799999999999997</v>
      </c>
    </row>
    <row r="43" spans="1:134" x14ac:dyDescent="0.35">
      <c r="A43" s="228" t="str">
        <f t="shared" si="1"/>
        <v>Provisional.State-funded mainstream.Religious denomination by prior attainment.Boys</v>
      </c>
      <c r="B43">
        <v>201819</v>
      </c>
      <c r="C43" t="s">
        <v>223</v>
      </c>
      <c r="D43" t="s">
        <v>224</v>
      </c>
      <c r="E43" t="s">
        <v>225</v>
      </c>
      <c r="F43" t="s">
        <v>226</v>
      </c>
      <c r="G43" t="s">
        <v>239</v>
      </c>
      <c r="H43" s="380" t="s">
        <v>235</v>
      </c>
      <c r="I43" t="s">
        <v>399</v>
      </c>
      <c r="J43" t="s">
        <v>5</v>
      </c>
      <c r="K43" t="s">
        <v>372</v>
      </c>
      <c r="L43" t="s">
        <v>7</v>
      </c>
      <c r="M43" t="s">
        <v>364</v>
      </c>
      <c r="N43">
        <v>169</v>
      </c>
      <c r="O43">
        <v>1487</v>
      </c>
      <c r="P43">
        <v>34156.75</v>
      </c>
      <c r="Q43">
        <v>23</v>
      </c>
      <c r="R43">
        <v>1424</v>
      </c>
      <c r="S43">
        <v>95.8</v>
      </c>
      <c r="T43">
        <v>29</v>
      </c>
      <c r="U43">
        <v>2</v>
      </c>
      <c r="V43">
        <v>130</v>
      </c>
      <c r="W43">
        <v>8.6999999999999993</v>
      </c>
      <c r="X43">
        <v>109</v>
      </c>
      <c r="Y43">
        <v>7.3</v>
      </c>
      <c r="Z43">
        <v>5</v>
      </c>
      <c r="AA43">
        <v>0.3</v>
      </c>
      <c r="AB43">
        <v>8</v>
      </c>
      <c r="AC43">
        <v>0.5</v>
      </c>
      <c r="AD43">
        <v>2658.13</v>
      </c>
      <c r="AE43">
        <v>1.79</v>
      </c>
      <c r="AF43">
        <v>1487</v>
      </c>
      <c r="AG43">
        <v>-162.56</v>
      </c>
      <c r="AH43">
        <v>-0.11</v>
      </c>
      <c r="AI43">
        <v>-0.17</v>
      </c>
      <c r="AJ43">
        <v>-0.04</v>
      </c>
      <c r="AK43">
        <v>-343.38</v>
      </c>
      <c r="AL43">
        <v>-0.23</v>
      </c>
      <c r="AM43">
        <v>-0.3</v>
      </c>
      <c r="AN43">
        <v>-0.17</v>
      </c>
      <c r="AO43">
        <v>89.16</v>
      </c>
      <c r="AP43">
        <v>0.06</v>
      </c>
      <c r="AQ43">
        <v>-0.01</v>
      </c>
      <c r="AR43">
        <v>0.13</v>
      </c>
      <c r="AS43">
        <v>-38.869999999999997</v>
      </c>
      <c r="AT43">
        <v>-0.03</v>
      </c>
      <c r="AU43">
        <v>-0.09</v>
      </c>
      <c r="AV43">
        <v>0.04</v>
      </c>
      <c r="AW43">
        <v>-333.25</v>
      </c>
      <c r="AX43">
        <v>-0.22</v>
      </c>
      <c r="AY43">
        <v>-0.28999999999999998</v>
      </c>
      <c r="AZ43">
        <v>-0.16</v>
      </c>
      <c r="BA43">
        <v>1449</v>
      </c>
      <c r="BB43">
        <v>97.4</v>
      </c>
      <c r="BC43">
        <v>1427</v>
      </c>
      <c r="BD43">
        <v>96</v>
      </c>
      <c r="BE43">
        <v>1371</v>
      </c>
      <c r="BF43">
        <v>92.2</v>
      </c>
      <c r="BG43">
        <v>1431</v>
      </c>
      <c r="BH43">
        <v>96.2</v>
      </c>
      <c r="BI43">
        <v>1357</v>
      </c>
      <c r="BJ43">
        <v>91.3</v>
      </c>
      <c r="BK43">
        <v>931</v>
      </c>
      <c r="BL43">
        <v>62.6</v>
      </c>
      <c r="BM43">
        <v>178</v>
      </c>
      <c r="BN43">
        <v>12</v>
      </c>
      <c r="BO43">
        <v>133</v>
      </c>
      <c r="BP43">
        <v>8.9</v>
      </c>
      <c r="BQ43">
        <v>58</v>
      </c>
      <c r="BR43">
        <v>3.9</v>
      </c>
      <c r="BS43">
        <v>59</v>
      </c>
      <c r="BT43">
        <v>4.3</v>
      </c>
      <c r="BU43">
        <v>48</v>
      </c>
      <c r="BV43">
        <v>5.2</v>
      </c>
      <c r="BW43">
        <v>42</v>
      </c>
      <c r="BX43">
        <v>23.6</v>
      </c>
      <c r="BY43">
        <v>359</v>
      </c>
      <c r="BZ43">
        <v>24.1</v>
      </c>
      <c r="CA43">
        <v>205</v>
      </c>
      <c r="CB43">
        <v>13.8</v>
      </c>
      <c r="CC43">
        <v>167</v>
      </c>
      <c r="CD43">
        <v>12.3</v>
      </c>
      <c r="CE43">
        <v>116</v>
      </c>
      <c r="CF43">
        <v>12.5</v>
      </c>
      <c r="CG43">
        <v>48</v>
      </c>
      <c r="CH43">
        <v>27</v>
      </c>
      <c r="CI43">
        <v>3878</v>
      </c>
      <c r="CJ43">
        <v>2.61</v>
      </c>
      <c r="CK43">
        <v>2974</v>
      </c>
      <c r="CL43">
        <v>2</v>
      </c>
      <c r="CM43">
        <v>3341</v>
      </c>
      <c r="CN43">
        <v>2.25</v>
      </c>
      <c r="CO43">
        <v>1849</v>
      </c>
      <c r="CP43">
        <v>1.24</v>
      </c>
      <c r="CQ43">
        <v>566</v>
      </c>
      <c r="CR43">
        <v>0.38</v>
      </c>
      <c r="CS43">
        <v>7845</v>
      </c>
      <c r="CT43">
        <v>5.3</v>
      </c>
      <c r="CU43">
        <v>5948</v>
      </c>
      <c r="CV43">
        <v>4</v>
      </c>
      <c r="CW43">
        <v>9110</v>
      </c>
      <c r="CX43">
        <v>6.1</v>
      </c>
      <c r="CY43">
        <v>11253.75</v>
      </c>
      <c r="CZ43">
        <v>7.6</v>
      </c>
      <c r="DA43">
        <v>7892</v>
      </c>
      <c r="DB43">
        <v>5.3</v>
      </c>
      <c r="DC43">
        <v>3361.75</v>
      </c>
      <c r="DD43">
        <v>2.2999999999999998</v>
      </c>
      <c r="DE43">
        <v>3614</v>
      </c>
      <c r="DF43">
        <v>2.4</v>
      </c>
      <c r="DG43">
        <v>3788</v>
      </c>
      <c r="DH43">
        <v>2.5</v>
      </c>
      <c r="DI43">
        <v>48</v>
      </c>
      <c r="DJ43">
        <v>3.2</v>
      </c>
      <c r="DK43">
        <v>23</v>
      </c>
      <c r="DL43">
        <v>1.5</v>
      </c>
      <c r="DM43">
        <v>77</v>
      </c>
      <c r="DN43">
        <v>5.2</v>
      </c>
      <c r="DO43">
        <v>374</v>
      </c>
      <c r="DP43">
        <v>25.2</v>
      </c>
      <c r="DQ43">
        <v>856</v>
      </c>
      <c r="DR43">
        <v>57.6</v>
      </c>
      <c r="DS43">
        <v>1309</v>
      </c>
      <c r="DT43">
        <v>88</v>
      </c>
      <c r="DU43">
        <v>48</v>
      </c>
      <c r="DV43">
        <v>3.2</v>
      </c>
      <c r="DW43">
        <v>47</v>
      </c>
      <c r="DX43">
        <v>3.2</v>
      </c>
      <c r="DY43">
        <v>55</v>
      </c>
      <c r="DZ43">
        <v>3.7</v>
      </c>
      <c r="EA43">
        <v>10</v>
      </c>
      <c r="EB43">
        <v>0.7</v>
      </c>
      <c r="EC43">
        <v>596</v>
      </c>
      <c r="ED43">
        <v>40.1</v>
      </c>
    </row>
    <row r="44" spans="1:134" x14ac:dyDescent="0.35">
      <c r="A44" s="228" t="str">
        <f t="shared" si="1"/>
        <v>Provisional.State-funded mainstream.Religious denomination by prior attainment.Boys</v>
      </c>
      <c r="B44">
        <v>201819</v>
      </c>
      <c r="C44" t="s">
        <v>223</v>
      </c>
      <c r="D44" t="s">
        <v>224</v>
      </c>
      <c r="E44" t="s">
        <v>225</v>
      </c>
      <c r="F44" t="s">
        <v>226</v>
      </c>
      <c r="G44" t="s">
        <v>239</v>
      </c>
      <c r="H44" s="380" t="s">
        <v>235</v>
      </c>
      <c r="I44" t="s">
        <v>399</v>
      </c>
      <c r="J44" t="s">
        <v>5</v>
      </c>
      <c r="K44" t="s">
        <v>372</v>
      </c>
      <c r="L44" t="s">
        <v>7</v>
      </c>
      <c r="M44" t="s">
        <v>365</v>
      </c>
      <c r="N44">
        <v>1</v>
      </c>
      <c r="O44">
        <v>2</v>
      </c>
      <c r="P44" s="520" t="s">
        <v>442</v>
      </c>
      <c r="Q44" s="520" t="s">
        <v>442</v>
      </c>
      <c r="R44" s="520" t="s">
        <v>442</v>
      </c>
      <c r="S44" s="520" t="s">
        <v>442</v>
      </c>
      <c r="T44" s="520" t="s">
        <v>442</v>
      </c>
      <c r="U44" s="520" t="s">
        <v>442</v>
      </c>
      <c r="V44" s="520" t="s">
        <v>442</v>
      </c>
      <c r="W44" s="520" t="s">
        <v>442</v>
      </c>
      <c r="X44" s="520" t="s">
        <v>442</v>
      </c>
      <c r="Y44" s="520" t="s">
        <v>442</v>
      </c>
      <c r="Z44" s="520" t="s">
        <v>442</v>
      </c>
      <c r="AA44" s="520" t="s">
        <v>442</v>
      </c>
      <c r="AB44" s="520" t="s">
        <v>442</v>
      </c>
      <c r="AC44" s="520" t="s">
        <v>442</v>
      </c>
      <c r="AD44" s="520" t="s">
        <v>442</v>
      </c>
      <c r="AE44" s="520" t="s">
        <v>442</v>
      </c>
      <c r="AF44" s="520" t="s">
        <v>442</v>
      </c>
      <c r="AG44" s="520" t="s">
        <v>442</v>
      </c>
      <c r="AH44" s="520" t="s">
        <v>442</v>
      </c>
      <c r="AI44" s="520" t="s">
        <v>442</v>
      </c>
      <c r="AJ44" s="520" t="s">
        <v>442</v>
      </c>
      <c r="AK44" s="520" t="s">
        <v>442</v>
      </c>
      <c r="AL44" s="520" t="s">
        <v>442</v>
      </c>
      <c r="AM44" s="520" t="s">
        <v>442</v>
      </c>
      <c r="AN44" s="520" t="s">
        <v>442</v>
      </c>
      <c r="AO44" s="520" t="s">
        <v>442</v>
      </c>
      <c r="AP44" s="520" t="s">
        <v>442</v>
      </c>
      <c r="AQ44" s="520" t="s">
        <v>442</v>
      </c>
      <c r="AR44" s="520" t="s">
        <v>442</v>
      </c>
      <c r="AS44" s="520" t="s">
        <v>442</v>
      </c>
      <c r="AT44" s="520" t="s">
        <v>442</v>
      </c>
      <c r="AU44" s="520" t="s">
        <v>442</v>
      </c>
      <c r="AV44" s="520" t="s">
        <v>442</v>
      </c>
      <c r="AW44" s="520" t="s">
        <v>442</v>
      </c>
      <c r="AX44" s="520" t="s">
        <v>442</v>
      </c>
      <c r="AY44" s="520" t="s">
        <v>442</v>
      </c>
      <c r="AZ44" s="520" t="s">
        <v>442</v>
      </c>
      <c r="BA44" s="520" t="s">
        <v>442</v>
      </c>
      <c r="BB44" s="520" t="s">
        <v>442</v>
      </c>
      <c r="BC44" s="520" t="s">
        <v>442</v>
      </c>
      <c r="BD44" s="520" t="s">
        <v>442</v>
      </c>
      <c r="BE44" s="520" t="s">
        <v>442</v>
      </c>
      <c r="BF44" s="520" t="s">
        <v>442</v>
      </c>
      <c r="BG44" s="520" t="s">
        <v>442</v>
      </c>
      <c r="BH44" s="520" t="s">
        <v>442</v>
      </c>
      <c r="BI44" s="520" t="s">
        <v>442</v>
      </c>
      <c r="BJ44" s="520" t="s">
        <v>442</v>
      </c>
      <c r="BK44" s="520" t="s">
        <v>442</v>
      </c>
      <c r="BL44" s="520" t="s">
        <v>442</v>
      </c>
      <c r="BM44" s="520" t="s">
        <v>442</v>
      </c>
      <c r="BN44" s="520" t="s">
        <v>442</v>
      </c>
      <c r="BO44" s="520" t="s">
        <v>442</v>
      </c>
      <c r="BP44" s="520" t="s">
        <v>442</v>
      </c>
      <c r="BQ44" s="520" t="s">
        <v>442</v>
      </c>
      <c r="BR44" s="520" t="s">
        <v>442</v>
      </c>
      <c r="BS44" s="520" t="s">
        <v>442</v>
      </c>
      <c r="BT44" s="520" t="s">
        <v>442</v>
      </c>
      <c r="BU44" s="520" t="s">
        <v>442</v>
      </c>
      <c r="BV44" s="520" t="s">
        <v>442</v>
      </c>
      <c r="BW44" s="520" t="s">
        <v>442</v>
      </c>
      <c r="BX44" s="520" t="s">
        <v>442</v>
      </c>
      <c r="BY44" s="520" t="s">
        <v>442</v>
      </c>
      <c r="BZ44" s="520" t="s">
        <v>442</v>
      </c>
      <c r="CA44" s="520" t="s">
        <v>442</v>
      </c>
      <c r="CB44" s="520" t="s">
        <v>442</v>
      </c>
      <c r="CC44" s="520" t="s">
        <v>442</v>
      </c>
      <c r="CD44" s="520" t="s">
        <v>442</v>
      </c>
      <c r="CE44" s="520" t="s">
        <v>442</v>
      </c>
      <c r="CF44" s="520" t="s">
        <v>442</v>
      </c>
      <c r="CG44" s="520" t="s">
        <v>442</v>
      </c>
      <c r="CH44" s="520" t="s">
        <v>442</v>
      </c>
      <c r="CI44" s="520" t="s">
        <v>442</v>
      </c>
      <c r="CJ44" s="520" t="s">
        <v>442</v>
      </c>
      <c r="CK44" s="520" t="s">
        <v>442</v>
      </c>
      <c r="CL44" s="520" t="s">
        <v>442</v>
      </c>
      <c r="CM44" s="520" t="s">
        <v>442</v>
      </c>
      <c r="CN44" s="520" t="s">
        <v>442</v>
      </c>
      <c r="CO44" s="520" t="s">
        <v>442</v>
      </c>
      <c r="CP44" s="520" t="s">
        <v>442</v>
      </c>
      <c r="CQ44" s="520" t="s">
        <v>442</v>
      </c>
      <c r="CR44" s="520" t="s">
        <v>442</v>
      </c>
      <c r="CS44" s="520" t="s">
        <v>442</v>
      </c>
      <c r="CT44" s="520" t="s">
        <v>442</v>
      </c>
      <c r="CU44" s="520" t="s">
        <v>442</v>
      </c>
      <c r="CV44" s="520" t="s">
        <v>442</v>
      </c>
      <c r="CW44" s="520" t="s">
        <v>442</v>
      </c>
      <c r="CX44" s="520" t="s">
        <v>442</v>
      </c>
      <c r="CY44" s="520" t="s">
        <v>442</v>
      </c>
      <c r="CZ44" s="520" t="s">
        <v>442</v>
      </c>
      <c r="DA44" s="520" t="s">
        <v>442</v>
      </c>
      <c r="DB44" s="520" t="s">
        <v>442</v>
      </c>
      <c r="DC44" s="520" t="s">
        <v>442</v>
      </c>
      <c r="DD44" s="520" t="s">
        <v>442</v>
      </c>
      <c r="DE44" s="520" t="s">
        <v>442</v>
      </c>
      <c r="DF44" s="520" t="s">
        <v>442</v>
      </c>
      <c r="DG44" s="520" t="s">
        <v>442</v>
      </c>
      <c r="DH44" s="520" t="s">
        <v>442</v>
      </c>
      <c r="DI44" s="520" t="s">
        <v>442</v>
      </c>
      <c r="DJ44" s="520" t="s">
        <v>442</v>
      </c>
      <c r="DK44" s="520" t="s">
        <v>442</v>
      </c>
      <c r="DL44" s="520" t="s">
        <v>442</v>
      </c>
      <c r="DM44" s="520" t="s">
        <v>442</v>
      </c>
      <c r="DN44" s="520" t="s">
        <v>442</v>
      </c>
      <c r="DO44" s="520" t="s">
        <v>442</v>
      </c>
      <c r="DP44" s="520" t="s">
        <v>442</v>
      </c>
      <c r="DQ44" s="520" t="s">
        <v>442</v>
      </c>
      <c r="DR44" s="520" t="s">
        <v>442</v>
      </c>
      <c r="DS44" s="520" t="s">
        <v>442</v>
      </c>
      <c r="DT44" s="520" t="s">
        <v>442</v>
      </c>
      <c r="DU44" s="520" t="s">
        <v>442</v>
      </c>
      <c r="DV44" s="520" t="s">
        <v>442</v>
      </c>
      <c r="DW44" s="520" t="s">
        <v>442</v>
      </c>
      <c r="DX44" s="520" t="s">
        <v>442</v>
      </c>
      <c r="DY44" s="520" t="s">
        <v>442</v>
      </c>
      <c r="DZ44" s="520" t="s">
        <v>442</v>
      </c>
      <c r="EA44" s="520" t="s">
        <v>442</v>
      </c>
      <c r="EB44" s="520" t="s">
        <v>442</v>
      </c>
      <c r="EC44" s="520" t="s">
        <v>442</v>
      </c>
      <c r="ED44" s="520" t="s">
        <v>442</v>
      </c>
    </row>
    <row r="45" spans="1:134" x14ac:dyDescent="0.35">
      <c r="A45" s="228" t="str">
        <f t="shared" si="1"/>
        <v>Provisional.State-funded mainstream.Religious denomination by prior attainment.Boys</v>
      </c>
      <c r="B45">
        <v>201819</v>
      </c>
      <c r="C45" t="s">
        <v>223</v>
      </c>
      <c r="D45" t="s">
        <v>224</v>
      </c>
      <c r="E45" t="s">
        <v>225</v>
      </c>
      <c r="F45" t="s">
        <v>226</v>
      </c>
      <c r="G45" t="s">
        <v>239</v>
      </c>
      <c r="H45" s="380" t="s">
        <v>235</v>
      </c>
      <c r="I45" t="s">
        <v>399</v>
      </c>
      <c r="J45" t="s">
        <v>5</v>
      </c>
      <c r="K45" t="s">
        <v>372</v>
      </c>
      <c r="L45" t="s">
        <v>7</v>
      </c>
      <c r="M45" t="s">
        <v>366</v>
      </c>
      <c r="N45">
        <v>8</v>
      </c>
      <c r="O45">
        <v>39</v>
      </c>
      <c r="P45">
        <v>944.5</v>
      </c>
      <c r="Q45">
        <v>24.2</v>
      </c>
      <c r="R45">
        <v>28</v>
      </c>
      <c r="S45">
        <v>71.8</v>
      </c>
      <c r="T45">
        <v>3</v>
      </c>
      <c r="U45">
        <v>7.7</v>
      </c>
      <c r="V45">
        <v>10</v>
      </c>
      <c r="W45">
        <v>25.6</v>
      </c>
      <c r="X45">
        <v>2</v>
      </c>
      <c r="Y45">
        <v>5.0999999999999996</v>
      </c>
      <c r="Z45">
        <v>0</v>
      </c>
      <c r="AA45">
        <v>0</v>
      </c>
      <c r="AB45">
        <v>0</v>
      </c>
      <c r="AC45">
        <v>0</v>
      </c>
      <c r="AD45">
        <v>78.17</v>
      </c>
      <c r="AE45">
        <v>2</v>
      </c>
      <c r="AF45">
        <v>39</v>
      </c>
      <c r="AG45">
        <v>1.54</v>
      </c>
      <c r="AH45">
        <v>0.04</v>
      </c>
      <c r="AI45">
        <v>-0.36</v>
      </c>
      <c r="AJ45">
        <v>0.44</v>
      </c>
      <c r="AK45">
        <v>-7.68</v>
      </c>
      <c r="AL45">
        <v>-0.2</v>
      </c>
      <c r="AM45">
        <v>-0.6</v>
      </c>
      <c r="AN45">
        <v>0.21</v>
      </c>
      <c r="AO45">
        <v>28.19</v>
      </c>
      <c r="AP45">
        <v>0.72</v>
      </c>
      <c r="AQ45">
        <v>0.32</v>
      </c>
      <c r="AR45">
        <v>1.1299999999999999</v>
      </c>
      <c r="AS45">
        <v>10.28</v>
      </c>
      <c r="AT45">
        <v>0.26</v>
      </c>
      <c r="AU45">
        <v>-0.14000000000000001</v>
      </c>
      <c r="AV45">
        <v>0.67</v>
      </c>
      <c r="AW45">
        <v>-18.78</v>
      </c>
      <c r="AX45">
        <v>-0.48</v>
      </c>
      <c r="AY45">
        <v>-0.88</v>
      </c>
      <c r="AZ45">
        <v>-0.08</v>
      </c>
      <c r="BA45">
        <v>33</v>
      </c>
      <c r="BB45">
        <v>84.6</v>
      </c>
      <c r="BC45">
        <v>33</v>
      </c>
      <c r="BD45">
        <v>84.6</v>
      </c>
      <c r="BE45">
        <v>25</v>
      </c>
      <c r="BF45">
        <v>64.099999999999994</v>
      </c>
      <c r="BG45">
        <v>31</v>
      </c>
      <c r="BH45">
        <v>79.5</v>
      </c>
      <c r="BI45">
        <v>29</v>
      </c>
      <c r="BJ45">
        <v>74.400000000000006</v>
      </c>
      <c r="BK45">
        <v>13</v>
      </c>
      <c r="BL45">
        <v>33.299999999999997</v>
      </c>
      <c r="BM45">
        <v>3</v>
      </c>
      <c r="BN45">
        <v>7.7</v>
      </c>
      <c r="BO45">
        <v>7</v>
      </c>
      <c r="BP45">
        <v>17.899999999999999</v>
      </c>
      <c r="BQ45">
        <v>10</v>
      </c>
      <c r="BR45">
        <v>25.6</v>
      </c>
      <c r="BS45">
        <v>8</v>
      </c>
      <c r="BT45">
        <v>27.6</v>
      </c>
      <c r="BU45">
        <v>3</v>
      </c>
      <c r="BV45">
        <v>23.1</v>
      </c>
      <c r="BW45">
        <v>1</v>
      </c>
      <c r="BX45">
        <v>33.299999999999997</v>
      </c>
      <c r="BY45">
        <v>14</v>
      </c>
      <c r="BZ45">
        <v>35.9</v>
      </c>
      <c r="CA45">
        <v>13</v>
      </c>
      <c r="CB45">
        <v>33.299999999999997</v>
      </c>
      <c r="CC45">
        <v>10</v>
      </c>
      <c r="CD45">
        <v>34.5</v>
      </c>
      <c r="CE45">
        <v>5</v>
      </c>
      <c r="CF45">
        <v>38.5</v>
      </c>
      <c r="CG45">
        <v>2</v>
      </c>
      <c r="CH45">
        <v>66.7</v>
      </c>
      <c r="CI45">
        <v>99</v>
      </c>
      <c r="CJ45">
        <v>2.54</v>
      </c>
      <c r="CK45">
        <v>102</v>
      </c>
      <c r="CL45">
        <v>2.62</v>
      </c>
      <c r="CM45">
        <v>107.5</v>
      </c>
      <c r="CN45">
        <v>2.76</v>
      </c>
      <c r="CO45">
        <v>41</v>
      </c>
      <c r="CP45">
        <v>1.05</v>
      </c>
      <c r="CQ45">
        <v>12</v>
      </c>
      <c r="CR45">
        <v>0.31</v>
      </c>
      <c r="CS45">
        <v>207</v>
      </c>
      <c r="CT45">
        <v>5.3</v>
      </c>
      <c r="CU45">
        <v>204</v>
      </c>
      <c r="CV45">
        <v>5.2</v>
      </c>
      <c r="CW45">
        <v>271</v>
      </c>
      <c r="CX45">
        <v>6.9</v>
      </c>
      <c r="CY45">
        <v>262.5</v>
      </c>
      <c r="CZ45">
        <v>6.7</v>
      </c>
      <c r="DA45">
        <v>242</v>
      </c>
      <c r="DB45">
        <v>6.2</v>
      </c>
      <c r="DC45">
        <v>20.5</v>
      </c>
      <c r="DD45">
        <v>0.5</v>
      </c>
      <c r="DE45">
        <v>73</v>
      </c>
      <c r="DF45">
        <v>1.9</v>
      </c>
      <c r="DG45">
        <v>73</v>
      </c>
      <c r="DH45">
        <v>1.9</v>
      </c>
      <c r="DI45">
        <v>8</v>
      </c>
      <c r="DJ45">
        <v>20.5</v>
      </c>
      <c r="DK45">
        <v>2</v>
      </c>
      <c r="DL45">
        <v>5.0999999999999996</v>
      </c>
      <c r="DM45">
        <v>3</v>
      </c>
      <c r="DN45">
        <v>7.7</v>
      </c>
      <c r="DO45">
        <v>13</v>
      </c>
      <c r="DP45">
        <v>33.299999999999997</v>
      </c>
      <c r="DQ45">
        <v>11</v>
      </c>
      <c r="DR45">
        <v>28.2</v>
      </c>
      <c r="DS45">
        <v>28</v>
      </c>
      <c r="DT45">
        <v>71.8</v>
      </c>
      <c r="DU45">
        <v>1</v>
      </c>
      <c r="DV45">
        <v>2.6</v>
      </c>
      <c r="DW45">
        <v>1</v>
      </c>
      <c r="DX45">
        <v>2.6</v>
      </c>
      <c r="DY45">
        <v>1</v>
      </c>
      <c r="DZ45">
        <v>2.6</v>
      </c>
      <c r="EA45">
        <v>0</v>
      </c>
      <c r="EB45">
        <v>0</v>
      </c>
      <c r="EC45">
        <v>6</v>
      </c>
      <c r="ED45">
        <v>15.4</v>
      </c>
    </row>
    <row r="46" spans="1:134" x14ac:dyDescent="0.35">
      <c r="A46" s="228" t="str">
        <f t="shared" si="1"/>
        <v>Provisional.State-funded mainstream.Religious denomination by prior attainment.Boys</v>
      </c>
      <c r="B46">
        <v>201819</v>
      </c>
      <c r="C46" t="s">
        <v>223</v>
      </c>
      <c r="D46" t="s">
        <v>224</v>
      </c>
      <c r="E46" t="s">
        <v>225</v>
      </c>
      <c r="F46" t="s">
        <v>226</v>
      </c>
      <c r="G46" t="s">
        <v>239</v>
      </c>
      <c r="H46" s="380" t="s">
        <v>235</v>
      </c>
      <c r="I46" t="s">
        <v>399</v>
      </c>
      <c r="J46" t="s">
        <v>5</v>
      </c>
      <c r="K46" t="s">
        <v>372</v>
      </c>
      <c r="L46" t="s">
        <v>7</v>
      </c>
      <c r="M46" t="s">
        <v>367</v>
      </c>
      <c r="N46">
        <v>6</v>
      </c>
      <c r="O46">
        <v>27</v>
      </c>
      <c r="P46">
        <v>923.25</v>
      </c>
      <c r="Q46">
        <v>34.200000000000003</v>
      </c>
      <c r="R46">
        <v>27</v>
      </c>
      <c r="S46">
        <v>100</v>
      </c>
      <c r="T46">
        <v>5</v>
      </c>
      <c r="U46">
        <v>18.5</v>
      </c>
      <c r="V46">
        <v>10</v>
      </c>
      <c r="W46">
        <v>37</v>
      </c>
      <c r="X46">
        <v>16</v>
      </c>
      <c r="Y46">
        <v>59.3</v>
      </c>
      <c r="Z46">
        <v>0</v>
      </c>
      <c r="AA46">
        <v>0</v>
      </c>
      <c r="AB46">
        <v>0</v>
      </c>
      <c r="AC46">
        <v>0</v>
      </c>
      <c r="AD46">
        <v>75.010000000000005</v>
      </c>
      <c r="AE46">
        <v>2.78</v>
      </c>
      <c r="AF46">
        <v>27</v>
      </c>
      <c r="AG46">
        <v>24.59</v>
      </c>
      <c r="AH46">
        <v>0.91</v>
      </c>
      <c r="AI46">
        <v>0.43</v>
      </c>
      <c r="AJ46">
        <v>1.39</v>
      </c>
      <c r="AK46">
        <v>27.46</v>
      </c>
      <c r="AL46">
        <v>1.02</v>
      </c>
      <c r="AM46">
        <v>0.53</v>
      </c>
      <c r="AN46">
        <v>1.5</v>
      </c>
      <c r="AO46">
        <v>28.42</v>
      </c>
      <c r="AP46">
        <v>1.05</v>
      </c>
      <c r="AQ46">
        <v>0.56999999999999995</v>
      </c>
      <c r="AR46">
        <v>1.54</v>
      </c>
      <c r="AS46">
        <v>21.5</v>
      </c>
      <c r="AT46">
        <v>0.8</v>
      </c>
      <c r="AU46">
        <v>0.31</v>
      </c>
      <c r="AV46">
        <v>1.28</v>
      </c>
      <c r="AW46">
        <v>23.22</v>
      </c>
      <c r="AX46">
        <v>0.86</v>
      </c>
      <c r="AY46">
        <v>0.38</v>
      </c>
      <c r="AZ46">
        <v>1.34</v>
      </c>
      <c r="BA46">
        <v>27</v>
      </c>
      <c r="BB46">
        <v>100</v>
      </c>
      <c r="BC46">
        <v>27</v>
      </c>
      <c r="BD46">
        <v>100</v>
      </c>
      <c r="BE46">
        <v>27</v>
      </c>
      <c r="BF46">
        <v>100</v>
      </c>
      <c r="BG46">
        <v>27</v>
      </c>
      <c r="BH46">
        <v>100</v>
      </c>
      <c r="BI46">
        <v>27</v>
      </c>
      <c r="BJ46">
        <v>100</v>
      </c>
      <c r="BK46">
        <v>23</v>
      </c>
      <c r="BL46">
        <v>85.2</v>
      </c>
      <c r="BM46">
        <v>19</v>
      </c>
      <c r="BN46">
        <v>70.400000000000006</v>
      </c>
      <c r="BO46">
        <v>14</v>
      </c>
      <c r="BP46">
        <v>51.9</v>
      </c>
      <c r="BQ46">
        <v>5</v>
      </c>
      <c r="BR46">
        <v>18.5</v>
      </c>
      <c r="BS46">
        <v>3</v>
      </c>
      <c r="BT46">
        <v>11.1</v>
      </c>
      <c r="BU46">
        <v>1</v>
      </c>
      <c r="BV46">
        <v>4.3</v>
      </c>
      <c r="BW46">
        <v>0</v>
      </c>
      <c r="BX46">
        <v>0</v>
      </c>
      <c r="BY46">
        <v>18</v>
      </c>
      <c r="BZ46">
        <v>66.7</v>
      </c>
      <c r="CA46">
        <v>10</v>
      </c>
      <c r="CB46">
        <v>37</v>
      </c>
      <c r="CC46">
        <v>11</v>
      </c>
      <c r="CD46">
        <v>40.700000000000003</v>
      </c>
      <c r="CE46">
        <v>3</v>
      </c>
      <c r="CF46">
        <v>13</v>
      </c>
      <c r="CG46">
        <v>0</v>
      </c>
      <c r="CH46">
        <v>0</v>
      </c>
      <c r="CI46">
        <v>108</v>
      </c>
      <c r="CJ46">
        <v>4</v>
      </c>
      <c r="CK46">
        <v>84</v>
      </c>
      <c r="CL46">
        <v>3.11</v>
      </c>
      <c r="CM46">
        <v>79</v>
      </c>
      <c r="CN46">
        <v>2.93</v>
      </c>
      <c r="CO46">
        <v>59</v>
      </c>
      <c r="CP46">
        <v>2.19</v>
      </c>
      <c r="CQ46">
        <v>41</v>
      </c>
      <c r="CR46">
        <v>1.52</v>
      </c>
      <c r="CS46">
        <v>216</v>
      </c>
      <c r="CT46">
        <v>8</v>
      </c>
      <c r="CU46">
        <v>168</v>
      </c>
      <c r="CV46">
        <v>6.2</v>
      </c>
      <c r="CW46">
        <v>239</v>
      </c>
      <c r="CX46">
        <v>8.9</v>
      </c>
      <c r="CY46">
        <v>300.25</v>
      </c>
      <c r="CZ46">
        <v>11.1</v>
      </c>
      <c r="DA46">
        <v>243</v>
      </c>
      <c r="DB46">
        <v>9</v>
      </c>
      <c r="DC46">
        <v>57.25</v>
      </c>
      <c r="DD46">
        <v>2.1</v>
      </c>
      <c r="DE46">
        <v>76</v>
      </c>
      <c r="DF46">
        <v>2.8</v>
      </c>
      <c r="DG46">
        <v>74</v>
      </c>
      <c r="DH46">
        <v>2.7</v>
      </c>
      <c r="DI46">
        <v>0</v>
      </c>
      <c r="DJ46">
        <v>0</v>
      </c>
      <c r="DK46">
        <v>0</v>
      </c>
      <c r="DL46">
        <v>0</v>
      </c>
      <c r="DM46">
        <v>0</v>
      </c>
      <c r="DN46">
        <v>0</v>
      </c>
      <c r="DO46">
        <v>1</v>
      </c>
      <c r="DP46">
        <v>3.7</v>
      </c>
      <c r="DQ46">
        <v>10</v>
      </c>
      <c r="DR46">
        <v>37</v>
      </c>
      <c r="DS46">
        <v>27</v>
      </c>
      <c r="DT46">
        <v>100</v>
      </c>
      <c r="DU46">
        <v>0</v>
      </c>
      <c r="DV46">
        <v>0</v>
      </c>
      <c r="DW46">
        <v>0</v>
      </c>
      <c r="DX46">
        <v>0</v>
      </c>
      <c r="DY46">
        <v>3</v>
      </c>
      <c r="DZ46">
        <v>11.1</v>
      </c>
      <c r="EA46">
        <v>1</v>
      </c>
      <c r="EB46">
        <v>3.7</v>
      </c>
      <c r="EC46">
        <v>8</v>
      </c>
      <c r="ED46">
        <v>29.6</v>
      </c>
    </row>
    <row r="47" spans="1:134" x14ac:dyDescent="0.35">
      <c r="A47" s="228" t="str">
        <f t="shared" si="1"/>
        <v>Provisional.State-funded mainstream.Religious denomination by prior attainment.Boys</v>
      </c>
      <c r="B47">
        <v>201819</v>
      </c>
      <c r="C47" t="s">
        <v>223</v>
      </c>
      <c r="D47" t="s">
        <v>224</v>
      </c>
      <c r="E47" t="s">
        <v>225</v>
      </c>
      <c r="F47" t="s">
        <v>226</v>
      </c>
      <c r="G47" t="s">
        <v>239</v>
      </c>
      <c r="H47" s="380" t="s">
        <v>235</v>
      </c>
      <c r="I47" t="s">
        <v>399</v>
      </c>
      <c r="J47" t="s">
        <v>5</v>
      </c>
      <c r="K47" t="s">
        <v>372</v>
      </c>
      <c r="L47" t="s">
        <v>7</v>
      </c>
      <c r="M47" t="s">
        <v>368</v>
      </c>
      <c r="N47">
        <v>2349</v>
      </c>
      <c r="O47">
        <v>23323</v>
      </c>
      <c r="P47">
        <v>527462.26</v>
      </c>
      <c r="Q47">
        <v>22.6</v>
      </c>
      <c r="R47">
        <v>22216</v>
      </c>
      <c r="S47">
        <v>95.3</v>
      </c>
      <c r="T47">
        <v>479</v>
      </c>
      <c r="U47">
        <v>2.1</v>
      </c>
      <c r="V47">
        <v>2022</v>
      </c>
      <c r="W47">
        <v>8.6999999999999993</v>
      </c>
      <c r="X47">
        <v>1837</v>
      </c>
      <c r="Y47">
        <v>7.9</v>
      </c>
      <c r="Z47">
        <v>60</v>
      </c>
      <c r="AA47">
        <v>0.3</v>
      </c>
      <c r="AB47">
        <v>155</v>
      </c>
      <c r="AC47">
        <v>0.7</v>
      </c>
      <c r="AD47">
        <v>41160.129999999997</v>
      </c>
      <c r="AE47">
        <v>1.76</v>
      </c>
      <c r="AF47">
        <v>23323</v>
      </c>
      <c r="AG47">
        <v>-3338.95</v>
      </c>
      <c r="AH47">
        <v>-0.14000000000000001</v>
      </c>
      <c r="AI47">
        <v>-0.16</v>
      </c>
      <c r="AJ47">
        <v>-0.13</v>
      </c>
      <c r="AK47">
        <v>-6551.53</v>
      </c>
      <c r="AL47">
        <v>-0.28000000000000003</v>
      </c>
      <c r="AM47">
        <v>-0.3</v>
      </c>
      <c r="AN47">
        <v>-0.26</v>
      </c>
      <c r="AO47">
        <v>1344.76</v>
      </c>
      <c r="AP47">
        <v>0.06</v>
      </c>
      <c r="AQ47">
        <v>0.04</v>
      </c>
      <c r="AR47">
        <v>7.0000000000000007E-2</v>
      </c>
      <c r="AS47">
        <v>-1671.93</v>
      </c>
      <c r="AT47">
        <v>-7.0000000000000007E-2</v>
      </c>
      <c r="AU47">
        <v>-0.09</v>
      </c>
      <c r="AV47">
        <v>-0.06</v>
      </c>
      <c r="AW47">
        <v>-5984.33</v>
      </c>
      <c r="AX47">
        <v>-0.26</v>
      </c>
      <c r="AY47">
        <v>-0.27</v>
      </c>
      <c r="AZ47">
        <v>-0.24</v>
      </c>
      <c r="BA47">
        <v>22721</v>
      </c>
      <c r="BB47">
        <v>97.4</v>
      </c>
      <c r="BC47">
        <v>22436</v>
      </c>
      <c r="BD47">
        <v>96.2</v>
      </c>
      <c r="BE47">
        <v>21556</v>
      </c>
      <c r="BF47">
        <v>92.4</v>
      </c>
      <c r="BG47">
        <v>22382</v>
      </c>
      <c r="BH47">
        <v>96</v>
      </c>
      <c r="BI47">
        <v>21440</v>
      </c>
      <c r="BJ47">
        <v>91.9</v>
      </c>
      <c r="BK47">
        <v>14965</v>
      </c>
      <c r="BL47">
        <v>64.2</v>
      </c>
      <c r="BM47">
        <v>2776</v>
      </c>
      <c r="BN47">
        <v>11.9</v>
      </c>
      <c r="BO47">
        <v>2022</v>
      </c>
      <c r="BP47">
        <v>8.6999999999999993</v>
      </c>
      <c r="BQ47">
        <v>1009</v>
      </c>
      <c r="BR47">
        <v>4.3</v>
      </c>
      <c r="BS47">
        <v>868</v>
      </c>
      <c r="BT47">
        <v>4</v>
      </c>
      <c r="BU47">
        <v>726</v>
      </c>
      <c r="BV47">
        <v>4.9000000000000004</v>
      </c>
      <c r="BW47">
        <v>713</v>
      </c>
      <c r="BX47">
        <v>25.7</v>
      </c>
      <c r="BY47">
        <v>5283</v>
      </c>
      <c r="BZ47">
        <v>22.7</v>
      </c>
      <c r="CA47">
        <v>3367</v>
      </c>
      <c r="CB47">
        <v>14.4</v>
      </c>
      <c r="CC47">
        <v>2473</v>
      </c>
      <c r="CD47">
        <v>11.5</v>
      </c>
      <c r="CE47">
        <v>1636</v>
      </c>
      <c r="CF47">
        <v>10.9</v>
      </c>
      <c r="CG47">
        <v>900</v>
      </c>
      <c r="CH47">
        <v>32.4</v>
      </c>
      <c r="CI47">
        <v>59716</v>
      </c>
      <c r="CJ47">
        <v>2.56</v>
      </c>
      <c r="CK47">
        <v>46560</v>
      </c>
      <c r="CL47">
        <v>2</v>
      </c>
      <c r="CM47">
        <v>51426.5</v>
      </c>
      <c r="CN47">
        <v>2.2000000000000002</v>
      </c>
      <c r="CO47">
        <v>28692</v>
      </c>
      <c r="CP47">
        <v>1.23</v>
      </c>
      <c r="CQ47">
        <v>9132.51</v>
      </c>
      <c r="CR47">
        <v>0.39</v>
      </c>
      <c r="CS47">
        <v>120581</v>
      </c>
      <c r="CT47">
        <v>5.2</v>
      </c>
      <c r="CU47">
        <v>93120</v>
      </c>
      <c r="CV47">
        <v>4</v>
      </c>
      <c r="CW47">
        <v>139612.51</v>
      </c>
      <c r="CX47">
        <v>6</v>
      </c>
      <c r="CY47">
        <v>174148.75</v>
      </c>
      <c r="CZ47">
        <v>7.5</v>
      </c>
      <c r="DA47">
        <v>108592.5</v>
      </c>
      <c r="DB47">
        <v>4.7</v>
      </c>
      <c r="DC47">
        <v>65556.25</v>
      </c>
      <c r="DD47">
        <v>2.8</v>
      </c>
      <c r="DE47">
        <v>56223</v>
      </c>
      <c r="DF47">
        <v>2.4</v>
      </c>
      <c r="DG47">
        <v>58171</v>
      </c>
      <c r="DH47">
        <v>2.5</v>
      </c>
      <c r="DI47">
        <v>802</v>
      </c>
      <c r="DJ47">
        <v>3.4</v>
      </c>
      <c r="DK47">
        <v>427</v>
      </c>
      <c r="DL47">
        <v>1.8</v>
      </c>
      <c r="DM47">
        <v>902</v>
      </c>
      <c r="DN47">
        <v>3.9</v>
      </c>
      <c r="DO47">
        <v>5717</v>
      </c>
      <c r="DP47">
        <v>24.5</v>
      </c>
      <c r="DQ47">
        <v>13638</v>
      </c>
      <c r="DR47">
        <v>58.5</v>
      </c>
      <c r="DS47">
        <v>20710</v>
      </c>
      <c r="DT47">
        <v>88.8</v>
      </c>
      <c r="DU47">
        <v>731</v>
      </c>
      <c r="DV47">
        <v>3.1</v>
      </c>
      <c r="DW47">
        <v>703</v>
      </c>
      <c r="DX47">
        <v>3</v>
      </c>
      <c r="DY47">
        <v>1135</v>
      </c>
      <c r="DZ47">
        <v>4.9000000000000004</v>
      </c>
      <c r="EA47">
        <v>179</v>
      </c>
      <c r="EB47">
        <v>0.8</v>
      </c>
      <c r="EC47">
        <v>9286</v>
      </c>
      <c r="ED47">
        <v>39.799999999999997</v>
      </c>
    </row>
    <row r="48" spans="1:134" x14ac:dyDescent="0.35">
      <c r="A48" s="228" t="str">
        <f t="shared" si="1"/>
        <v>Provisional.State-funded mainstream.Religious denomination by prior attainment.Boys</v>
      </c>
      <c r="B48">
        <v>201819</v>
      </c>
      <c r="C48" t="s">
        <v>223</v>
      </c>
      <c r="D48" t="s">
        <v>224</v>
      </c>
      <c r="E48" t="s">
        <v>225</v>
      </c>
      <c r="F48" t="s">
        <v>226</v>
      </c>
      <c r="G48" t="s">
        <v>239</v>
      </c>
      <c r="H48" s="380" t="s">
        <v>235</v>
      </c>
      <c r="I48" t="s">
        <v>399</v>
      </c>
      <c r="J48" t="s">
        <v>5</v>
      </c>
      <c r="K48" t="s">
        <v>372</v>
      </c>
      <c r="L48" t="s">
        <v>7</v>
      </c>
      <c r="M48" t="s">
        <v>369</v>
      </c>
      <c r="N48">
        <v>50</v>
      </c>
      <c r="O48">
        <v>468</v>
      </c>
      <c r="P48">
        <v>11050</v>
      </c>
      <c r="Q48">
        <v>23.6</v>
      </c>
      <c r="R48">
        <v>437</v>
      </c>
      <c r="S48">
        <v>93.4</v>
      </c>
      <c r="T48">
        <v>9</v>
      </c>
      <c r="U48">
        <v>1.9</v>
      </c>
      <c r="V48">
        <v>40</v>
      </c>
      <c r="W48">
        <v>8.5</v>
      </c>
      <c r="X48">
        <v>44</v>
      </c>
      <c r="Y48">
        <v>9.4</v>
      </c>
      <c r="Z48">
        <v>1</v>
      </c>
      <c r="AA48">
        <v>0.2</v>
      </c>
      <c r="AB48">
        <v>4</v>
      </c>
      <c r="AC48">
        <v>0.9</v>
      </c>
      <c r="AD48">
        <v>856.98</v>
      </c>
      <c r="AE48">
        <v>1.83</v>
      </c>
      <c r="AF48">
        <v>468</v>
      </c>
      <c r="AG48">
        <v>-29.97</v>
      </c>
      <c r="AH48">
        <v>-0.06</v>
      </c>
      <c r="AI48">
        <v>-0.18</v>
      </c>
      <c r="AJ48">
        <v>0.05</v>
      </c>
      <c r="AK48">
        <v>-100.66</v>
      </c>
      <c r="AL48">
        <v>-0.22</v>
      </c>
      <c r="AM48">
        <v>-0.33</v>
      </c>
      <c r="AN48">
        <v>-0.1</v>
      </c>
      <c r="AO48">
        <v>7.74</v>
      </c>
      <c r="AP48">
        <v>0.02</v>
      </c>
      <c r="AQ48">
        <v>-0.1</v>
      </c>
      <c r="AR48">
        <v>0.13</v>
      </c>
      <c r="AS48">
        <v>0.01</v>
      </c>
      <c r="AT48">
        <v>0</v>
      </c>
      <c r="AU48">
        <v>-0.12</v>
      </c>
      <c r="AV48">
        <v>0.12</v>
      </c>
      <c r="AW48">
        <v>-37.93</v>
      </c>
      <c r="AX48">
        <v>-0.08</v>
      </c>
      <c r="AY48">
        <v>-0.2</v>
      </c>
      <c r="AZ48">
        <v>0.04</v>
      </c>
      <c r="BA48">
        <v>448</v>
      </c>
      <c r="BB48">
        <v>95.7</v>
      </c>
      <c r="BC48">
        <v>444</v>
      </c>
      <c r="BD48">
        <v>94.9</v>
      </c>
      <c r="BE48">
        <v>431</v>
      </c>
      <c r="BF48">
        <v>92.1</v>
      </c>
      <c r="BG48">
        <v>440</v>
      </c>
      <c r="BH48">
        <v>94</v>
      </c>
      <c r="BI48">
        <v>434</v>
      </c>
      <c r="BJ48">
        <v>92.7</v>
      </c>
      <c r="BK48">
        <v>319</v>
      </c>
      <c r="BL48">
        <v>68.2</v>
      </c>
      <c r="BM48">
        <v>56</v>
      </c>
      <c r="BN48">
        <v>12</v>
      </c>
      <c r="BO48">
        <v>48</v>
      </c>
      <c r="BP48">
        <v>10.3</v>
      </c>
      <c r="BQ48">
        <v>18</v>
      </c>
      <c r="BR48">
        <v>3.8</v>
      </c>
      <c r="BS48">
        <v>20</v>
      </c>
      <c r="BT48">
        <v>4.5999999999999996</v>
      </c>
      <c r="BU48">
        <v>24</v>
      </c>
      <c r="BV48">
        <v>7.5</v>
      </c>
      <c r="BW48">
        <v>17</v>
      </c>
      <c r="BX48">
        <v>30.4</v>
      </c>
      <c r="BY48">
        <v>126</v>
      </c>
      <c r="BZ48">
        <v>26.9</v>
      </c>
      <c r="CA48">
        <v>55</v>
      </c>
      <c r="CB48">
        <v>11.8</v>
      </c>
      <c r="CC48">
        <v>54</v>
      </c>
      <c r="CD48">
        <v>12.4</v>
      </c>
      <c r="CE48">
        <v>37</v>
      </c>
      <c r="CF48">
        <v>11.6</v>
      </c>
      <c r="CG48">
        <v>22</v>
      </c>
      <c r="CH48">
        <v>39.299999999999997</v>
      </c>
      <c r="CI48">
        <v>1243</v>
      </c>
      <c r="CJ48">
        <v>2.66</v>
      </c>
      <c r="CK48">
        <v>925</v>
      </c>
      <c r="CL48">
        <v>1.98</v>
      </c>
      <c r="CM48">
        <v>1072</v>
      </c>
      <c r="CN48">
        <v>2.29</v>
      </c>
      <c r="CO48">
        <v>637</v>
      </c>
      <c r="CP48">
        <v>1.36</v>
      </c>
      <c r="CQ48">
        <v>193</v>
      </c>
      <c r="CR48">
        <v>0.41</v>
      </c>
      <c r="CS48">
        <v>2503</v>
      </c>
      <c r="CT48">
        <v>5.3</v>
      </c>
      <c r="CU48">
        <v>1850</v>
      </c>
      <c r="CV48">
        <v>4</v>
      </c>
      <c r="CW48">
        <v>2928</v>
      </c>
      <c r="CX48">
        <v>6.3</v>
      </c>
      <c r="CY48">
        <v>3769</v>
      </c>
      <c r="CZ48">
        <v>8.1</v>
      </c>
      <c r="DA48">
        <v>2239.5</v>
      </c>
      <c r="DB48">
        <v>4.8</v>
      </c>
      <c r="DC48">
        <v>1529.5</v>
      </c>
      <c r="DD48">
        <v>3.3</v>
      </c>
      <c r="DE48">
        <v>1142</v>
      </c>
      <c r="DF48">
        <v>2.4</v>
      </c>
      <c r="DG48">
        <v>1185</v>
      </c>
      <c r="DH48">
        <v>2.5</v>
      </c>
      <c r="DI48">
        <v>24</v>
      </c>
      <c r="DJ48">
        <v>5.0999999999999996</v>
      </c>
      <c r="DK48">
        <v>9</v>
      </c>
      <c r="DL48">
        <v>1.9</v>
      </c>
      <c r="DM48">
        <v>7</v>
      </c>
      <c r="DN48">
        <v>1.5</v>
      </c>
      <c r="DO48">
        <v>99</v>
      </c>
      <c r="DP48">
        <v>21.2</v>
      </c>
      <c r="DQ48">
        <v>285</v>
      </c>
      <c r="DR48">
        <v>60.9</v>
      </c>
      <c r="DS48">
        <v>428</v>
      </c>
      <c r="DT48">
        <v>91.5</v>
      </c>
      <c r="DU48">
        <v>6</v>
      </c>
      <c r="DV48">
        <v>1.3</v>
      </c>
      <c r="DW48">
        <v>6</v>
      </c>
      <c r="DX48">
        <v>1.3</v>
      </c>
      <c r="DY48">
        <v>44</v>
      </c>
      <c r="DZ48">
        <v>9.4</v>
      </c>
      <c r="EA48">
        <v>7</v>
      </c>
      <c r="EB48">
        <v>1.5</v>
      </c>
      <c r="EC48">
        <v>155</v>
      </c>
      <c r="ED48">
        <v>33.1</v>
      </c>
    </row>
    <row r="49" spans="1:134" x14ac:dyDescent="0.35">
      <c r="A49" s="228" t="str">
        <f t="shared" si="1"/>
        <v>Provisional.State-funded mainstream.Religious denomination by prior attainment.Boys</v>
      </c>
      <c r="B49">
        <v>201819</v>
      </c>
      <c r="C49" t="s">
        <v>223</v>
      </c>
      <c r="D49" t="s">
        <v>224</v>
      </c>
      <c r="E49" t="s">
        <v>225</v>
      </c>
      <c r="F49" t="s">
        <v>226</v>
      </c>
      <c r="G49" t="s">
        <v>239</v>
      </c>
      <c r="H49" s="380" t="s">
        <v>235</v>
      </c>
      <c r="I49" t="s">
        <v>399</v>
      </c>
      <c r="J49" t="s">
        <v>5</v>
      </c>
      <c r="K49" t="s">
        <v>372</v>
      </c>
      <c r="L49" t="s">
        <v>7</v>
      </c>
      <c r="M49" t="s">
        <v>370</v>
      </c>
      <c r="N49">
        <v>268</v>
      </c>
      <c r="O49">
        <v>2104</v>
      </c>
      <c r="P49">
        <v>50359.64</v>
      </c>
      <c r="Q49">
        <v>23.9</v>
      </c>
      <c r="R49">
        <v>2013</v>
      </c>
      <c r="S49">
        <v>95.7</v>
      </c>
      <c r="T49">
        <v>49</v>
      </c>
      <c r="U49">
        <v>2.2999999999999998</v>
      </c>
      <c r="V49">
        <v>222</v>
      </c>
      <c r="W49">
        <v>10.6</v>
      </c>
      <c r="X49">
        <v>209</v>
      </c>
      <c r="Y49">
        <v>9.9</v>
      </c>
      <c r="Z49">
        <v>10</v>
      </c>
      <c r="AA49">
        <v>0.5</v>
      </c>
      <c r="AB49">
        <v>25</v>
      </c>
      <c r="AC49">
        <v>1.2</v>
      </c>
      <c r="AD49">
        <v>3943.92</v>
      </c>
      <c r="AE49">
        <v>1.87</v>
      </c>
      <c r="AF49">
        <v>2104</v>
      </c>
      <c r="AG49">
        <v>-27.77</v>
      </c>
      <c r="AH49">
        <v>-0.01</v>
      </c>
      <c r="AI49">
        <v>-7.0000000000000007E-2</v>
      </c>
      <c r="AJ49">
        <v>0.04</v>
      </c>
      <c r="AK49">
        <v>-215.16</v>
      </c>
      <c r="AL49">
        <v>-0.1</v>
      </c>
      <c r="AM49">
        <v>-0.16</v>
      </c>
      <c r="AN49">
        <v>-0.05</v>
      </c>
      <c r="AO49">
        <v>246.13</v>
      </c>
      <c r="AP49">
        <v>0.12</v>
      </c>
      <c r="AQ49">
        <v>0.06</v>
      </c>
      <c r="AR49">
        <v>0.17</v>
      </c>
      <c r="AS49">
        <v>97.94</v>
      </c>
      <c r="AT49">
        <v>0.05</v>
      </c>
      <c r="AU49">
        <v>-0.01</v>
      </c>
      <c r="AV49">
        <v>0.1</v>
      </c>
      <c r="AW49">
        <v>-210.87</v>
      </c>
      <c r="AX49">
        <v>-0.1</v>
      </c>
      <c r="AY49">
        <v>-0.16</v>
      </c>
      <c r="AZ49">
        <v>-0.05</v>
      </c>
      <c r="BA49">
        <v>2054</v>
      </c>
      <c r="BB49">
        <v>97.6</v>
      </c>
      <c r="BC49">
        <v>2037</v>
      </c>
      <c r="BD49">
        <v>96.8</v>
      </c>
      <c r="BE49">
        <v>1969</v>
      </c>
      <c r="BF49">
        <v>93.6</v>
      </c>
      <c r="BG49">
        <v>2024</v>
      </c>
      <c r="BH49">
        <v>96.2</v>
      </c>
      <c r="BI49">
        <v>1937</v>
      </c>
      <c r="BJ49">
        <v>92.1</v>
      </c>
      <c r="BK49">
        <v>1266</v>
      </c>
      <c r="BL49">
        <v>60.2</v>
      </c>
      <c r="BM49">
        <v>327</v>
      </c>
      <c r="BN49">
        <v>15.5</v>
      </c>
      <c r="BO49">
        <v>225</v>
      </c>
      <c r="BP49">
        <v>10.7</v>
      </c>
      <c r="BQ49">
        <v>95</v>
      </c>
      <c r="BR49">
        <v>4.5</v>
      </c>
      <c r="BS49">
        <v>90</v>
      </c>
      <c r="BT49">
        <v>4.5999999999999996</v>
      </c>
      <c r="BU49">
        <v>70</v>
      </c>
      <c r="BV49">
        <v>5.5</v>
      </c>
      <c r="BW49">
        <v>122</v>
      </c>
      <c r="BX49">
        <v>37.299999999999997</v>
      </c>
      <c r="BY49">
        <v>566</v>
      </c>
      <c r="BZ49">
        <v>26.9</v>
      </c>
      <c r="CA49">
        <v>346</v>
      </c>
      <c r="CB49">
        <v>16.399999999999999</v>
      </c>
      <c r="CC49">
        <v>270</v>
      </c>
      <c r="CD49">
        <v>13.9</v>
      </c>
      <c r="CE49">
        <v>176</v>
      </c>
      <c r="CF49">
        <v>13.9</v>
      </c>
      <c r="CG49">
        <v>144</v>
      </c>
      <c r="CH49">
        <v>44</v>
      </c>
      <c r="CI49">
        <v>5784</v>
      </c>
      <c r="CJ49">
        <v>2.75</v>
      </c>
      <c r="CK49">
        <v>4325</v>
      </c>
      <c r="CL49">
        <v>2.06</v>
      </c>
      <c r="CM49">
        <v>4795.5</v>
      </c>
      <c r="CN49">
        <v>2.2799999999999998</v>
      </c>
      <c r="CO49">
        <v>2684</v>
      </c>
      <c r="CP49">
        <v>1.28</v>
      </c>
      <c r="CQ49">
        <v>1278.6400000000001</v>
      </c>
      <c r="CR49">
        <v>0.61</v>
      </c>
      <c r="CS49">
        <v>11643</v>
      </c>
      <c r="CT49">
        <v>5.5</v>
      </c>
      <c r="CU49">
        <v>8650</v>
      </c>
      <c r="CV49">
        <v>4.0999999999999996</v>
      </c>
      <c r="CW49">
        <v>13356.14</v>
      </c>
      <c r="CX49">
        <v>6.3</v>
      </c>
      <c r="CY49">
        <v>16710.5</v>
      </c>
      <c r="CZ49">
        <v>7.9</v>
      </c>
      <c r="DA49">
        <v>11844.5</v>
      </c>
      <c r="DB49">
        <v>5.6</v>
      </c>
      <c r="DC49">
        <v>4866</v>
      </c>
      <c r="DD49">
        <v>2.2999999999999998</v>
      </c>
      <c r="DE49">
        <v>5128</v>
      </c>
      <c r="DF49">
        <v>2.4</v>
      </c>
      <c r="DG49">
        <v>5490</v>
      </c>
      <c r="DH49">
        <v>2.6</v>
      </c>
      <c r="DI49">
        <v>66</v>
      </c>
      <c r="DJ49">
        <v>3.1</v>
      </c>
      <c r="DK49">
        <v>42</v>
      </c>
      <c r="DL49">
        <v>2</v>
      </c>
      <c r="DM49">
        <v>70</v>
      </c>
      <c r="DN49">
        <v>3.3</v>
      </c>
      <c r="DO49">
        <v>572</v>
      </c>
      <c r="DP49">
        <v>27.2</v>
      </c>
      <c r="DQ49">
        <v>1145</v>
      </c>
      <c r="DR49">
        <v>54.4</v>
      </c>
      <c r="DS49">
        <v>1889</v>
      </c>
      <c r="DT49">
        <v>89.8</v>
      </c>
      <c r="DU49">
        <v>48</v>
      </c>
      <c r="DV49">
        <v>2.2999999999999998</v>
      </c>
      <c r="DW49">
        <v>48</v>
      </c>
      <c r="DX49">
        <v>2.2999999999999998</v>
      </c>
      <c r="DY49">
        <v>83</v>
      </c>
      <c r="DZ49">
        <v>3.9</v>
      </c>
      <c r="EA49">
        <v>29</v>
      </c>
      <c r="EB49">
        <v>1.4</v>
      </c>
      <c r="EC49">
        <v>697</v>
      </c>
      <c r="ED49">
        <v>33.1</v>
      </c>
    </row>
    <row r="50" spans="1:134" x14ac:dyDescent="0.35">
      <c r="A50" s="228" t="str">
        <f t="shared" si="1"/>
        <v>Provisional.State-funded mainstream.Religious denomination by prior attainment.Boys</v>
      </c>
      <c r="B50">
        <v>201819</v>
      </c>
      <c r="C50" t="s">
        <v>223</v>
      </c>
      <c r="D50" t="s">
        <v>224</v>
      </c>
      <c r="E50" t="s">
        <v>225</v>
      </c>
      <c r="F50" t="s">
        <v>226</v>
      </c>
      <c r="G50" t="s">
        <v>239</v>
      </c>
      <c r="H50" s="380" t="s">
        <v>235</v>
      </c>
      <c r="I50" t="s">
        <v>399</v>
      </c>
      <c r="J50" t="s">
        <v>5</v>
      </c>
      <c r="K50" t="s">
        <v>372</v>
      </c>
      <c r="L50" t="s">
        <v>7</v>
      </c>
      <c r="M50" t="s">
        <v>371</v>
      </c>
      <c r="N50">
        <v>3</v>
      </c>
      <c r="O50">
        <v>16</v>
      </c>
      <c r="P50">
        <v>462.25</v>
      </c>
      <c r="Q50">
        <v>28.9</v>
      </c>
      <c r="R50">
        <v>16</v>
      </c>
      <c r="S50">
        <v>100</v>
      </c>
      <c r="T50">
        <v>0</v>
      </c>
      <c r="U50">
        <v>0</v>
      </c>
      <c r="V50">
        <v>3</v>
      </c>
      <c r="W50">
        <v>18.8</v>
      </c>
      <c r="X50">
        <v>10</v>
      </c>
      <c r="Y50">
        <v>62.5</v>
      </c>
      <c r="Z50">
        <v>0</v>
      </c>
      <c r="AA50">
        <v>0</v>
      </c>
      <c r="AB50">
        <v>0</v>
      </c>
      <c r="AC50">
        <v>0</v>
      </c>
      <c r="AD50">
        <v>42.65</v>
      </c>
      <c r="AE50">
        <v>2.67</v>
      </c>
      <c r="AF50">
        <v>16</v>
      </c>
      <c r="AG50">
        <v>5.09</v>
      </c>
      <c r="AH50">
        <v>0.32</v>
      </c>
      <c r="AI50">
        <v>-0.31</v>
      </c>
      <c r="AJ50">
        <v>0.95</v>
      </c>
      <c r="AK50">
        <v>0.18</v>
      </c>
      <c r="AL50">
        <v>0.01</v>
      </c>
      <c r="AM50">
        <v>-0.62</v>
      </c>
      <c r="AN50">
        <v>0.64</v>
      </c>
      <c r="AO50">
        <v>12</v>
      </c>
      <c r="AP50">
        <v>0.75</v>
      </c>
      <c r="AQ50">
        <v>0.12</v>
      </c>
      <c r="AR50">
        <v>1.38</v>
      </c>
      <c r="AS50">
        <v>12.07</v>
      </c>
      <c r="AT50">
        <v>0.75</v>
      </c>
      <c r="AU50">
        <v>0.13</v>
      </c>
      <c r="AV50">
        <v>1.38</v>
      </c>
      <c r="AW50">
        <v>-3.26</v>
      </c>
      <c r="AX50">
        <v>-0.2</v>
      </c>
      <c r="AY50">
        <v>-0.83</v>
      </c>
      <c r="AZ50">
        <v>0.42</v>
      </c>
      <c r="BA50">
        <v>16</v>
      </c>
      <c r="BB50">
        <v>100</v>
      </c>
      <c r="BC50">
        <v>16</v>
      </c>
      <c r="BD50">
        <v>100</v>
      </c>
      <c r="BE50">
        <v>16</v>
      </c>
      <c r="BF50">
        <v>100</v>
      </c>
      <c r="BG50">
        <v>16</v>
      </c>
      <c r="BH50">
        <v>100</v>
      </c>
      <c r="BI50">
        <v>16</v>
      </c>
      <c r="BJ50">
        <v>100</v>
      </c>
      <c r="BK50">
        <v>14</v>
      </c>
      <c r="BL50">
        <v>87.5</v>
      </c>
      <c r="BM50">
        <v>12</v>
      </c>
      <c r="BN50">
        <v>75</v>
      </c>
      <c r="BO50">
        <v>2</v>
      </c>
      <c r="BP50">
        <v>12.5</v>
      </c>
      <c r="BQ50">
        <v>2</v>
      </c>
      <c r="BR50">
        <v>12.5</v>
      </c>
      <c r="BS50">
        <v>1</v>
      </c>
      <c r="BT50">
        <v>6.3</v>
      </c>
      <c r="BU50">
        <v>0</v>
      </c>
      <c r="BV50">
        <v>0</v>
      </c>
      <c r="BW50">
        <v>3</v>
      </c>
      <c r="BX50">
        <v>25</v>
      </c>
      <c r="BY50">
        <v>5</v>
      </c>
      <c r="BZ50">
        <v>31.3</v>
      </c>
      <c r="CA50">
        <v>6</v>
      </c>
      <c r="CB50">
        <v>37.5</v>
      </c>
      <c r="CC50">
        <v>3</v>
      </c>
      <c r="CD50">
        <v>18.8</v>
      </c>
      <c r="CE50">
        <v>4</v>
      </c>
      <c r="CF50">
        <v>28.6</v>
      </c>
      <c r="CG50">
        <v>3</v>
      </c>
      <c r="CH50">
        <v>25</v>
      </c>
      <c r="CI50">
        <v>49</v>
      </c>
      <c r="CJ50">
        <v>3.06</v>
      </c>
      <c r="CK50">
        <v>46</v>
      </c>
      <c r="CL50">
        <v>2.88</v>
      </c>
      <c r="CM50">
        <v>46.5</v>
      </c>
      <c r="CN50">
        <v>2.91</v>
      </c>
      <c r="CO50">
        <v>28</v>
      </c>
      <c r="CP50">
        <v>1.75</v>
      </c>
      <c r="CQ50">
        <v>40</v>
      </c>
      <c r="CR50">
        <v>2.5</v>
      </c>
      <c r="CS50">
        <v>98</v>
      </c>
      <c r="CT50">
        <v>6.1</v>
      </c>
      <c r="CU50">
        <v>92</v>
      </c>
      <c r="CV50">
        <v>5.8</v>
      </c>
      <c r="CW50">
        <v>142.5</v>
      </c>
      <c r="CX50">
        <v>8.9</v>
      </c>
      <c r="CY50">
        <v>129.75</v>
      </c>
      <c r="CZ50">
        <v>8.1</v>
      </c>
      <c r="DA50">
        <v>117.5</v>
      </c>
      <c r="DB50">
        <v>7.3</v>
      </c>
      <c r="DC50">
        <v>12.25</v>
      </c>
      <c r="DD50">
        <v>0.8</v>
      </c>
      <c r="DE50">
        <v>47</v>
      </c>
      <c r="DF50">
        <v>2.9</v>
      </c>
      <c r="DG50">
        <v>45</v>
      </c>
      <c r="DH50">
        <v>2.8</v>
      </c>
      <c r="DI50">
        <v>0</v>
      </c>
      <c r="DJ50">
        <v>0</v>
      </c>
      <c r="DK50">
        <v>0</v>
      </c>
      <c r="DL50">
        <v>0</v>
      </c>
      <c r="DM50">
        <v>0</v>
      </c>
      <c r="DN50">
        <v>0</v>
      </c>
      <c r="DO50">
        <v>0</v>
      </c>
      <c r="DP50">
        <v>0</v>
      </c>
      <c r="DQ50">
        <v>6</v>
      </c>
      <c r="DR50">
        <v>37.5</v>
      </c>
      <c r="DS50">
        <v>16</v>
      </c>
      <c r="DT50">
        <v>100</v>
      </c>
      <c r="DU50">
        <v>0</v>
      </c>
      <c r="DV50">
        <v>0</v>
      </c>
      <c r="DW50">
        <v>0</v>
      </c>
      <c r="DX50">
        <v>0</v>
      </c>
      <c r="DY50">
        <v>0</v>
      </c>
      <c r="DZ50">
        <v>0</v>
      </c>
      <c r="EA50">
        <v>1</v>
      </c>
      <c r="EB50">
        <v>6.3</v>
      </c>
      <c r="EC50">
        <v>4</v>
      </c>
      <c r="ED50">
        <v>25</v>
      </c>
    </row>
    <row r="51" spans="1:134" x14ac:dyDescent="0.35">
      <c r="A51" s="228" t="str">
        <f t="shared" si="1"/>
        <v>Provisional.State-funded mainstream.Admission type by prior attainment.Boys</v>
      </c>
      <c r="B51">
        <v>201819</v>
      </c>
      <c r="C51" t="s">
        <v>223</v>
      </c>
      <c r="D51" t="s">
        <v>224</v>
      </c>
      <c r="E51" t="s">
        <v>225</v>
      </c>
      <c r="F51" t="s">
        <v>226</v>
      </c>
      <c r="G51" t="s">
        <v>239</v>
      </c>
      <c r="H51" s="380" t="s">
        <v>235</v>
      </c>
      <c r="I51" t="s">
        <v>400</v>
      </c>
      <c r="J51" t="s">
        <v>5</v>
      </c>
      <c r="K51" t="s">
        <v>372</v>
      </c>
      <c r="L51" t="s">
        <v>401</v>
      </c>
      <c r="M51" t="s">
        <v>7</v>
      </c>
      <c r="N51">
        <v>194</v>
      </c>
      <c r="O51">
        <v>2143</v>
      </c>
      <c r="P51">
        <v>47739.01</v>
      </c>
      <c r="Q51">
        <v>22.3</v>
      </c>
      <c r="R51">
        <v>2055</v>
      </c>
      <c r="S51">
        <v>95.9</v>
      </c>
      <c r="T51">
        <v>34</v>
      </c>
      <c r="U51">
        <v>1.6</v>
      </c>
      <c r="V51">
        <v>149</v>
      </c>
      <c r="W51">
        <v>7</v>
      </c>
      <c r="X51">
        <v>118</v>
      </c>
      <c r="Y51">
        <v>5.5</v>
      </c>
      <c r="Z51">
        <v>1</v>
      </c>
      <c r="AA51">
        <v>0</v>
      </c>
      <c r="AB51">
        <v>5</v>
      </c>
      <c r="AC51">
        <v>0.2</v>
      </c>
      <c r="AD51">
        <v>3631.76</v>
      </c>
      <c r="AE51">
        <v>1.69</v>
      </c>
      <c r="AF51">
        <v>2143</v>
      </c>
      <c r="AG51">
        <v>-381.68</v>
      </c>
      <c r="AH51">
        <v>-0.18</v>
      </c>
      <c r="AI51">
        <v>-0.23</v>
      </c>
      <c r="AJ51">
        <v>-0.12</v>
      </c>
      <c r="AK51">
        <v>-753.72</v>
      </c>
      <c r="AL51">
        <v>-0.35</v>
      </c>
      <c r="AM51">
        <v>-0.41</v>
      </c>
      <c r="AN51">
        <v>-0.3</v>
      </c>
      <c r="AO51">
        <v>-37.03</v>
      </c>
      <c r="AP51">
        <v>-0.02</v>
      </c>
      <c r="AQ51">
        <v>-7.0000000000000007E-2</v>
      </c>
      <c r="AR51">
        <v>0.04</v>
      </c>
      <c r="AS51">
        <v>-332.74</v>
      </c>
      <c r="AT51">
        <v>-0.16</v>
      </c>
      <c r="AU51">
        <v>-0.21</v>
      </c>
      <c r="AV51">
        <v>-0.1</v>
      </c>
      <c r="AW51">
        <v>-412.03</v>
      </c>
      <c r="AX51">
        <v>-0.19</v>
      </c>
      <c r="AY51">
        <v>-0.25</v>
      </c>
      <c r="AZ51">
        <v>-0.14000000000000001</v>
      </c>
      <c r="BA51">
        <v>2098</v>
      </c>
      <c r="BB51">
        <v>97.9</v>
      </c>
      <c r="BC51">
        <v>2072</v>
      </c>
      <c r="BD51">
        <v>96.7</v>
      </c>
      <c r="BE51">
        <v>1990</v>
      </c>
      <c r="BF51">
        <v>92.9</v>
      </c>
      <c r="BG51">
        <v>2063</v>
      </c>
      <c r="BH51">
        <v>96.3</v>
      </c>
      <c r="BI51">
        <v>1999</v>
      </c>
      <c r="BJ51">
        <v>93.3</v>
      </c>
      <c r="BK51">
        <v>1419</v>
      </c>
      <c r="BL51">
        <v>66.2</v>
      </c>
      <c r="BM51">
        <v>184</v>
      </c>
      <c r="BN51">
        <v>8.6</v>
      </c>
      <c r="BO51">
        <v>153</v>
      </c>
      <c r="BP51">
        <v>7.1</v>
      </c>
      <c r="BQ51">
        <v>77</v>
      </c>
      <c r="BR51">
        <v>3.6</v>
      </c>
      <c r="BS51">
        <v>67</v>
      </c>
      <c r="BT51">
        <v>3.4</v>
      </c>
      <c r="BU51">
        <v>56</v>
      </c>
      <c r="BV51">
        <v>3.9</v>
      </c>
      <c r="BW51">
        <v>51</v>
      </c>
      <c r="BX51">
        <v>27.7</v>
      </c>
      <c r="BY51">
        <v>428</v>
      </c>
      <c r="BZ51">
        <v>20</v>
      </c>
      <c r="CA51">
        <v>260</v>
      </c>
      <c r="CB51">
        <v>12.1</v>
      </c>
      <c r="CC51">
        <v>196</v>
      </c>
      <c r="CD51">
        <v>9.8000000000000007</v>
      </c>
      <c r="CE51">
        <v>123</v>
      </c>
      <c r="CF51">
        <v>8.6999999999999993</v>
      </c>
      <c r="CG51">
        <v>58</v>
      </c>
      <c r="CH51">
        <v>31.5</v>
      </c>
      <c r="CI51">
        <v>5338</v>
      </c>
      <c r="CJ51">
        <v>2.4900000000000002</v>
      </c>
      <c r="CK51">
        <v>4121</v>
      </c>
      <c r="CL51">
        <v>1.92</v>
      </c>
      <c r="CM51">
        <v>4605</v>
      </c>
      <c r="CN51">
        <v>2.15</v>
      </c>
      <c r="CO51">
        <v>2545</v>
      </c>
      <c r="CP51">
        <v>1.19</v>
      </c>
      <c r="CQ51">
        <v>576.26</v>
      </c>
      <c r="CR51">
        <v>0.27</v>
      </c>
      <c r="CS51">
        <v>10785</v>
      </c>
      <c r="CT51">
        <v>5</v>
      </c>
      <c r="CU51">
        <v>8242</v>
      </c>
      <c r="CV51">
        <v>3.8</v>
      </c>
      <c r="CW51">
        <v>12288.76</v>
      </c>
      <c r="CX51">
        <v>5.7</v>
      </c>
      <c r="CY51">
        <v>16423.25</v>
      </c>
      <c r="CZ51">
        <v>7.7</v>
      </c>
      <c r="DA51">
        <v>8995</v>
      </c>
      <c r="DB51">
        <v>4.2</v>
      </c>
      <c r="DC51">
        <v>7428.25</v>
      </c>
      <c r="DD51">
        <v>3.5</v>
      </c>
      <c r="DE51">
        <v>5162</v>
      </c>
      <c r="DF51">
        <v>2.4</v>
      </c>
      <c r="DG51">
        <v>5439</v>
      </c>
      <c r="DH51">
        <v>2.5</v>
      </c>
      <c r="DI51">
        <v>71</v>
      </c>
      <c r="DJ51">
        <v>3.3</v>
      </c>
      <c r="DK51">
        <v>29</v>
      </c>
      <c r="DL51">
        <v>1.4</v>
      </c>
      <c r="DM51">
        <v>80</v>
      </c>
      <c r="DN51">
        <v>3.7</v>
      </c>
      <c r="DO51">
        <v>504</v>
      </c>
      <c r="DP51">
        <v>23.5</v>
      </c>
      <c r="DQ51">
        <v>1341</v>
      </c>
      <c r="DR51">
        <v>62.6</v>
      </c>
      <c r="DS51">
        <v>1920</v>
      </c>
      <c r="DT51">
        <v>89.6</v>
      </c>
      <c r="DU51">
        <v>79</v>
      </c>
      <c r="DV51">
        <v>3.7</v>
      </c>
      <c r="DW51">
        <v>76</v>
      </c>
      <c r="DX51">
        <v>3.5</v>
      </c>
      <c r="DY51">
        <v>98</v>
      </c>
      <c r="DZ51">
        <v>4.5999999999999996</v>
      </c>
      <c r="EA51">
        <v>6</v>
      </c>
      <c r="EB51">
        <v>0.3</v>
      </c>
      <c r="EC51">
        <v>811</v>
      </c>
      <c r="ED51">
        <v>37.799999999999997</v>
      </c>
    </row>
    <row r="52" spans="1:134" x14ac:dyDescent="0.35">
      <c r="A52" s="228" t="str">
        <f t="shared" si="1"/>
        <v>Provisional.State-funded mainstream.Admission type by prior attainment.Boys</v>
      </c>
      <c r="B52">
        <v>201819</v>
      </c>
      <c r="C52" t="s">
        <v>223</v>
      </c>
      <c r="D52" t="s">
        <v>224</v>
      </c>
      <c r="E52" t="s">
        <v>225</v>
      </c>
      <c r="F52" t="s">
        <v>226</v>
      </c>
      <c r="G52" t="s">
        <v>239</v>
      </c>
      <c r="H52" s="380" t="s">
        <v>235</v>
      </c>
      <c r="I52" t="s">
        <v>400</v>
      </c>
      <c r="J52" t="s">
        <v>5</v>
      </c>
      <c r="K52" t="s">
        <v>372</v>
      </c>
      <c r="L52" t="s">
        <v>402</v>
      </c>
      <c r="M52" t="s">
        <v>7</v>
      </c>
      <c r="N52">
        <v>2658</v>
      </c>
      <c r="O52">
        <v>25321</v>
      </c>
      <c r="P52">
        <v>577610.64</v>
      </c>
      <c r="Q52">
        <v>22.8</v>
      </c>
      <c r="R52">
        <v>24106</v>
      </c>
      <c r="S52">
        <v>95.2</v>
      </c>
      <c r="T52">
        <v>540</v>
      </c>
      <c r="U52">
        <v>2.1</v>
      </c>
      <c r="V52">
        <v>2287</v>
      </c>
      <c r="W52">
        <v>9</v>
      </c>
      <c r="X52">
        <v>2110</v>
      </c>
      <c r="Y52">
        <v>8.3000000000000007</v>
      </c>
      <c r="Z52">
        <v>75</v>
      </c>
      <c r="AA52">
        <v>0.3</v>
      </c>
      <c r="AB52">
        <v>187</v>
      </c>
      <c r="AC52">
        <v>0.7</v>
      </c>
      <c r="AD52">
        <v>45182.400000000001</v>
      </c>
      <c r="AE52">
        <v>1.78</v>
      </c>
      <c r="AF52">
        <v>25321</v>
      </c>
      <c r="AG52">
        <v>-3147.67</v>
      </c>
      <c r="AH52">
        <v>-0.12</v>
      </c>
      <c r="AI52">
        <v>-0.14000000000000001</v>
      </c>
      <c r="AJ52">
        <v>-0.11</v>
      </c>
      <c r="AK52">
        <v>-6436.01</v>
      </c>
      <c r="AL52">
        <v>-0.25</v>
      </c>
      <c r="AM52">
        <v>-0.27</v>
      </c>
      <c r="AN52">
        <v>-0.24</v>
      </c>
      <c r="AO52">
        <v>1792</v>
      </c>
      <c r="AP52">
        <v>7.0000000000000007E-2</v>
      </c>
      <c r="AQ52">
        <v>0.05</v>
      </c>
      <c r="AR52">
        <v>0.09</v>
      </c>
      <c r="AS52">
        <v>-1239.3</v>
      </c>
      <c r="AT52">
        <v>-0.05</v>
      </c>
      <c r="AU52">
        <v>-0.06</v>
      </c>
      <c r="AV52">
        <v>-0.03</v>
      </c>
      <c r="AW52">
        <v>-6154.24</v>
      </c>
      <c r="AX52">
        <v>-0.24</v>
      </c>
      <c r="AY52">
        <v>-0.26</v>
      </c>
      <c r="AZ52">
        <v>-0.23</v>
      </c>
      <c r="BA52">
        <v>24650</v>
      </c>
      <c r="BB52">
        <v>97.4</v>
      </c>
      <c r="BC52">
        <v>24348</v>
      </c>
      <c r="BD52">
        <v>96.2</v>
      </c>
      <c r="BE52">
        <v>23406</v>
      </c>
      <c r="BF52">
        <v>92.4</v>
      </c>
      <c r="BG52">
        <v>24288</v>
      </c>
      <c r="BH52">
        <v>95.9</v>
      </c>
      <c r="BI52">
        <v>23241</v>
      </c>
      <c r="BJ52">
        <v>91.8</v>
      </c>
      <c r="BK52">
        <v>16113</v>
      </c>
      <c r="BL52">
        <v>63.6</v>
      </c>
      <c r="BM52">
        <v>3188</v>
      </c>
      <c r="BN52">
        <v>12.6</v>
      </c>
      <c r="BO52">
        <v>2298</v>
      </c>
      <c r="BP52">
        <v>9.1</v>
      </c>
      <c r="BQ52">
        <v>1119</v>
      </c>
      <c r="BR52">
        <v>4.4000000000000004</v>
      </c>
      <c r="BS52">
        <v>981</v>
      </c>
      <c r="BT52">
        <v>4.2</v>
      </c>
      <c r="BU52">
        <v>815</v>
      </c>
      <c r="BV52">
        <v>5.0999999999999996</v>
      </c>
      <c r="BW52">
        <v>847</v>
      </c>
      <c r="BX52">
        <v>26.6</v>
      </c>
      <c r="BY52">
        <v>5942</v>
      </c>
      <c r="BZ52">
        <v>23.5</v>
      </c>
      <c r="CA52">
        <v>3741</v>
      </c>
      <c r="CB52">
        <v>14.8</v>
      </c>
      <c r="CC52">
        <v>2791</v>
      </c>
      <c r="CD52">
        <v>12</v>
      </c>
      <c r="CE52">
        <v>1853</v>
      </c>
      <c r="CF52">
        <v>11.5</v>
      </c>
      <c r="CG52">
        <v>1061</v>
      </c>
      <c r="CH52">
        <v>33.299999999999997</v>
      </c>
      <c r="CI52">
        <v>65541</v>
      </c>
      <c r="CJ52">
        <v>2.59</v>
      </c>
      <c r="CK52">
        <v>50894</v>
      </c>
      <c r="CL52">
        <v>2.0099999999999998</v>
      </c>
      <c r="CM52">
        <v>56260</v>
      </c>
      <c r="CN52">
        <v>2.2200000000000002</v>
      </c>
      <c r="CO52">
        <v>31443</v>
      </c>
      <c r="CP52">
        <v>1.24</v>
      </c>
      <c r="CQ52">
        <v>10688.89</v>
      </c>
      <c r="CR52">
        <v>0.42</v>
      </c>
      <c r="CS52">
        <v>132311</v>
      </c>
      <c r="CT52">
        <v>5.2</v>
      </c>
      <c r="CU52">
        <v>101788</v>
      </c>
      <c r="CV52">
        <v>4</v>
      </c>
      <c r="CW52">
        <v>153362.39000000001</v>
      </c>
      <c r="CX52">
        <v>6.1</v>
      </c>
      <c r="CY52">
        <v>190149.25</v>
      </c>
      <c r="CZ52">
        <v>7.5</v>
      </c>
      <c r="DA52">
        <v>122174</v>
      </c>
      <c r="DB52">
        <v>4.8</v>
      </c>
      <c r="DC52">
        <v>67975.25</v>
      </c>
      <c r="DD52">
        <v>2.7</v>
      </c>
      <c r="DE52">
        <v>61142</v>
      </c>
      <c r="DF52">
        <v>2.4</v>
      </c>
      <c r="DG52">
        <v>63390</v>
      </c>
      <c r="DH52">
        <v>2.5</v>
      </c>
      <c r="DI52">
        <v>877</v>
      </c>
      <c r="DJ52">
        <v>3.5</v>
      </c>
      <c r="DK52">
        <v>474</v>
      </c>
      <c r="DL52">
        <v>1.9</v>
      </c>
      <c r="DM52">
        <v>978</v>
      </c>
      <c r="DN52">
        <v>3.9</v>
      </c>
      <c r="DO52">
        <v>6272</v>
      </c>
      <c r="DP52">
        <v>24.8</v>
      </c>
      <c r="DQ52">
        <v>14610</v>
      </c>
      <c r="DR52">
        <v>57.7</v>
      </c>
      <c r="DS52">
        <v>22488</v>
      </c>
      <c r="DT52">
        <v>88.8</v>
      </c>
      <c r="DU52">
        <v>754</v>
      </c>
      <c r="DV52">
        <v>3</v>
      </c>
      <c r="DW52">
        <v>728</v>
      </c>
      <c r="DX52">
        <v>2.9</v>
      </c>
      <c r="DY52">
        <v>1223</v>
      </c>
      <c r="DZ52">
        <v>4.8</v>
      </c>
      <c r="EA52">
        <v>221</v>
      </c>
      <c r="EB52">
        <v>0.9</v>
      </c>
      <c r="EC52">
        <v>9942</v>
      </c>
      <c r="ED52">
        <v>39.299999999999997</v>
      </c>
    </row>
    <row r="53" spans="1:134" x14ac:dyDescent="0.35">
      <c r="A53" s="228" t="str">
        <f t="shared" si="1"/>
        <v>Provisional.State-funded mainstream.Admission type by prior attainment.Boys</v>
      </c>
      <c r="B53">
        <v>201819</v>
      </c>
      <c r="C53" t="s">
        <v>223</v>
      </c>
      <c r="D53" t="s">
        <v>224</v>
      </c>
      <c r="E53" t="s">
        <v>225</v>
      </c>
      <c r="F53" t="s">
        <v>226</v>
      </c>
      <c r="G53" t="s">
        <v>239</v>
      </c>
      <c r="H53" s="380" t="s">
        <v>235</v>
      </c>
      <c r="I53" t="s">
        <v>400</v>
      </c>
      <c r="J53" t="s">
        <v>5</v>
      </c>
      <c r="K53" t="s">
        <v>372</v>
      </c>
      <c r="L53" t="s">
        <v>403</v>
      </c>
      <c r="M53" t="s">
        <v>7</v>
      </c>
      <c r="N53">
        <v>2</v>
      </c>
      <c r="O53">
        <v>2</v>
      </c>
      <c r="P53">
        <v>60</v>
      </c>
      <c r="Q53">
        <v>30</v>
      </c>
      <c r="R53">
        <v>2</v>
      </c>
      <c r="S53">
        <v>100</v>
      </c>
      <c r="T53">
        <v>0</v>
      </c>
      <c r="U53">
        <v>0</v>
      </c>
      <c r="V53">
        <v>1</v>
      </c>
      <c r="W53">
        <v>50</v>
      </c>
      <c r="X53">
        <v>0</v>
      </c>
      <c r="Y53">
        <v>0</v>
      </c>
      <c r="Z53">
        <v>0</v>
      </c>
      <c r="AA53">
        <v>0</v>
      </c>
      <c r="AB53">
        <v>0</v>
      </c>
      <c r="AC53">
        <v>0</v>
      </c>
      <c r="AD53">
        <v>5.33</v>
      </c>
      <c r="AE53">
        <v>2.67</v>
      </c>
      <c r="AF53">
        <v>2</v>
      </c>
      <c r="AG53">
        <v>0.8</v>
      </c>
      <c r="AH53">
        <v>0.4</v>
      </c>
      <c r="AI53">
        <v>-1.38</v>
      </c>
      <c r="AJ53">
        <v>2.1800000000000002</v>
      </c>
      <c r="AK53">
        <v>-1.69</v>
      </c>
      <c r="AL53">
        <v>-0.85</v>
      </c>
      <c r="AM53">
        <v>-2.62</v>
      </c>
      <c r="AN53">
        <v>0.93</v>
      </c>
      <c r="AO53">
        <v>2.72</v>
      </c>
      <c r="AP53">
        <v>1.36</v>
      </c>
      <c r="AQ53">
        <v>-0.42</v>
      </c>
      <c r="AR53">
        <v>3.14</v>
      </c>
      <c r="AS53">
        <v>2.54</v>
      </c>
      <c r="AT53">
        <v>1.27</v>
      </c>
      <c r="AU53">
        <v>-0.51</v>
      </c>
      <c r="AV53">
        <v>3.05</v>
      </c>
      <c r="AW53">
        <v>-0.55000000000000004</v>
      </c>
      <c r="AX53">
        <v>-0.28000000000000003</v>
      </c>
      <c r="AY53">
        <v>-2.0499999999999998</v>
      </c>
      <c r="AZ53">
        <v>1.5</v>
      </c>
      <c r="BA53">
        <v>2</v>
      </c>
      <c r="BB53">
        <v>100</v>
      </c>
      <c r="BC53">
        <v>2</v>
      </c>
      <c r="BD53">
        <v>100</v>
      </c>
      <c r="BE53">
        <v>1</v>
      </c>
      <c r="BF53">
        <v>50</v>
      </c>
      <c r="BG53">
        <v>2</v>
      </c>
      <c r="BH53">
        <v>100</v>
      </c>
      <c r="BI53">
        <v>2</v>
      </c>
      <c r="BJ53">
        <v>100</v>
      </c>
      <c r="BK53">
        <v>1</v>
      </c>
      <c r="BL53">
        <v>50</v>
      </c>
      <c r="BM53">
        <v>0</v>
      </c>
      <c r="BN53">
        <v>0</v>
      </c>
      <c r="BO53">
        <v>0</v>
      </c>
      <c r="BP53">
        <v>0</v>
      </c>
      <c r="BQ53">
        <v>1</v>
      </c>
      <c r="BR53">
        <v>50</v>
      </c>
      <c r="BS53">
        <v>1</v>
      </c>
      <c r="BT53">
        <v>50</v>
      </c>
      <c r="BU53">
        <v>1</v>
      </c>
      <c r="BV53">
        <v>100</v>
      </c>
      <c r="BW53">
        <v>0</v>
      </c>
      <c r="BX53">
        <v>0</v>
      </c>
      <c r="BY53">
        <v>1</v>
      </c>
      <c r="BZ53">
        <v>50</v>
      </c>
      <c r="CA53">
        <v>1</v>
      </c>
      <c r="CB53">
        <v>50</v>
      </c>
      <c r="CC53">
        <v>1</v>
      </c>
      <c r="CD53">
        <v>50</v>
      </c>
      <c r="CE53">
        <v>1</v>
      </c>
      <c r="CF53">
        <v>100</v>
      </c>
      <c r="CG53">
        <v>0</v>
      </c>
      <c r="CH53">
        <v>0</v>
      </c>
      <c r="CI53">
        <v>4</v>
      </c>
      <c r="CJ53">
        <v>2</v>
      </c>
      <c r="CK53">
        <v>7</v>
      </c>
      <c r="CL53">
        <v>3.5</v>
      </c>
      <c r="CM53">
        <v>8</v>
      </c>
      <c r="CN53">
        <v>4</v>
      </c>
      <c r="CO53">
        <v>5</v>
      </c>
      <c r="CP53">
        <v>2.5</v>
      </c>
      <c r="CQ53">
        <v>0</v>
      </c>
      <c r="CR53">
        <v>0</v>
      </c>
      <c r="CS53">
        <v>9</v>
      </c>
      <c r="CT53">
        <v>4.5</v>
      </c>
      <c r="CU53">
        <v>14</v>
      </c>
      <c r="CV53">
        <v>7</v>
      </c>
      <c r="CW53">
        <v>21</v>
      </c>
      <c r="CX53">
        <v>10.5</v>
      </c>
      <c r="CY53">
        <v>16</v>
      </c>
      <c r="CZ53">
        <v>8</v>
      </c>
      <c r="DA53">
        <v>16</v>
      </c>
      <c r="DB53">
        <v>8</v>
      </c>
      <c r="DC53">
        <v>0</v>
      </c>
      <c r="DD53">
        <v>0</v>
      </c>
      <c r="DE53">
        <v>5</v>
      </c>
      <c r="DF53">
        <v>2.5</v>
      </c>
      <c r="DG53">
        <v>3</v>
      </c>
      <c r="DH53">
        <v>1.5</v>
      </c>
      <c r="DI53">
        <v>0</v>
      </c>
      <c r="DJ53">
        <v>0</v>
      </c>
      <c r="DK53">
        <v>0</v>
      </c>
      <c r="DL53">
        <v>0</v>
      </c>
      <c r="DM53">
        <v>1</v>
      </c>
      <c r="DN53">
        <v>50</v>
      </c>
      <c r="DO53">
        <v>0</v>
      </c>
      <c r="DP53">
        <v>0</v>
      </c>
      <c r="DQ53">
        <v>1</v>
      </c>
      <c r="DR53">
        <v>50</v>
      </c>
      <c r="DS53">
        <v>1</v>
      </c>
      <c r="DT53">
        <v>50</v>
      </c>
      <c r="DU53">
        <v>1</v>
      </c>
      <c r="DV53">
        <v>50</v>
      </c>
      <c r="DW53">
        <v>1</v>
      </c>
      <c r="DX53">
        <v>50</v>
      </c>
      <c r="DY53">
        <v>0</v>
      </c>
      <c r="DZ53">
        <v>0</v>
      </c>
      <c r="EA53">
        <v>0</v>
      </c>
      <c r="EB53">
        <v>0</v>
      </c>
      <c r="EC53">
        <v>0</v>
      </c>
      <c r="ED53">
        <v>0</v>
      </c>
    </row>
    <row r="54" spans="1:134" x14ac:dyDescent="0.35">
      <c r="A54" s="228" t="str">
        <f t="shared" si="1"/>
        <v>Provisional.State-funded mainstream.Prior attainment.Boys</v>
      </c>
      <c r="B54">
        <v>201819</v>
      </c>
      <c r="C54" t="s">
        <v>223</v>
      </c>
      <c r="D54" t="s">
        <v>224</v>
      </c>
      <c r="E54" t="s">
        <v>225</v>
      </c>
      <c r="F54" t="s">
        <v>226</v>
      </c>
      <c r="G54" t="s">
        <v>239</v>
      </c>
      <c r="H54" s="380" t="s">
        <v>235</v>
      </c>
      <c r="I54" t="s">
        <v>362</v>
      </c>
      <c r="J54" t="s">
        <v>5</v>
      </c>
      <c r="K54" t="s">
        <v>372</v>
      </c>
      <c r="L54" t="s">
        <v>7</v>
      </c>
      <c r="M54" t="s">
        <v>7</v>
      </c>
      <c r="N54">
        <v>2869</v>
      </c>
      <c r="O54">
        <v>27587</v>
      </c>
      <c r="P54">
        <v>626000.15</v>
      </c>
      <c r="Q54">
        <v>22.7</v>
      </c>
      <c r="R54">
        <v>26230</v>
      </c>
      <c r="S54">
        <v>95.1</v>
      </c>
      <c r="T54">
        <v>574</v>
      </c>
      <c r="U54">
        <v>2.1</v>
      </c>
      <c r="V54">
        <v>2438</v>
      </c>
      <c r="W54">
        <v>8.8000000000000007</v>
      </c>
      <c r="X54">
        <v>2229</v>
      </c>
      <c r="Y54">
        <v>8.1</v>
      </c>
      <c r="Z54">
        <v>76</v>
      </c>
      <c r="AA54">
        <v>0.3</v>
      </c>
      <c r="AB54">
        <v>192</v>
      </c>
      <c r="AC54">
        <v>0.7</v>
      </c>
      <c r="AD54">
        <v>48862.55</v>
      </c>
      <c r="AE54">
        <v>1.77</v>
      </c>
      <c r="AF54">
        <v>27587</v>
      </c>
      <c r="AG54">
        <v>-3745.43</v>
      </c>
      <c r="AH54">
        <v>-0.14000000000000001</v>
      </c>
      <c r="AI54">
        <v>-0.15</v>
      </c>
      <c r="AJ54">
        <v>-0.12</v>
      </c>
      <c r="AK54">
        <v>-7447.45</v>
      </c>
      <c r="AL54">
        <v>-0.27</v>
      </c>
      <c r="AM54">
        <v>-0.28999999999999998</v>
      </c>
      <c r="AN54">
        <v>-0.25</v>
      </c>
      <c r="AO54">
        <v>1620.63</v>
      </c>
      <c r="AP54">
        <v>0.06</v>
      </c>
      <c r="AQ54">
        <v>0.04</v>
      </c>
      <c r="AR54">
        <v>7.0000000000000007E-2</v>
      </c>
      <c r="AS54">
        <v>-1758.65</v>
      </c>
      <c r="AT54">
        <v>-0.06</v>
      </c>
      <c r="AU54">
        <v>-0.08</v>
      </c>
      <c r="AV54">
        <v>-0.05</v>
      </c>
      <c r="AW54">
        <v>-6838.57</v>
      </c>
      <c r="AX54">
        <v>-0.25</v>
      </c>
      <c r="AY54">
        <v>-0.26</v>
      </c>
      <c r="AZ54">
        <v>-0.23</v>
      </c>
      <c r="BA54">
        <v>26831</v>
      </c>
      <c r="BB54">
        <v>97.3</v>
      </c>
      <c r="BC54">
        <v>26488</v>
      </c>
      <c r="BD54">
        <v>96</v>
      </c>
      <c r="BE54">
        <v>25415</v>
      </c>
      <c r="BF54">
        <v>92.1</v>
      </c>
      <c r="BG54">
        <v>26425</v>
      </c>
      <c r="BH54">
        <v>95.8</v>
      </c>
      <c r="BI54">
        <v>25274</v>
      </c>
      <c r="BJ54">
        <v>91.6</v>
      </c>
      <c r="BK54">
        <v>17546</v>
      </c>
      <c r="BL54">
        <v>63.6</v>
      </c>
      <c r="BM54">
        <v>3373</v>
      </c>
      <c r="BN54">
        <v>12.2</v>
      </c>
      <c r="BO54">
        <v>2452</v>
      </c>
      <c r="BP54">
        <v>8.9</v>
      </c>
      <c r="BQ54">
        <v>1198</v>
      </c>
      <c r="BR54">
        <v>4.3</v>
      </c>
      <c r="BS54">
        <v>1050</v>
      </c>
      <c r="BT54">
        <v>4.2</v>
      </c>
      <c r="BU54">
        <v>873</v>
      </c>
      <c r="BV54">
        <v>5</v>
      </c>
      <c r="BW54">
        <v>898</v>
      </c>
      <c r="BX54">
        <v>26.6</v>
      </c>
      <c r="BY54">
        <v>6376</v>
      </c>
      <c r="BZ54">
        <v>23.1</v>
      </c>
      <c r="CA54">
        <v>4003</v>
      </c>
      <c r="CB54">
        <v>14.5</v>
      </c>
      <c r="CC54">
        <v>2989</v>
      </c>
      <c r="CD54">
        <v>11.8</v>
      </c>
      <c r="CE54">
        <v>1978</v>
      </c>
      <c r="CF54">
        <v>11.3</v>
      </c>
      <c r="CG54">
        <v>1119</v>
      </c>
      <c r="CH54">
        <v>33.200000000000003</v>
      </c>
      <c r="CI54">
        <v>70923</v>
      </c>
      <c r="CJ54">
        <v>2.57</v>
      </c>
      <c r="CK54">
        <v>55103</v>
      </c>
      <c r="CL54">
        <v>2</v>
      </c>
      <c r="CM54">
        <v>60930</v>
      </c>
      <c r="CN54">
        <v>2.21</v>
      </c>
      <c r="CO54">
        <v>34015</v>
      </c>
      <c r="CP54">
        <v>1.23</v>
      </c>
      <c r="CQ54">
        <v>11266.15</v>
      </c>
      <c r="CR54">
        <v>0.41</v>
      </c>
      <c r="CS54">
        <v>143253</v>
      </c>
      <c r="CT54">
        <v>5.2</v>
      </c>
      <c r="CU54">
        <v>110206</v>
      </c>
      <c r="CV54">
        <v>4</v>
      </c>
      <c r="CW54">
        <v>165815.15</v>
      </c>
      <c r="CX54">
        <v>6</v>
      </c>
      <c r="CY54">
        <v>206726</v>
      </c>
      <c r="CZ54">
        <v>7.5</v>
      </c>
      <c r="DA54">
        <v>131249</v>
      </c>
      <c r="DB54">
        <v>4.8</v>
      </c>
      <c r="DC54">
        <v>75477</v>
      </c>
      <c r="DD54">
        <v>2.7</v>
      </c>
      <c r="DE54">
        <v>66375</v>
      </c>
      <c r="DF54">
        <v>2.4</v>
      </c>
      <c r="DG54">
        <v>68884</v>
      </c>
      <c r="DH54">
        <v>2.5</v>
      </c>
      <c r="DI54">
        <v>997</v>
      </c>
      <c r="DJ54">
        <v>3.6</v>
      </c>
      <c r="DK54">
        <v>533</v>
      </c>
      <c r="DL54">
        <v>1.9</v>
      </c>
      <c r="DM54">
        <v>1086</v>
      </c>
      <c r="DN54">
        <v>3.9</v>
      </c>
      <c r="DO54">
        <v>6785</v>
      </c>
      <c r="DP54">
        <v>24.6</v>
      </c>
      <c r="DQ54">
        <v>15957</v>
      </c>
      <c r="DR54">
        <v>57.8</v>
      </c>
      <c r="DS54">
        <v>24439</v>
      </c>
      <c r="DT54">
        <v>88.6</v>
      </c>
      <c r="DU54">
        <v>836</v>
      </c>
      <c r="DV54">
        <v>3</v>
      </c>
      <c r="DW54">
        <v>807</v>
      </c>
      <c r="DX54">
        <v>2.9</v>
      </c>
      <c r="DY54">
        <v>1321</v>
      </c>
      <c r="DZ54">
        <v>4.8</v>
      </c>
      <c r="EA54">
        <v>227</v>
      </c>
      <c r="EB54">
        <v>0.8</v>
      </c>
      <c r="EC54">
        <v>10762</v>
      </c>
      <c r="ED54">
        <v>39</v>
      </c>
    </row>
    <row r="55" spans="1:134" x14ac:dyDescent="0.35">
      <c r="A55" s="228" t="str">
        <f t="shared" si="1"/>
        <v>Provisional.State-funded special schools.Prior attainment.Boys</v>
      </c>
      <c r="B55">
        <v>201819</v>
      </c>
      <c r="C55" t="s">
        <v>223</v>
      </c>
      <c r="D55" t="s">
        <v>224</v>
      </c>
      <c r="E55" t="s">
        <v>225</v>
      </c>
      <c r="F55" t="s">
        <v>226</v>
      </c>
      <c r="G55" t="s">
        <v>239</v>
      </c>
      <c r="H55" s="380" t="s">
        <v>238</v>
      </c>
      <c r="I55" t="s">
        <v>362</v>
      </c>
      <c r="J55" t="s">
        <v>5</v>
      </c>
      <c r="K55" t="s">
        <v>372</v>
      </c>
      <c r="L55" t="s">
        <v>7</v>
      </c>
      <c r="M55" t="s">
        <v>7</v>
      </c>
      <c r="N55">
        <v>737</v>
      </c>
      <c r="O55">
        <v>6023</v>
      </c>
      <c r="P55">
        <v>10592.75</v>
      </c>
      <c r="Q55">
        <v>1.8</v>
      </c>
      <c r="R55">
        <v>669</v>
      </c>
      <c r="S55">
        <v>11.1</v>
      </c>
      <c r="T55">
        <v>7</v>
      </c>
      <c r="U55">
        <v>0.1</v>
      </c>
      <c r="V55">
        <v>21</v>
      </c>
      <c r="W55">
        <v>0.3</v>
      </c>
      <c r="X55">
        <v>0</v>
      </c>
      <c r="Y55">
        <v>0</v>
      </c>
      <c r="Z55">
        <v>0</v>
      </c>
      <c r="AA55">
        <v>0</v>
      </c>
      <c r="AB55">
        <v>0</v>
      </c>
      <c r="AC55">
        <v>0</v>
      </c>
      <c r="AD55">
        <v>625.15</v>
      </c>
      <c r="AE55">
        <v>0.1</v>
      </c>
      <c r="AF55">
        <v>6023</v>
      </c>
      <c r="AG55">
        <v>-9512.64</v>
      </c>
      <c r="AH55">
        <v>-1.58</v>
      </c>
      <c r="AI55">
        <v>-1.61</v>
      </c>
      <c r="AJ55">
        <v>-1.55</v>
      </c>
      <c r="AK55">
        <v>-11148.45</v>
      </c>
      <c r="AL55">
        <v>-1.85</v>
      </c>
      <c r="AM55">
        <v>-1.88</v>
      </c>
      <c r="AN55">
        <v>-1.82</v>
      </c>
      <c r="AO55">
        <v>-6318.28</v>
      </c>
      <c r="AP55">
        <v>-1.05</v>
      </c>
      <c r="AQ55">
        <v>-1.08</v>
      </c>
      <c r="AR55">
        <v>-1.02</v>
      </c>
      <c r="AS55">
        <v>-8762.4699999999993</v>
      </c>
      <c r="AT55">
        <v>-1.45</v>
      </c>
      <c r="AU55">
        <v>-1.49</v>
      </c>
      <c r="AV55">
        <v>-1.42</v>
      </c>
      <c r="AW55">
        <v>-11308.82</v>
      </c>
      <c r="AX55">
        <v>-1.88</v>
      </c>
      <c r="AY55">
        <v>-1.91</v>
      </c>
      <c r="AZ55">
        <v>-1.85</v>
      </c>
      <c r="BA55">
        <v>1497</v>
      </c>
      <c r="BB55">
        <v>24.9</v>
      </c>
      <c r="BC55">
        <v>1396</v>
      </c>
      <c r="BD55">
        <v>23.2</v>
      </c>
      <c r="BE55">
        <v>246</v>
      </c>
      <c r="BF55">
        <v>4.0999999999999996</v>
      </c>
      <c r="BG55">
        <v>992</v>
      </c>
      <c r="BH55">
        <v>16.5</v>
      </c>
      <c r="BI55">
        <v>347</v>
      </c>
      <c r="BJ55">
        <v>5.8</v>
      </c>
      <c r="BK55">
        <v>122</v>
      </c>
      <c r="BL55">
        <v>2</v>
      </c>
      <c r="BM55">
        <v>4</v>
      </c>
      <c r="BN55">
        <v>0.1</v>
      </c>
      <c r="BO55">
        <v>19</v>
      </c>
      <c r="BP55">
        <v>0.3</v>
      </c>
      <c r="BQ55">
        <v>19</v>
      </c>
      <c r="BR55">
        <v>0.3</v>
      </c>
      <c r="BS55">
        <v>9</v>
      </c>
      <c r="BT55">
        <v>2.6</v>
      </c>
      <c r="BU55">
        <v>7</v>
      </c>
      <c r="BV55">
        <v>5.7</v>
      </c>
      <c r="BW55">
        <v>1</v>
      </c>
      <c r="BX55">
        <v>25</v>
      </c>
      <c r="BY55">
        <v>35</v>
      </c>
      <c r="BZ55">
        <v>0.6</v>
      </c>
      <c r="CA55">
        <v>61</v>
      </c>
      <c r="CB55">
        <v>1</v>
      </c>
      <c r="CC55">
        <v>26</v>
      </c>
      <c r="CD55">
        <v>7.5</v>
      </c>
      <c r="CE55">
        <v>15</v>
      </c>
      <c r="CF55">
        <v>12.3</v>
      </c>
      <c r="CG55">
        <v>1</v>
      </c>
      <c r="CH55">
        <v>25</v>
      </c>
      <c r="CI55">
        <v>572</v>
      </c>
      <c r="CJ55">
        <v>0.09</v>
      </c>
      <c r="CK55">
        <v>1487</v>
      </c>
      <c r="CL55">
        <v>0.25</v>
      </c>
      <c r="CM55">
        <v>728</v>
      </c>
      <c r="CN55">
        <v>0.12</v>
      </c>
      <c r="CO55">
        <v>224</v>
      </c>
      <c r="CP55">
        <v>0.04</v>
      </c>
      <c r="CQ55">
        <v>10</v>
      </c>
      <c r="CR55">
        <v>0</v>
      </c>
      <c r="CS55">
        <v>2189</v>
      </c>
      <c r="CT55">
        <v>0.4</v>
      </c>
      <c r="CU55">
        <v>2974</v>
      </c>
      <c r="CV55">
        <v>0.5</v>
      </c>
      <c r="CW55">
        <v>2217</v>
      </c>
      <c r="CX55">
        <v>0.4</v>
      </c>
      <c r="CY55">
        <v>3212.75</v>
      </c>
      <c r="CZ55">
        <v>0.5</v>
      </c>
      <c r="DA55">
        <v>2651</v>
      </c>
      <c r="DB55">
        <v>0.4</v>
      </c>
      <c r="DC55">
        <v>561.75</v>
      </c>
      <c r="DD55">
        <v>0.1</v>
      </c>
      <c r="DE55">
        <v>1023</v>
      </c>
      <c r="DF55">
        <v>0.2</v>
      </c>
      <c r="DG55">
        <v>1342</v>
      </c>
      <c r="DH55">
        <v>0.2</v>
      </c>
      <c r="DI55">
        <v>4926</v>
      </c>
      <c r="DJ55">
        <v>81.8</v>
      </c>
      <c r="DK55">
        <v>674</v>
      </c>
      <c r="DL55">
        <v>11.2</v>
      </c>
      <c r="DM55">
        <v>266</v>
      </c>
      <c r="DN55">
        <v>4.4000000000000004</v>
      </c>
      <c r="DO55">
        <v>123</v>
      </c>
      <c r="DP55">
        <v>2</v>
      </c>
      <c r="DQ55">
        <v>34</v>
      </c>
      <c r="DR55">
        <v>0.6</v>
      </c>
      <c r="DS55">
        <v>345</v>
      </c>
      <c r="DT55">
        <v>5.7</v>
      </c>
      <c r="DU55">
        <v>2</v>
      </c>
      <c r="DV55">
        <v>0</v>
      </c>
      <c r="DW55">
        <v>2</v>
      </c>
      <c r="DX55">
        <v>0</v>
      </c>
      <c r="DY55">
        <v>11</v>
      </c>
      <c r="DZ55">
        <v>0.2</v>
      </c>
      <c r="EA55">
        <v>0</v>
      </c>
      <c r="EB55">
        <v>0</v>
      </c>
      <c r="EC55">
        <v>630</v>
      </c>
      <c r="ED55">
        <v>10.5</v>
      </c>
    </row>
    <row r="56" spans="1:134" x14ac:dyDescent="0.35">
      <c r="A56" s="228" t="str">
        <f t="shared" si="1"/>
        <v>Provisional.Studio Schools.Prior attainment.Boys</v>
      </c>
      <c r="B56">
        <v>201819</v>
      </c>
      <c r="C56" t="s">
        <v>223</v>
      </c>
      <c r="D56" t="s">
        <v>224</v>
      </c>
      <c r="E56" t="s">
        <v>225</v>
      </c>
      <c r="F56" t="s">
        <v>226</v>
      </c>
      <c r="G56" t="s">
        <v>239</v>
      </c>
      <c r="H56" s="380" t="s">
        <v>236</v>
      </c>
      <c r="I56" t="s">
        <v>362</v>
      </c>
      <c r="J56" t="s">
        <v>5</v>
      </c>
      <c r="K56" t="s">
        <v>372</v>
      </c>
      <c r="L56" t="s">
        <v>7</v>
      </c>
      <c r="M56" t="s">
        <v>7</v>
      </c>
      <c r="N56">
        <v>24</v>
      </c>
      <c r="O56">
        <v>86</v>
      </c>
      <c r="P56">
        <v>1878.5</v>
      </c>
      <c r="Q56">
        <v>21.8</v>
      </c>
      <c r="R56">
        <v>82</v>
      </c>
      <c r="S56">
        <v>95.3</v>
      </c>
      <c r="T56">
        <v>4</v>
      </c>
      <c r="U56">
        <v>4.7</v>
      </c>
      <c r="V56">
        <v>11</v>
      </c>
      <c r="W56">
        <v>12.8</v>
      </c>
      <c r="X56">
        <v>1</v>
      </c>
      <c r="Y56">
        <v>1.2</v>
      </c>
      <c r="Z56">
        <v>0</v>
      </c>
      <c r="AA56">
        <v>0</v>
      </c>
      <c r="AB56">
        <v>1</v>
      </c>
      <c r="AC56">
        <v>1.2</v>
      </c>
      <c r="AD56">
        <v>127.67</v>
      </c>
      <c r="AE56">
        <v>1.48</v>
      </c>
      <c r="AF56">
        <v>86</v>
      </c>
      <c r="AG56">
        <v>-22.08</v>
      </c>
      <c r="AH56">
        <v>-0.26</v>
      </c>
      <c r="AI56">
        <v>-0.53</v>
      </c>
      <c r="AJ56">
        <v>0.01</v>
      </c>
      <c r="AK56">
        <v>-45.78</v>
      </c>
      <c r="AL56">
        <v>-0.53</v>
      </c>
      <c r="AM56">
        <v>-0.8</v>
      </c>
      <c r="AN56">
        <v>-0.26</v>
      </c>
      <c r="AO56">
        <v>2.42</v>
      </c>
      <c r="AP56">
        <v>0.03</v>
      </c>
      <c r="AQ56">
        <v>-0.24</v>
      </c>
      <c r="AR56">
        <v>0.3</v>
      </c>
      <c r="AS56">
        <v>-27.99</v>
      </c>
      <c r="AT56">
        <v>-0.33</v>
      </c>
      <c r="AU56">
        <v>-0.6</v>
      </c>
      <c r="AV56">
        <v>-0.05</v>
      </c>
      <c r="AW56">
        <v>-16.68</v>
      </c>
      <c r="AX56">
        <v>-0.19</v>
      </c>
      <c r="AY56">
        <v>-0.47</v>
      </c>
      <c r="AZ56">
        <v>0.08</v>
      </c>
      <c r="BA56">
        <v>85</v>
      </c>
      <c r="BB56">
        <v>98.8</v>
      </c>
      <c r="BC56">
        <v>82</v>
      </c>
      <c r="BD56">
        <v>95.3</v>
      </c>
      <c r="BE56">
        <v>78</v>
      </c>
      <c r="BF56">
        <v>90.7</v>
      </c>
      <c r="BG56">
        <v>83</v>
      </c>
      <c r="BH56">
        <v>96.5</v>
      </c>
      <c r="BI56">
        <v>70</v>
      </c>
      <c r="BJ56">
        <v>81.400000000000006</v>
      </c>
      <c r="BK56">
        <v>24</v>
      </c>
      <c r="BL56">
        <v>27.9</v>
      </c>
      <c r="BM56">
        <v>5</v>
      </c>
      <c r="BN56">
        <v>5.8</v>
      </c>
      <c r="BO56">
        <v>6</v>
      </c>
      <c r="BP56">
        <v>7</v>
      </c>
      <c r="BQ56">
        <v>4</v>
      </c>
      <c r="BR56">
        <v>4.7</v>
      </c>
      <c r="BS56">
        <v>4</v>
      </c>
      <c r="BT56">
        <v>5.7</v>
      </c>
      <c r="BU56">
        <v>1</v>
      </c>
      <c r="BV56">
        <v>4.2</v>
      </c>
      <c r="BW56">
        <v>4</v>
      </c>
      <c r="BX56">
        <v>80</v>
      </c>
      <c r="BY56">
        <v>18</v>
      </c>
      <c r="BZ56">
        <v>20.9</v>
      </c>
      <c r="CA56">
        <v>13</v>
      </c>
      <c r="CB56">
        <v>15.1</v>
      </c>
      <c r="CC56">
        <v>5</v>
      </c>
      <c r="CD56">
        <v>7.1</v>
      </c>
      <c r="CE56">
        <v>4</v>
      </c>
      <c r="CF56">
        <v>16.7</v>
      </c>
      <c r="CG56">
        <v>4</v>
      </c>
      <c r="CH56">
        <v>80</v>
      </c>
      <c r="CI56">
        <v>199</v>
      </c>
      <c r="CJ56">
        <v>2.31</v>
      </c>
      <c r="CK56">
        <v>172</v>
      </c>
      <c r="CL56">
        <v>2</v>
      </c>
      <c r="CM56">
        <v>156.5</v>
      </c>
      <c r="CN56">
        <v>1.82</v>
      </c>
      <c r="CO56">
        <v>51</v>
      </c>
      <c r="CP56">
        <v>0.59</v>
      </c>
      <c r="CQ56">
        <v>31</v>
      </c>
      <c r="CR56">
        <v>0.36</v>
      </c>
      <c r="CS56">
        <v>408</v>
      </c>
      <c r="CT56">
        <v>4.7</v>
      </c>
      <c r="CU56">
        <v>344</v>
      </c>
      <c r="CV56">
        <v>4</v>
      </c>
      <c r="CW56">
        <v>459</v>
      </c>
      <c r="CX56">
        <v>5.3</v>
      </c>
      <c r="CY56">
        <v>667.5</v>
      </c>
      <c r="CZ56">
        <v>7.8</v>
      </c>
      <c r="DA56">
        <v>263</v>
      </c>
      <c r="DB56">
        <v>3.1</v>
      </c>
      <c r="DC56">
        <v>404.5</v>
      </c>
      <c r="DD56">
        <v>4.7</v>
      </c>
      <c r="DE56">
        <v>186</v>
      </c>
      <c r="DF56">
        <v>2.2000000000000002</v>
      </c>
      <c r="DG56">
        <v>192</v>
      </c>
      <c r="DH56">
        <v>2.2000000000000002</v>
      </c>
      <c r="DI56">
        <v>2</v>
      </c>
      <c r="DJ56">
        <v>2.2999999999999998</v>
      </c>
      <c r="DK56">
        <v>3</v>
      </c>
      <c r="DL56">
        <v>3.5</v>
      </c>
      <c r="DM56">
        <v>12</v>
      </c>
      <c r="DN56">
        <v>14</v>
      </c>
      <c r="DO56">
        <v>44</v>
      </c>
      <c r="DP56">
        <v>51.2</v>
      </c>
      <c r="DQ56">
        <v>24</v>
      </c>
      <c r="DR56">
        <v>27.9</v>
      </c>
      <c r="DS56">
        <v>47</v>
      </c>
      <c r="DT56">
        <v>54.7</v>
      </c>
      <c r="DU56">
        <v>23</v>
      </c>
      <c r="DV56">
        <v>26.7</v>
      </c>
      <c r="DW56">
        <v>23</v>
      </c>
      <c r="DX56">
        <v>26.7</v>
      </c>
      <c r="DY56">
        <v>0</v>
      </c>
      <c r="DZ56">
        <v>0</v>
      </c>
      <c r="EA56">
        <v>1</v>
      </c>
      <c r="EB56">
        <v>1.2</v>
      </c>
      <c r="EC56">
        <v>19</v>
      </c>
      <c r="ED56">
        <v>22.1</v>
      </c>
    </row>
    <row r="57" spans="1:134" x14ac:dyDescent="0.35">
      <c r="A57" s="228" t="str">
        <f t="shared" si="1"/>
        <v>Provisional.University Technical Colleges (UTCs).Prior attainment.Boys</v>
      </c>
      <c r="B57">
        <v>201819</v>
      </c>
      <c r="C57" t="s">
        <v>223</v>
      </c>
      <c r="D57" t="s">
        <v>224</v>
      </c>
      <c r="E57" t="s">
        <v>225</v>
      </c>
      <c r="F57" t="s">
        <v>226</v>
      </c>
      <c r="G57" t="s">
        <v>239</v>
      </c>
      <c r="H57" s="380" t="s">
        <v>237</v>
      </c>
      <c r="I57" t="s">
        <v>362</v>
      </c>
      <c r="J57" t="s">
        <v>5</v>
      </c>
      <c r="K57" t="s">
        <v>372</v>
      </c>
      <c r="L57" t="s">
        <v>7</v>
      </c>
      <c r="M57" t="s">
        <v>7</v>
      </c>
      <c r="N57">
        <v>46</v>
      </c>
      <c r="O57">
        <v>272</v>
      </c>
      <c r="P57">
        <v>5529.25</v>
      </c>
      <c r="Q57">
        <v>20.3</v>
      </c>
      <c r="R57">
        <v>263</v>
      </c>
      <c r="S57">
        <v>96.7</v>
      </c>
      <c r="T57">
        <v>2</v>
      </c>
      <c r="U57">
        <v>0.7</v>
      </c>
      <c r="V57">
        <v>16</v>
      </c>
      <c r="W57">
        <v>5.9</v>
      </c>
      <c r="X57">
        <v>1</v>
      </c>
      <c r="Y57">
        <v>0.4</v>
      </c>
      <c r="Z57">
        <v>0</v>
      </c>
      <c r="AA57">
        <v>0</v>
      </c>
      <c r="AB57">
        <v>0</v>
      </c>
      <c r="AC57">
        <v>0</v>
      </c>
      <c r="AD57">
        <v>421.18</v>
      </c>
      <c r="AE57">
        <v>1.55</v>
      </c>
      <c r="AF57">
        <v>272</v>
      </c>
      <c r="AG57">
        <v>-110.27</v>
      </c>
      <c r="AH57">
        <v>-0.41</v>
      </c>
      <c r="AI57">
        <v>-0.56000000000000005</v>
      </c>
      <c r="AJ57">
        <v>-0.25</v>
      </c>
      <c r="AK57">
        <v>-167.6</v>
      </c>
      <c r="AL57">
        <v>-0.62</v>
      </c>
      <c r="AM57">
        <v>-0.77</v>
      </c>
      <c r="AN57">
        <v>-0.46</v>
      </c>
      <c r="AO57">
        <v>45.05</v>
      </c>
      <c r="AP57">
        <v>0.17</v>
      </c>
      <c r="AQ57">
        <v>0.01</v>
      </c>
      <c r="AR57">
        <v>0.32</v>
      </c>
      <c r="AS57">
        <v>-65.48</v>
      </c>
      <c r="AT57">
        <v>-0.24</v>
      </c>
      <c r="AU57">
        <v>-0.39</v>
      </c>
      <c r="AV57">
        <v>-0.09</v>
      </c>
      <c r="AW57">
        <v>-220.33</v>
      </c>
      <c r="AX57">
        <v>-0.81</v>
      </c>
      <c r="AY57">
        <v>-0.96</v>
      </c>
      <c r="AZ57">
        <v>-0.66</v>
      </c>
      <c r="BA57">
        <v>266</v>
      </c>
      <c r="BB57">
        <v>97.8</v>
      </c>
      <c r="BC57">
        <v>261</v>
      </c>
      <c r="BD57">
        <v>96</v>
      </c>
      <c r="BE57">
        <v>218</v>
      </c>
      <c r="BF57">
        <v>80.099999999999994</v>
      </c>
      <c r="BG57">
        <v>264</v>
      </c>
      <c r="BH57">
        <v>97.1</v>
      </c>
      <c r="BI57">
        <v>250</v>
      </c>
      <c r="BJ57">
        <v>91.9</v>
      </c>
      <c r="BK57">
        <v>75</v>
      </c>
      <c r="BL57">
        <v>27.6</v>
      </c>
      <c r="BM57">
        <v>6</v>
      </c>
      <c r="BN57">
        <v>2.2000000000000002</v>
      </c>
      <c r="BO57">
        <v>7</v>
      </c>
      <c r="BP57">
        <v>2.6</v>
      </c>
      <c r="BQ57">
        <v>12</v>
      </c>
      <c r="BR57">
        <v>4.4000000000000004</v>
      </c>
      <c r="BS57">
        <v>10</v>
      </c>
      <c r="BT57">
        <v>4</v>
      </c>
      <c r="BU57">
        <v>2</v>
      </c>
      <c r="BV57">
        <v>2.7</v>
      </c>
      <c r="BW57">
        <v>2</v>
      </c>
      <c r="BX57">
        <v>33.299999999999997</v>
      </c>
      <c r="BY57">
        <v>31</v>
      </c>
      <c r="BZ57">
        <v>11.4</v>
      </c>
      <c r="CA57">
        <v>39</v>
      </c>
      <c r="CB57">
        <v>14.3</v>
      </c>
      <c r="CC57">
        <v>30</v>
      </c>
      <c r="CD57">
        <v>12</v>
      </c>
      <c r="CE57">
        <v>4</v>
      </c>
      <c r="CF57">
        <v>5.3</v>
      </c>
      <c r="CG57">
        <v>3</v>
      </c>
      <c r="CH57">
        <v>50</v>
      </c>
      <c r="CI57">
        <v>585</v>
      </c>
      <c r="CJ57">
        <v>2.15</v>
      </c>
      <c r="CK57">
        <v>582</v>
      </c>
      <c r="CL57">
        <v>2.14</v>
      </c>
      <c r="CM57">
        <v>610</v>
      </c>
      <c r="CN57">
        <v>2.2400000000000002</v>
      </c>
      <c r="CO57">
        <v>117</v>
      </c>
      <c r="CP57">
        <v>0.43</v>
      </c>
      <c r="CQ57">
        <v>23</v>
      </c>
      <c r="CR57">
        <v>0.08</v>
      </c>
      <c r="CS57">
        <v>1247</v>
      </c>
      <c r="CT57">
        <v>4.5999999999999996</v>
      </c>
      <c r="CU57">
        <v>1164</v>
      </c>
      <c r="CV57">
        <v>4.3</v>
      </c>
      <c r="CW57">
        <v>1510</v>
      </c>
      <c r="CX57">
        <v>5.6</v>
      </c>
      <c r="CY57">
        <v>1608.25</v>
      </c>
      <c r="CZ57">
        <v>5.9</v>
      </c>
      <c r="DA57">
        <v>657</v>
      </c>
      <c r="DB57">
        <v>2.4</v>
      </c>
      <c r="DC57">
        <v>951.25</v>
      </c>
      <c r="DD57">
        <v>3.5</v>
      </c>
      <c r="DE57">
        <v>620</v>
      </c>
      <c r="DF57">
        <v>2.2999999999999998</v>
      </c>
      <c r="DG57">
        <v>590</v>
      </c>
      <c r="DH57">
        <v>2.2000000000000002</v>
      </c>
      <c r="DI57">
        <v>7</v>
      </c>
      <c r="DJ57">
        <v>2.6</v>
      </c>
      <c r="DK57">
        <v>9</v>
      </c>
      <c r="DL57">
        <v>3.3</v>
      </c>
      <c r="DM57">
        <v>30</v>
      </c>
      <c r="DN57">
        <v>11</v>
      </c>
      <c r="DO57">
        <v>161</v>
      </c>
      <c r="DP57">
        <v>59.2</v>
      </c>
      <c r="DQ57">
        <v>64</v>
      </c>
      <c r="DR57">
        <v>23.5</v>
      </c>
      <c r="DS57">
        <v>192</v>
      </c>
      <c r="DT57">
        <v>70.599999999999994</v>
      </c>
      <c r="DU57">
        <v>58</v>
      </c>
      <c r="DV57">
        <v>21.3</v>
      </c>
      <c r="DW57">
        <v>41</v>
      </c>
      <c r="DX57">
        <v>15.1</v>
      </c>
      <c r="DY57">
        <v>0</v>
      </c>
      <c r="DZ57">
        <v>0</v>
      </c>
      <c r="EA57">
        <v>1</v>
      </c>
      <c r="EB57">
        <v>0.4</v>
      </c>
      <c r="EC57">
        <v>26</v>
      </c>
      <c r="ED57">
        <v>9.6</v>
      </c>
    </row>
    <row r="58" spans="1:134" x14ac:dyDescent="0.35">
      <c r="A58" s="228" t="str">
        <f t="shared" si="1"/>
        <v>Provisional.Academies and free schools.Prior attainment.Boys</v>
      </c>
      <c r="B58">
        <v>201819</v>
      </c>
      <c r="C58" t="s">
        <v>223</v>
      </c>
      <c r="D58" t="s">
        <v>224</v>
      </c>
      <c r="E58" t="s">
        <v>225</v>
      </c>
      <c r="F58" t="s">
        <v>226</v>
      </c>
      <c r="G58" t="s">
        <v>239</v>
      </c>
      <c r="H58" s="380" t="s">
        <v>92</v>
      </c>
      <c r="I58" t="s">
        <v>362</v>
      </c>
      <c r="J58" t="s">
        <v>5</v>
      </c>
      <c r="K58" t="s">
        <v>373</v>
      </c>
      <c r="L58" t="s">
        <v>7</v>
      </c>
      <c r="M58" t="s">
        <v>7</v>
      </c>
      <c r="N58">
        <v>2171</v>
      </c>
      <c r="O58">
        <v>82289</v>
      </c>
      <c r="P58">
        <v>3101087.69</v>
      </c>
      <c r="Q58">
        <v>37.700000000000003</v>
      </c>
      <c r="R58">
        <v>81220</v>
      </c>
      <c r="S58">
        <v>98.7</v>
      </c>
      <c r="T58">
        <v>16152</v>
      </c>
      <c r="U58">
        <v>19.600000000000001</v>
      </c>
      <c r="V58">
        <v>40544</v>
      </c>
      <c r="W58">
        <v>49.3</v>
      </c>
      <c r="X58">
        <v>20093</v>
      </c>
      <c r="Y58">
        <v>24.4</v>
      </c>
      <c r="Z58">
        <v>2144</v>
      </c>
      <c r="AA58">
        <v>2.6</v>
      </c>
      <c r="AB58">
        <v>5669</v>
      </c>
      <c r="AC58">
        <v>6.9</v>
      </c>
      <c r="AD58">
        <v>258846.19</v>
      </c>
      <c r="AE58">
        <v>3.15</v>
      </c>
      <c r="AF58">
        <v>82289</v>
      </c>
      <c r="AG58">
        <v>-19152.11</v>
      </c>
      <c r="AH58">
        <v>-0.23</v>
      </c>
      <c r="AI58">
        <v>-0.24</v>
      </c>
      <c r="AJ58">
        <v>-0.22</v>
      </c>
      <c r="AK58">
        <v>-33682.639999999999</v>
      </c>
      <c r="AL58">
        <v>-0.41</v>
      </c>
      <c r="AM58">
        <v>-0.42</v>
      </c>
      <c r="AN58">
        <v>-0.4</v>
      </c>
      <c r="AO58">
        <v>1133.83</v>
      </c>
      <c r="AP58">
        <v>0.01</v>
      </c>
      <c r="AQ58">
        <v>0.01</v>
      </c>
      <c r="AR58">
        <v>0.02</v>
      </c>
      <c r="AS58">
        <v>-12657.94</v>
      </c>
      <c r="AT58">
        <v>-0.15</v>
      </c>
      <c r="AU58">
        <v>-0.16</v>
      </c>
      <c r="AV58">
        <v>-0.15</v>
      </c>
      <c r="AW58">
        <v>-30645.68</v>
      </c>
      <c r="AX58">
        <v>-0.37</v>
      </c>
      <c r="AY58">
        <v>-0.38</v>
      </c>
      <c r="AZ58">
        <v>-0.36</v>
      </c>
      <c r="BA58">
        <v>81606</v>
      </c>
      <c r="BB58">
        <v>99.2</v>
      </c>
      <c r="BC58">
        <v>81400</v>
      </c>
      <c r="BD58">
        <v>98.9</v>
      </c>
      <c r="BE58">
        <v>80358</v>
      </c>
      <c r="BF58">
        <v>97.7</v>
      </c>
      <c r="BG58">
        <v>81345</v>
      </c>
      <c r="BH58">
        <v>98.9</v>
      </c>
      <c r="BI58">
        <v>79972</v>
      </c>
      <c r="BJ58">
        <v>97.2</v>
      </c>
      <c r="BK58">
        <v>66866</v>
      </c>
      <c r="BL58">
        <v>81.3</v>
      </c>
      <c r="BM58">
        <v>23755</v>
      </c>
      <c r="BN58">
        <v>28.9</v>
      </c>
      <c r="BO58">
        <v>31770</v>
      </c>
      <c r="BP58">
        <v>38.6</v>
      </c>
      <c r="BQ58">
        <v>23810</v>
      </c>
      <c r="BR58">
        <v>28.9</v>
      </c>
      <c r="BS58">
        <v>19240</v>
      </c>
      <c r="BT58">
        <v>24.1</v>
      </c>
      <c r="BU58">
        <v>16943</v>
      </c>
      <c r="BV58">
        <v>25.3</v>
      </c>
      <c r="BW58">
        <v>5614</v>
      </c>
      <c r="BX58">
        <v>23.6</v>
      </c>
      <c r="BY58">
        <v>51707</v>
      </c>
      <c r="BZ58">
        <v>62.8</v>
      </c>
      <c r="CA58">
        <v>50472</v>
      </c>
      <c r="CB58">
        <v>61.3</v>
      </c>
      <c r="CC58">
        <v>38898</v>
      </c>
      <c r="CD58">
        <v>48.6</v>
      </c>
      <c r="CE58">
        <v>27627</v>
      </c>
      <c r="CF58">
        <v>41.3</v>
      </c>
      <c r="CG58">
        <v>9454</v>
      </c>
      <c r="CH58">
        <v>39.799999999999997</v>
      </c>
      <c r="CI58">
        <v>332277</v>
      </c>
      <c r="CJ58">
        <v>4.04</v>
      </c>
      <c r="CK58">
        <v>311819.75</v>
      </c>
      <c r="CL58">
        <v>3.79</v>
      </c>
      <c r="CM58">
        <v>301927</v>
      </c>
      <c r="CN58">
        <v>3.67</v>
      </c>
      <c r="CO58">
        <v>222443</v>
      </c>
      <c r="CP58">
        <v>2.7</v>
      </c>
      <c r="CQ58">
        <v>82686.559999999998</v>
      </c>
      <c r="CR58">
        <v>1</v>
      </c>
      <c r="CS58">
        <v>666358</v>
      </c>
      <c r="CT58">
        <v>8.1</v>
      </c>
      <c r="CU58">
        <v>623639.5</v>
      </c>
      <c r="CV58">
        <v>7.6</v>
      </c>
      <c r="CW58">
        <v>870351.43</v>
      </c>
      <c r="CX58">
        <v>10.6</v>
      </c>
      <c r="CY58">
        <v>940738.76</v>
      </c>
      <c r="CZ58">
        <v>11.4</v>
      </c>
      <c r="DA58">
        <v>666517.51</v>
      </c>
      <c r="DB58">
        <v>8.1</v>
      </c>
      <c r="DC58">
        <v>274221.25</v>
      </c>
      <c r="DD58">
        <v>3.3</v>
      </c>
      <c r="DE58">
        <v>230259</v>
      </c>
      <c r="DF58">
        <v>2.8</v>
      </c>
      <c r="DG58">
        <v>231875</v>
      </c>
      <c r="DH58">
        <v>2.8</v>
      </c>
      <c r="DI58">
        <v>853</v>
      </c>
      <c r="DJ58">
        <v>1</v>
      </c>
      <c r="DK58">
        <v>574</v>
      </c>
      <c r="DL58">
        <v>0.7</v>
      </c>
      <c r="DM58">
        <v>936</v>
      </c>
      <c r="DN58">
        <v>1.1000000000000001</v>
      </c>
      <c r="DO58">
        <v>9947</v>
      </c>
      <c r="DP58">
        <v>12.1</v>
      </c>
      <c r="DQ58">
        <v>49886</v>
      </c>
      <c r="DR58">
        <v>60.6</v>
      </c>
      <c r="DS58">
        <v>70298</v>
      </c>
      <c r="DT58">
        <v>85.4</v>
      </c>
      <c r="DU58">
        <v>9674</v>
      </c>
      <c r="DV58">
        <v>11.8</v>
      </c>
      <c r="DW58">
        <v>9465</v>
      </c>
      <c r="DX58">
        <v>11.5</v>
      </c>
      <c r="DY58">
        <v>7377</v>
      </c>
      <c r="DZ58">
        <v>9</v>
      </c>
      <c r="EA58">
        <v>790</v>
      </c>
      <c r="EB58">
        <v>1</v>
      </c>
      <c r="EC58">
        <v>29476</v>
      </c>
      <c r="ED58">
        <v>35.799999999999997</v>
      </c>
    </row>
    <row r="59" spans="1:134" x14ac:dyDescent="0.35">
      <c r="A59" s="228" t="str">
        <f t="shared" si="1"/>
        <v>Provisional.All independent schools.Prior attainment.Boys</v>
      </c>
      <c r="B59">
        <v>201819</v>
      </c>
      <c r="C59" t="s">
        <v>223</v>
      </c>
      <c r="D59" t="s">
        <v>224</v>
      </c>
      <c r="E59" t="s">
        <v>225</v>
      </c>
      <c r="F59" t="s">
        <v>226</v>
      </c>
      <c r="G59" t="s">
        <v>239</v>
      </c>
      <c r="H59" s="380" t="s">
        <v>311</v>
      </c>
      <c r="I59" t="s">
        <v>362</v>
      </c>
      <c r="J59" t="s">
        <v>5</v>
      </c>
      <c r="K59" t="s">
        <v>373</v>
      </c>
      <c r="L59" t="s">
        <v>7</v>
      </c>
      <c r="M59" t="s">
        <v>7</v>
      </c>
      <c r="N59">
        <v>17</v>
      </c>
      <c r="O59">
        <v>47</v>
      </c>
      <c r="P59">
        <v>673.5</v>
      </c>
      <c r="Q59">
        <v>14.3</v>
      </c>
      <c r="R59">
        <v>26</v>
      </c>
      <c r="S59">
        <v>55.3</v>
      </c>
      <c r="T59">
        <v>0</v>
      </c>
      <c r="U59">
        <v>0</v>
      </c>
      <c r="V59">
        <v>3</v>
      </c>
      <c r="W59">
        <v>6.4</v>
      </c>
      <c r="X59">
        <v>2</v>
      </c>
      <c r="Y59">
        <v>4.3</v>
      </c>
      <c r="Z59">
        <v>0</v>
      </c>
      <c r="AA59">
        <v>0</v>
      </c>
      <c r="AB59">
        <v>0</v>
      </c>
      <c r="AC59">
        <v>0</v>
      </c>
      <c r="AD59">
        <v>49</v>
      </c>
      <c r="AE59">
        <v>1.04</v>
      </c>
      <c r="AF59">
        <v>47</v>
      </c>
      <c r="AG59">
        <v>-112.26</v>
      </c>
      <c r="AH59">
        <v>-2.39</v>
      </c>
      <c r="AI59">
        <v>-2.76</v>
      </c>
      <c r="AJ59">
        <v>-2.02</v>
      </c>
      <c r="AK59">
        <v>-139.88999999999999</v>
      </c>
      <c r="AL59">
        <v>-2.98</v>
      </c>
      <c r="AM59">
        <v>-3.34</v>
      </c>
      <c r="AN59">
        <v>-2.61</v>
      </c>
      <c r="AO59">
        <v>-61.73</v>
      </c>
      <c r="AP59">
        <v>-1.31</v>
      </c>
      <c r="AQ59">
        <v>-1.68</v>
      </c>
      <c r="AR59">
        <v>-0.95</v>
      </c>
      <c r="AS59">
        <v>-114.82</v>
      </c>
      <c r="AT59">
        <v>-2.44</v>
      </c>
      <c r="AU59">
        <v>-2.81</v>
      </c>
      <c r="AV59">
        <v>-2.08</v>
      </c>
      <c r="AW59">
        <v>-124.93</v>
      </c>
      <c r="AX59">
        <v>-2.66</v>
      </c>
      <c r="AY59">
        <v>-3.02</v>
      </c>
      <c r="AZ59">
        <v>-2.29</v>
      </c>
      <c r="BA59">
        <v>38</v>
      </c>
      <c r="BB59">
        <v>80.900000000000006</v>
      </c>
      <c r="BC59">
        <v>38</v>
      </c>
      <c r="BD59">
        <v>80.900000000000006</v>
      </c>
      <c r="BE59">
        <v>11</v>
      </c>
      <c r="BF59">
        <v>23.4</v>
      </c>
      <c r="BG59">
        <v>34</v>
      </c>
      <c r="BH59">
        <v>72.3</v>
      </c>
      <c r="BI59">
        <v>16</v>
      </c>
      <c r="BJ59">
        <v>34</v>
      </c>
      <c r="BK59">
        <v>7</v>
      </c>
      <c r="BL59">
        <v>14.9</v>
      </c>
      <c r="BM59">
        <v>5</v>
      </c>
      <c r="BN59">
        <v>10.6</v>
      </c>
      <c r="BO59">
        <v>3</v>
      </c>
      <c r="BP59">
        <v>6.4</v>
      </c>
      <c r="BQ59">
        <v>7</v>
      </c>
      <c r="BR59">
        <v>14.9</v>
      </c>
      <c r="BS59">
        <v>3</v>
      </c>
      <c r="BT59">
        <v>18.8</v>
      </c>
      <c r="BU59">
        <v>1</v>
      </c>
      <c r="BV59">
        <v>14.3</v>
      </c>
      <c r="BW59">
        <v>1</v>
      </c>
      <c r="BX59">
        <v>20</v>
      </c>
      <c r="BY59">
        <v>5</v>
      </c>
      <c r="BZ59">
        <v>10.6</v>
      </c>
      <c r="CA59">
        <v>14</v>
      </c>
      <c r="CB59">
        <v>29.8</v>
      </c>
      <c r="CC59">
        <v>7</v>
      </c>
      <c r="CD59">
        <v>43.8</v>
      </c>
      <c r="CE59">
        <v>1</v>
      </c>
      <c r="CF59">
        <v>14.3</v>
      </c>
      <c r="CG59">
        <v>3</v>
      </c>
      <c r="CH59">
        <v>60</v>
      </c>
      <c r="CI59">
        <v>41</v>
      </c>
      <c r="CJ59">
        <v>0.87</v>
      </c>
      <c r="CK59">
        <v>106</v>
      </c>
      <c r="CL59">
        <v>2.2599999999999998</v>
      </c>
      <c r="CM59">
        <v>54</v>
      </c>
      <c r="CN59">
        <v>1.1499999999999999</v>
      </c>
      <c r="CO59">
        <v>17</v>
      </c>
      <c r="CP59">
        <v>0.36</v>
      </c>
      <c r="CQ59">
        <v>22</v>
      </c>
      <c r="CR59">
        <v>0.47</v>
      </c>
      <c r="CS59">
        <v>123</v>
      </c>
      <c r="CT59">
        <v>2.6</v>
      </c>
      <c r="CU59">
        <v>212</v>
      </c>
      <c r="CV59">
        <v>4.5</v>
      </c>
      <c r="CW59">
        <v>146</v>
      </c>
      <c r="CX59">
        <v>3.1</v>
      </c>
      <c r="CY59">
        <v>192.5</v>
      </c>
      <c r="CZ59">
        <v>4.0999999999999996</v>
      </c>
      <c r="DA59">
        <v>154</v>
      </c>
      <c r="DB59">
        <v>3.3</v>
      </c>
      <c r="DC59">
        <v>38.5</v>
      </c>
      <c r="DD59">
        <v>0.8</v>
      </c>
      <c r="DE59">
        <v>42</v>
      </c>
      <c r="DF59">
        <v>0.9</v>
      </c>
      <c r="DG59">
        <v>54</v>
      </c>
      <c r="DH59">
        <v>1.1000000000000001</v>
      </c>
      <c r="DI59">
        <v>14</v>
      </c>
      <c r="DJ59">
        <v>29.8</v>
      </c>
      <c r="DK59">
        <v>12</v>
      </c>
      <c r="DL59">
        <v>25.5</v>
      </c>
      <c r="DM59">
        <v>12</v>
      </c>
      <c r="DN59">
        <v>25.5</v>
      </c>
      <c r="DO59">
        <v>5</v>
      </c>
      <c r="DP59">
        <v>10.6</v>
      </c>
      <c r="DQ59">
        <v>3</v>
      </c>
      <c r="DR59">
        <v>6.4</v>
      </c>
      <c r="DS59">
        <v>12</v>
      </c>
      <c r="DT59">
        <v>25.5</v>
      </c>
      <c r="DU59">
        <v>4</v>
      </c>
      <c r="DV59">
        <v>8.5</v>
      </c>
      <c r="DW59">
        <v>4</v>
      </c>
      <c r="DX59">
        <v>8.5</v>
      </c>
      <c r="DY59">
        <v>0</v>
      </c>
      <c r="DZ59">
        <v>0</v>
      </c>
      <c r="EA59">
        <v>0</v>
      </c>
      <c r="EB59">
        <v>0</v>
      </c>
      <c r="EC59">
        <v>20</v>
      </c>
      <c r="ED59">
        <v>42.6</v>
      </c>
    </row>
    <row r="60" spans="1:134" x14ac:dyDescent="0.35">
      <c r="A60" s="228" t="str">
        <f t="shared" si="1"/>
        <v>Provisional.All schools.Prior attainment.Boys</v>
      </c>
      <c r="B60">
        <v>201819</v>
      </c>
      <c r="C60" t="s">
        <v>223</v>
      </c>
      <c r="D60" t="s">
        <v>224</v>
      </c>
      <c r="E60" t="s">
        <v>225</v>
      </c>
      <c r="F60" t="s">
        <v>226</v>
      </c>
      <c r="G60" t="s">
        <v>239</v>
      </c>
      <c r="H60" s="380" t="s">
        <v>15</v>
      </c>
      <c r="I60" t="s">
        <v>362</v>
      </c>
      <c r="J60" t="s">
        <v>5</v>
      </c>
      <c r="K60" t="s">
        <v>373</v>
      </c>
      <c r="L60" t="s">
        <v>7</v>
      </c>
      <c r="M60" t="s">
        <v>7</v>
      </c>
      <c r="N60">
        <v>3638</v>
      </c>
      <c r="O60">
        <v>116718</v>
      </c>
      <c r="P60">
        <v>4250190.2300000004</v>
      </c>
      <c r="Q60">
        <v>36.4</v>
      </c>
      <c r="R60">
        <v>113393</v>
      </c>
      <c r="S60">
        <v>97.2</v>
      </c>
      <c r="T60">
        <v>21758</v>
      </c>
      <c r="U60">
        <v>18.600000000000001</v>
      </c>
      <c r="V60">
        <v>55043</v>
      </c>
      <c r="W60">
        <v>47.2</v>
      </c>
      <c r="X60">
        <v>26906</v>
      </c>
      <c r="Y60">
        <v>23.1</v>
      </c>
      <c r="Z60">
        <v>2823</v>
      </c>
      <c r="AA60">
        <v>2.4</v>
      </c>
      <c r="AB60">
        <v>7592</v>
      </c>
      <c r="AC60">
        <v>6.5</v>
      </c>
      <c r="AD60">
        <v>354293.2</v>
      </c>
      <c r="AE60">
        <v>3.04</v>
      </c>
      <c r="AF60">
        <v>116718</v>
      </c>
      <c r="AG60">
        <v>-41850.42</v>
      </c>
      <c r="AH60">
        <v>-0.36</v>
      </c>
      <c r="AI60">
        <v>-0.37</v>
      </c>
      <c r="AJ60">
        <v>-0.35</v>
      </c>
      <c r="AK60">
        <v>-63053.89</v>
      </c>
      <c r="AL60">
        <v>-0.54</v>
      </c>
      <c r="AM60">
        <v>-0.55000000000000004</v>
      </c>
      <c r="AN60">
        <v>-0.53</v>
      </c>
      <c r="AO60">
        <v>-10591.96</v>
      </c>
      <c r="AP60">
        <v>-0.09</v>
      </c>
      <c r="AQ60">
        <v>-0.1</v>
      </c>
      <c r="AR60">
        <v>-0.08</v>
      </c>
      <c r="AS60">
        <v>-32070.09</v>
      </c>
      <c r="AT60">
        <v>-0.27</v>
      </c>
      <c r="AU60">
        <v>-0.28000000000000003</v>
      </c>
      <c r="AV60">
        <v>-0.27</v>
      </c>
      <c r="AW60">
        <v>-59997.03</v>
      </c>
      <c r="AX60">
        <v>-0.51</v>
      </c>
      <c r="AY60">
        <v>-0.52</v>
      </c>
      <c r="AZ60">
        <v>-0.51</v>
      </c>
      <c r="BA60">
        <v>114858</v>
      </c>
      <c r="BB60">
        <v>98.4</v>
      </c>
      <c r="BC60">
        <v>114332</v>
      </c>
      <c r="BD60">
        <v>98</v>
      </c>
      <c r="BE60">
        <v>110442</v>
      </c>
      <c r="BF60">
        <v>94.6</v>
      </c>
      <c r="BG60">
        <v>114035</v>
      </c>
      <c r="BH60">
        <v>97.7</v>
      </c>
      <c r="BI60">
        <v>110111</v>
      </c>
      <c r="BJ60">
        <v>94.3</v>
      </c>
      <c r="BK60">
        <v>91065</v>
      </c>
      <c r="BL60">
        <v>78</v>
      </c>
      <c r="BM60">
        <v>32179</v>
      </c>
      <c r="BN60">
        <v>27.6</v>
      </c>
      <c r="BO60">
        <v>43149</v>
      </c>
      <c r="BP60">
        <v>37</v>
      </c>
      <c r="BQ60">
        <v>32201</v>
      </c>
      <c r="BR60">
        <v>27.6</v>
      </c>
      <c r="BS60">
        <v>26188</v>
      </c>
      <c r="BT60">
        <v>23.8</v>
      </c>
      <c r="BU60">
        <v>23063</v>
      </c>
      <c r="BV60">
        <v>25.3</v>
      </c>
      <c r="BW60">
        <v>7667</v>
      </c>
      <c r="BX60">
        <v>23.8</v>
      </c>
      <c r="BY60">
        <v>70437</v>
      </c>
      <c r="BZ60">
        <v>60.3</v>
      </c>
      <c r="CA60">
        <v>68837</v>
      </c>
      <c r="CB60">
        <v>59</v>
      </c>
      <c r="CC60">
        <v>52971</v>
      </c>
      <c r="CD60">
        <v>48.1</v>
      </c>
      <c r="CE60">
        <v>37614</v>
      </c>
      <c r="CF60">
        <v>41.3</v>
      </c>
      <c r="CG60">
        <v>12897</v>
      </c>
      <c r="CH60">
        <v>40.1</v>
      </c>
      <c r="CI60">
        <v>454257</v>
      </c>
      <c r="CJ60">
        <v>3.89</v>
      </c>
      <c r="CK60">
        <v>430154.75</v>
      </c>
      <c r="CL60">
        <v>3.69</v>
      </c>
      <c r="CM60">
        <v>413249</v>
      </c>
      <c r="CN60">
        <v>3.54</v>
      </c>
      <c r="CO60">
        <v>302492</v>
      </c>
      <c r="CP60">
        <v>2.59</v>
      </c>
      <c r="CQ60">
        <v>112351.72</v>
      </c>
      <c r="CR60">
        <v>0.96</v>
      </c>
      <c r="CS60">
        <v>914744</v>
      </c>
      <c r="CT60">
        <v>7.8</v>
      </c>
      <c r="CU60">
        <v>860309.5</v>
      </c>
      <c r="CV60">
        <v>7.4</v>
      </c>
      <c r="CW60">
        <v>1191218.5900000001</v>
      </c>
      <c r="CX60">
        <v>10.199999999999999</v>
      </c>
      <c r="CY60">
        <v>1283918.1399999999</v>
      </c>
      <c r="CZ60">
        <v>11</v>
      </c>
      <c r="DA60">
        <v>923390.14</v>
      </c>
      <c r="DB60">
        <v>7.9</v>
      </c>
      <c r="DC60">
        <v>360528</v>
      </c>
      <c r="DD60">
        <v>3.1</v>
      </c>
      <c r="DE60">
        <v>316384</v>
      </c>
      <c r="DF60">
        <v>2.7</v>
      </c>
      <c r="DG60">
        <v>318856</v>
      </c>
      <c r="DH60">
        <v>2.7</v>
      </c>
      <c r="DI60">
        <v>3142</v>
      </c>
      <c r="DJ60">
        <v>2.7</v>
      </c>
      <c r="DK60">
        <v>2571</v>
      </c>
      <c r="DL60">
        <v>2.2000000000000002</v>
      </c>
      <c r="DM60">
        <v>2106</v>
      </c>
      <c r="DN60">
        <v>1.8</v>
      </c>
      <c r="DO60">
        <v>14169</v>
      </c>
      <c r="DP60">
        <v>12.1</v>
      </c>
      <c r="DQ60">
        <v>68503</v>
      </c>
      <c r="DR60">
        <v>58.7</v>
      </c>
      <c r="DS60">
        <v>97187</v>
      </c>
      <c r="DT60">
        <v>83.3</v>
      </c>
      <c r="DU60">
        <v>12929</v>
      </c>
      <c r="DV60">
        <v>11.1</v>
      </c>
      <c r="DW60">
        <v>12718</v>
      </c>
      <c r="DX60">
        <v>10.9</v>
      </c>
      <c r="DY60">
        <v>9978</v>
      </c>
      <c r="DZ60">
        <v>8.5</v>
      </c>
      <c r="EA60">
        <v>1088</v>
      </c>
      <c r="EB60">
        <v>0.9</v>
      </c>
      <c r="EC60">
        <v>40675</v>
      </c>
      <c r="ED60">
        <v>34.799999999999997</v>
      </c>
    </row>
    <row r="61" spans="1:134" x14ac:dyDescent="0.35">
      <c r="A61" s="228" t="str">
        <f t="shared" si="1"/>
        <v>Provisional.All special schools.Prior attainment.Boys</v>
      </c>
      <c r="B61">
        <v>201819</v>
      </c>
      <c r="C61" t="s">
        <v>223</v>
      </c>
      <c r="D61" t="s">
        <v>224</v>
      </c>
      <c r="E61" t="s">
        <v>225</v>
      </c>
      <c r="F61" t="s">
        <v>226</v>
      </c>
      <c r="G61" t="s">
        <v>239</v>
      </c>
      <c r="H61" s="380" t="s">
        <v>18</v>
      </c>
      <c r="I61" t="s">
        <v>362</v>
      </c>
      <c r="J61" t="s">
        <v>5</v>
      </c>
      <c r="K61" t="s">
        <v>373</v>
      </c>
      <c r="L61" t="s">
        <v>7</v>
      </c>
      <c r="M61" t="s">
        <v>7</v>
      </c>
      <c r="N61">
        <v>317</v>
      </c>
      <c r="O61">
        <v>1049</v>
      </c>
      <c r="P61">
        <v>9124</v>
      </c>
      <c r="Q61">
        <v>8.6999999999999993</v>
      </c>
      <c r="R61">
        <v>526</v>
      </c>
      <c r="S61">
        <v>50.1</v>
      </c>
      <c r="T61">
        <v>9</v>
      </c>
      <c r="U61">
        <v>0.9</v>
      </c>
      <c r="V61">
        <v>54</v>
      </c>
      <c r="W61">
        <v>5.0999999999999996</v>
      </c>
      <c r="X61">
        <v>4</v>
      </c>
      <c r="Y61">
        <v>0.4</v>
      </c>
      <c r="Z61">
        <v>0</v>
      </c>
      <c r="AA61">
        <v>0</v>
      </c>
      <c r="AB61">
        <v>2</v>
      </c>
      <c r="AC61">
        <v>0.2</v>
      </c>
      <c r="AD61">
        <v>623.04</v>
      </c>
      <c r="AE61">
        <v>0.59</v>
      </c>
      <c r="AF61">
        <v>1049</v>
      </c>
      <c r="AG61">
        <v>-3000.92</v>
      </c>
      <c r="AH61">
        <v>-2.86</v>
      </c>
      <c r="AI61">
        <v>-2.94</v>
      </c>
      <c r="AJ61">
        <v>-2.78</v>
      </c>
      <c r="AK61">
        <v>-3443.75</v>
      </c>
      <c r="AL61">
        <v>-3.28</v>
      </c>
      <c r="AM61">
        <v>-3.36</v>
      </c>
      <c r="AN61">
        <v>-3.21</v>
      </c>
      <c r="AO61">
        <v>-2134.75</v>
      </c>
      <c r="AP61">
        <v>-2.04</v>
      </c>
      <c r="AQ61">
        <v>-2.11</v>
      </c>
      <c r="AR61">
        <v>-1.96</v>
      </c>
      <c r="AS61">
        <v>-2867.59</v>
      </c>
      <c r="AT61">
        <v>-2.73</v>
      </c>
      <c r="AU61">
        <v>-2.81</v>
      </c>
      <c r="AV61">
        <v>-2.66</v>
      </c>
      <c r="AW61">
        <v>-3415.61</v>
      </c>
      <c r="AX61">
        <v>-3.26</v>
      </c>
      <c r="AY61">
        <v>-3.33</v>
      </c>
      <c r="AZ61">
        <v>-3.18</v>
      </c>
      <c r="BA61">
        <v>745</v>
      </c>
      <c r="BB61">
        <v>71</v>
      </c>
      <c r="BC61">
        <v>717</v>
      </c>
      <c r="BD61">
        <v>68.400000000000006</v>
      </c>
      <c r="BE61">
        <v>174</v>
      </c>
      <c r="BF61">
        <v>16.600000000000001</v>
      </c>
      <c r="BG61">
        <v>654</v>
      </c>
      <c r="BH61">
        <v>62.3</v>
      </c>
      <c r="BI61">
        <v>238</v>
      </c>
      <c r="BJ61">
        <v>22.7</v>
      </c>
      <c r="BK61">
        <v>87</v>
      </c>
      <c r="BL61">
        <v>8.3000000000000007</v>
      </c>
      <c r="BM61">
        <v>17</v>
      </c>
      <c r="BN61">
        <v>1.6</v>
      </c>
      <c r="BO61">
        <v>30</v>
      </c>
      <c r="BP61">
        <v>2.9</v>
      </c>
      <c r="BQ61">
        <v>41</v>
      </c>
      <c r="BR61">
        <v>3.9</v>
      </c>
      <c r="BS61">
        <v>30</v>
      </c>
      <c r="BT61">
        <v>12.6</v>
      </c>
      <c r="BU61">
        <v>5</v>
      </c>
      <c r="BV61">
        <v>5.7</v>
      </c>
      <c r="BW61">
        <v>8</v>
      </c>
      <c r="BX61">
        <v>47.1</v>
      </c>
      <c r="BY61">
        <v>60</v>
      </c>
      <c r="BZ61">
        <v>5.7</v>
      </c>
      <c r="CA61">
        <v>131</v>
      </c>
      <c r="CB61">
        <v>12.5</v>
      </c>
      <c r="CC61">
        <v>70</v>
      </c>
      <c r="CD61">
        <v>29.4</v>
      </c>
      <c r="CE61">
        <v>19</v>
      </c>
      <c r="CF61">
        <v>21.8</v>
      </c>
      <c r="CG61">
        <v>11</v>
      </c>
      <c r="CH61">
        <v>64.7</v>
      </c>
      <c r="CI61">
        <v>550</v>
      </c>
      <c r="CJ61">
        <v>0.52</v>
      </c>
      <c r="CK61">
        <v>1503</v>
      </c>
      <c r="CL61">
        <v>1.43</v>
      </c>
      <c r="CM61">
        <v>707.5</v>
      </c>
      <c r="CN61">
        <v>0.67</v>
      </c>
      <c r="CO61">
        <v>197</v>
      </c>
      <c r="CP61">
        <v>0.19</v>
      </c>
      <c r="CQ61">
        <v>72</v>
      </c>
      <c r="CR61">
        <v>7.0000000000000007E-2</v>
      </c>
      <c r="CS61">
        <v>1922</v>
      </c>
      <c r="CT61">
        <v>1.8</v>
      </c>
      <c r="CU61">
        <v>3006</v>
      </c>
      <c r="CV61">
        <v>2.9</v>
      </c>
      <c r="CW61">
        <v>2030</v>
      </c>
      <c r="CX61">
        <v>1.9</v>
      </c>
      <c r="CY61">
        <v>2166</v>
      </c>
      <c r="CZ61">
        <v>2.1</v>
      </c>
      <c r="DA61">
        <v>1697</v>
      </c>
      <c r="DB61">
        <v>1.6</v>
      </c>
      <c r="DC61">
        <v>469</v>
      </c>
      <c r="DD61">
        <v>0.4</v>
      </c>
      <c r="DE61">
        <v>695</v>
      </c>
      <c r="DF61">
        <v>0.7</v>
      </c>
      <c r="DG61">
        <v>725</v>
      </c>
      <c r="DH61">
        <v>0.7</v>
      </c>
      <c r="DI61">
        <v>365</v>
      </c>
      <c r="DJ61">
        <v>34.799999999999997</v>
      </c>
      <c r="DK61">
        <v>374</v>
      </c>
      <c r="DL61">
        <v>35.700000000000003</v>
      </c>
      <c r="DM61">
        <v>171</v>
      </c>
      <c r="DN61">
        <v>16.3</v>
      </c>
      <c r="DO61">
        <v>106</v>
      </c>
      <c r="DP61">
        <v>10.1</v>
      </c>
      <c r="DQ61">
        <v>29</v>
      </c>
      <c r="DR61">
        <v>2.8</v>
      </c>
      <c r="DS61">
        <v>232</v>
      </c>
      <c r="DT61">
        <v>22.1</v>
      </c>
      <c r="DU61">
        <v>6</v>
      </c>
      <c r="DV61">
        <v>0.6</v>
      </c>
      <c r="DW61">
        <v>5</v>
      </c>
      <c r="DX61">
        <v>0.5</v>
      </c>
      <c r="DY61">
        <v>4</v>
      </c>
      <c r="DZ61">
        <v>0.4</v>
      </c>
      <c r="EA61">
        <v>0</v>
      </c>
      <c r="EB61">
        <v>0</v>
      </c>
      <c r="EC61">
        <v>255</v>
      </c>
      <c r="ED61">
        <v>24.3</v>
      </c>
    </row>
    <row r="62" spans="1:134" x14ac:dyDescent="0.35">
      <c r="A62" s="228" t="str">
        <f t="shared" si="1"/>
        <v>Provisional.All state-funded.Prior attainment.Boys</v>
      </c>
      <c r="B62">
        <v>201819</v>
      </c>
      <c r="C62" t="s">
        <v>223</v>
      </c>
      <c r="D62" t="s">
        <v>224</v>
      </c>
      <c r="E62" t="s">
        <v>225</v>
      </c>
      <c r="F62" t="s">
        <v>226</v>
      </c>
      <c r="G62" t="s">
        <v>239</v>
      </c>
      <c r="H62" s="380" t="s">
        <v>227</v>
      </c>
      <c r="I62" t="s">
        <v>362</v>
      </c>
      <c r="J62" t="s">
        <v>5</v>
      </c>
      <c r="K62" t="s">
        <v>373</v>
      </c>
      <c r="L62" t="s">
        <v>7</v>
      </c>
      <c r="M62" t="s">
        <v>7</v>
      </c>
      <c r="N62">
        <v>3262</v>
      </c>
      <c r="O62">
        <v>113475</v>
      </c>
      <c r="P62">
        <v>4225160.7300000004</v>
      </c>
      <c r="Q62">
        <v>37.200000000000003</v>
      </c>
      <c r="R62">
        <v>111396</v>
      </c>
      <c r="S62">
        <v>98.2</v>
      </c>
      <c r="T62">
        <v>21737</v>
      </c>
      <c r="U62">
        <v>19.2</v>
      </c>
      <c r="V62">
        <v>54949</v>
      </c>
      <c r="W62">
        <v>48.4</v>
      </c>
      <c r="X62">
        <v>26887</v>
      </c>
      <c r="Y62">
        <v>23.7</v>
      </c>
      <c r="Z62">
        <v>2821</v>
      </c>
      <c r="AA62">
        <v>2.5</v>
      </c>
      <c r="AB62">
        <v>7589</v>
      </c>
      <c r="AC62">
        <v>6.7</v>
      </c>
      <c r="AD62">
        <v>352591.78</v>
      </c>
      <c r="AE62">
        <v>3.11</v>
      </c>
      <c r="AF62">
        <v>113475</v>
      </c>
      <c r="AG62">
        <v>-31286.01</v>
      </c>
      <c r="AH62">
        <v>-0.28000000000000003</v>
      </c>
      <c r="AI62">
        <v>-0.28000000000000003</v>
      </c>
      <c r="AJ62">
        <v>-0.27</v>
      </c>
      <c r="AK62">
        <v>-51475.87</v>
      </c>
      <c r="AL62">
        <v>-0.45</v>
      </c>
      <c r="AM62">
        <v>-0.46</v>
      </c>
      <c r="AN62">
        <v>-0.45</v>
      </c>
      <c r="AO62">
        <v>-2548.02</v>
      </c>
      <c r="AP62">
        <v>-0.02</v>
      </c>
      <c r="AQ62">
        <v>-0.03</v>
      </c>
      <c r="AR62">
        <v>-0.01</v>
      </c>
      <c r="AS62">
        <v>-21763.75</v>
      </c>
      <c r="AT62">
        <v>-0.19</v>
      </c>
      <c r="AU62">
        <v>-0.2</v>
      </c>
      <c r="AV62">
        <v>-0.18</v>
      </c>
      <c r="AW62">
        <v>-48171.95</v>
      </c>
      <c r="AX62">
        <v>-0.42</v>
      </c>
      <c r="AY62">
        <v>-0.43</v>
      </c>
      <c r="AZ62">
        <v>-0.42</v>
      </c>
      <c r="BA62">
        <v>112184</v>
      </c>
      <c r="BB62">
        <v>98.9</v>
      </c>
      <c r="BC62">
        <v>111854</v>
      </c>
      <c r="BD62">
        <v>98.6</v>
      </c>
      <c r="BE62">
        <v>109745</v>
      </c>
      <c r="BF62">
        <v>96.7</v>
      </c>
      <c r="BG62">
        <v>111710</v>
      </c>
      <c r="BH62">
        <v>98.4</v>
      </c>
      <c r="BI62">
        <v>109422</v>
      </c>
      <c r="BJ62">
        <v>96.4</v>
      </c>
      <c r="BK62">
        <v>90808</v>
      </c>
      <c r="BL62">
        <v>80</v>
      </c>
      <c r="BM62">
        <v>32125</v>
      </c>
      <c r="BN62">
        <v>28.3</v>
      </c>
      <c r="BO62">
        <v>43095</v>
      </c>
      <c r="BP62">
        <v>38</v>
      </c>
      <c r="BQ62">
        <v>32143</v>
      </c>
      <c r="BR62">
        <v>28.3</v>
      </c>
      <c r="BS62">
        <v>26161</v>
      </c>
      <c r="BT62">
        <v>23.9</v>
      </c>
      <c r="BU62">
        <v>23049</v>
      </c>
      <c r="BV62">
        <v>25.4</v>
      </c>
      <c r="BW62">
        <v>7642</v>
      </c>
      <c r="BX62">
        <v>23.8</v>
      </c>
      <c r="BY62">
        <v>70301</v>
      </c>
      <c r="BZ62">
        <v>62</v>
      </c>
      <c r="CA62">
        <v>68577</v>
      </c>
      <c r="CB62">
        <v>60.4</v>
      </c>
      <c r="CC62">
        <v>52883</v>
      </c>
      <c r="CD62">
        <v>48.3</v>
      </c>
      <c r="CE62">
        <v>37585</v>
      </c>
      <c r="CF62">
        <v>41.4</v>
      </c>
      <c r="CG62">
        <v>12867</v>
      </c>
      <c r="CH62">
        <v>40.1</v>
      </c>
      <c r="CI62">
        <v>452446</v>
      </c>
      <c r="CJ62">
        <v>3.99</v>
      </c>
      <c r="CK62">
        <v>425630.75</v>
      </c>
      <c r="CL62">
        <v>3.75</v>
      </c>
      <c r="CM62">
        <v>411662</v>
      </c>
      <c r="CN62">
        <v>3.63</v>
      </c>
      <c r="CO62">
        <v>302030</v>
      </c>
      <c r="CP62">
        <v>2.66</v>
      </c>
      <c r="CQ62">
        <v>112115.22</v>
      </c>
      <c r="CR62">
        <v>0.99</v>
      </c>
      <c r="CS62">
        <v>908414</v>
      </c>
      <c r="CT62">
        <v>8</v>
      </c>
      <c r="CU62">
        <v>851261.5</v>
      </c>
      <c r="CV62">
        <v>7.5</v>
      </c>
      <c r="CW62">
        <v>1186544.5900000001</v>
      </c>
      <c r="CX62">
        <v>10.5</v>
      </c>
      <c r="CY62">
        <v>1278940.6399999999</v>
      </c>
      <c r="CZ62">
        <v>11.3</v>
      </c>
      <c r="DA62">
        <v>919529.14</v>
      </c>
      <c r="DB62">
        <v>8.1</v>
      </c>
      <c r="DC62">
        <v>359411.5</v>
      </c>
      <c r="DD62">
        <v>3.2</v>
      </c>
      <c r="DE62">
        <v>314431</v>
      </c>
      <c r="DF62">
        <v>2.8</v>
      </c>
      <c r="DG62">
        <v>316940</v>
      </c>
      <c r="DH62">
        <v>2.8</v>
      </c>
      <c r="DI62">
        <v>1597</v>
      </c>
      <c r="DJ62">
        <v>1.4</v>
      </c>
      <c r="DK62">
        <v>1238</v>
      </c>
      <c r="DL62">
        <v>1.1000000000000001</v>
      </c>
      <c r="DM62">
        <v>1501</v>
      </c>
      <c r="DN62">
        <v>1.3</v>
      </c>
      <c r="DO62">
        <v>13873</v>
      </c>
      <c r="DP62">
        <v>12.2</v>
      </c>
      <c r="DQ62">
        <v>68379</v>
      </c>
      <c r="DR62">
        <v>60.3</v>
      </c>
      <c r="DS62">
        <v>96522</v>
      </c>
      <c r="DT62">
        <v>85.1</v>
      </c>
      <c r="DU62">
        <v>12905</v>
      </c>
      <c r="DV62">
        <v>11.4</v>
      </c>
      <c r="DW62">
        <v>12694</v>
      </c>
      <c r="DX62">
        <v>11.2</v>
      </c>
      <c r="DY62">
        <v>9968</v>
      </c>
      <c r="DZ62">
        <v>8.8000000000000007</v>
      </c>
      <c r="EA62">
        <v>1085</v>
      </c>
      <c r="EB62">
        <v>1</v>
      </c>
      <c r="EC62">
        <v>40172</v>
      </c>
      <c r="ED62">
        <v>35.4</v>
      </c>
    </row>
    <row r="63" spans="1:134" x14ac:dyDescent="0.35">
      <c r="A63" s="228" t="str">
        <f t="shared" si="1"/>
        <v>Provisional.Converter Academies.Prior attainment.Boys</v>
      </c>
      <c r="B63">
        <v>201819</v>
      </c>
      <c r="C63" t="s">
        <v>223</v>
      </c>
      <c r="D63" t="s">
        <v>224</v>
      </c>
      <c r="E63" t="s">
        <v>225</v>
      </c>
      <c r="F63" t="s">
        <v>226</v>
      </c>
      <c r="G63" t="s">
        <v>239</v>
      </c>
      <c r="H63" s="380" t="s">
        <v>228</v>
      </c>
      <c r="I63" t="s">
        <v>362</v>
      </c>
      <c r="J63" t="s">
        <v>5</v>
      </c>
      <c r="K63" t="s">
        <v>373</v>
      </c>
      <c r="L63" t="s">
        <v>7</v>
      </c>
      <c r="M63" t="s">
        <v>7</v>
      </c>
      <c r="N63">
        <v>1317</v>
      </c>
      <c r="O63">
        <v>53539</v>
      </c>
      <c r="P63">
        <v>2068294.03</v>
      </c>
      <c r="Q63">
        <v>38.6</v>
      </c>
      <c r="R63">
        <v>52949</v>
      </c>
      <c r="S63">
        <v>98.9</v>
      </c>
      <c r="T63">
        <v>11367</v>
      </c>
      <c r="U63">
        <v>21.2</v>
      </c>
      <c r="V63">
        <v>27926</v>
      </c>
      <c r="W63">
        <v>52.2</v>
      </c>
      <c r="X63">
        <v>13587</v>
      </c>
      <c r="Y63">
        <v>25.4</v>
      </c>
      <c r="Z63">
        <v>1552</v>
      </c>
      <c r="AA63">
        <v>2.9</v>
      </c>
      <c r="AB63">
        <v>4085</v>
      </c>
      <c r="AC63">
        <v>7.6</v>
      </c>
      <c r="AD63">
        <v>174125.62</v>
      </c>
      <c r="AE63">
        <v>3.25</v>
      </c>
      <c r="AF63">
        <v>53539</v>
      </c>
      <c r="AG63">
        <v>-8325.32</v>
      </c>
      <c r="AH63">
        <v>-0.16</v>
      </c>
      <c r="AI63">
        <v>-0.17</v>
      </c>
      <c r="AJ63">
        <v>-0.14000000000000001</v>
      </c>
      <c r="AK63">
        <v>-17679.89</v>
      </c>
      <c r="AL63">
        <v>-0.33</v>
      </c>
      <c r="AM63">
        <v>-0.34</v>
      </c>
      <c r="AN63">
        <v>-0.32</v>
      </c>
      <c r="AO63">
        <v>4855.5</v>
      </c>
      <c r="AP63">
        <v>0.09</v>
      </c>
      <c r="AQ63">
        <v>0.08</v>
      </c>
      <c r="AR63">
        <v>0.1</v>
      </c>
      <c r="AS63">
        <v>-2329.1799999999998</v>
      </c>
      <c r="AT63">
        <v>-0.04</v>
      </c>
      <c r="AU63">
        <v>-0.05</v>
      </c>
      <c r="AV63">
        <v>-0.03</v>
      </c>
      <c r="AW63">
        <v>-17471.759999999998</v>
      </c>
      <c r="AX63">
        <v>-0.33</v>
      </c>
      <c r="AY63">
        <v>-0.34</v>
      </c>
      <c r="AZ63">
        <v>-0.32</v>
      </c>
      <c r="BA63">
        <v>53165</v>
      </c>
      <c r="BB63">
        <v>99.3</v>
      </c>
      <c r="BC63">
        <v>53078</v>
      </c>
      <c r="BD63">
        <v>99.1</v>
      </c>
      <c r="BE63">
        <v>52421</v>
      </c>
      <c r="BF63">
        <v>97.9</v>
      </c>
      <c r="BG63">
        <v>53025</v>
      </c>
      <c r="BH63">
        <v>99</v>
      </c>
      <c r="BI63">
        <v>52299</v>
      </c>
      <c r="BJ63">
        <v>97.7</v>
      </c>
      <c r="BK63">
        <v>44320</v>
      </c>
      <c r="BL63">
        <v>82.8</v>
      </c>
      <c r="BM63">
        <v>15951</v>
      </c>
      <c r="BN63">
        <v>29.8</v>
      </c>
      <c r="BO63">
        <v>21818</v>
      </c>
      <c r="BP63">
        <v>40.799999999999997</v>
      </c>
      <c r="BQ63">
        <v>16529</v>
      </c>
      <c r="BR63">
        <v>30.9</v>
      </c>
      <c r="BS63">
        <v>13596</v>
      </c>
      <c r="BT63">
        <v>26</v>
      </c>
      <c r="BU63">
        <v>12244</v>
      </c>
      <c r="BV63">
        <v>27.6</v>
      </c>
      <c r="BW63">
        <v>3785</v>
      </c>
      <c r="BX63">
        <v>23.7</v>
      </c>
      <c r="BY63">
        <v>35073</v>
      </c>
      <c r="BZ63">
        <v>65.5</v>
      </c>
      <c r="CA63">
        <v>34335</v>
      </c>
      <c r="CB63">
        <v>64.099999999999994</v>
      </c>
      <c r="CC63">
        <v>26908</v>
      </c>
      <c r="CD63">
        <v>51.5</v>
      </c>
      <c r="CE63">
        <v>19693</v>
      </c>
      <c r="CF63">
        <v>44.4</v>
      </c>
      <c r="CG63">
        <v>6598</v>
      </c>
      <c r="CH63">
        <v>41.4</v>
      </c>
      <c r="CI63">
        <v>221291</v>
      </c>
      <c r="CJ63">
        <v>4.13</v>
      </c>
      <c r="CK63">
        <v>207972.75</v>
      </c>
      <c r="CL63">
        <v>3.88</v>
      </c>
      <c r="CM63">
        <v>202955</v>
      </c>
      <c r="CN63">
        <v>3.79</v>
      </c>
      <c r="CO63">
        <v>153346</v>
      </c>
      <c r="CP63">
        <v>2.86</v>
      </c>
      <c r="CQ63">
        <v>56237.15</v>
      </c>
      <c r="CR63">
        <v>1.05</v>
      </c>
      <c r="CS63">
        <v>443678</v>
      </c>
      <c r="CT63">
        <v>8.3000000000000007</v>
      </c>
      <c r="CU63">
        <v>415945.5</v>
      </c>
      <c r="CV63">
        <v>7.8</v>
      </c>
      <c r="CW63">
        <v>586904.52</v>
      </c>
      <c r="CX63">
        <v>11</v>
      </c>
      <c r="CY63">
        <v>621766.01</v>
      </c>
      <c r="CZ63">
        <v>11.6</v>
      </c>
      <c r="DA63">
        <v>470654.76</v>
      </c>
      <c r="DB63">
        <v>8.8000000000000007</v>
      </c>
      <c r="DC63">
        <v>151111.25</v>
      </c>
      <c r="DD63">
        <v>2.8</v>
      </c>
      <c r="DE63">
        <v>151221</v>
      </c>
      <c r="DF63">
        <v>2.8</v>
      </c>
      <c r="DG63">
        <v>152572</v>
      </c>
      <c r="DH63">
        <v>2.8</v>
      </c>
      <c r="DI63">
        <v>458</v>
      </c>
      <c r="DJ63">
        <v>0.9</v>
      </c>
      <c r="DK63">
        <v>352</v>
      </c>
      <c r="DL63">
        <v>0.7</v>
      </c>
      <c r="DM63">
        <v>481</v>
      </c>
      <c r="DN63">
        <v>0.9</v>
      </c>
      <c r="DO63">
        <v>5877</v>
      </c>
      <c r="DP63">
        <v>11</v>
      </c>
      <c r="DQ63">
        <v>32784</v>
      </c>
      <c r="DR63">
        <v>61.2</v>
      </c>
      <c r="DS63">
        <v>45719</v>
      </c>
      <c r="DT63">
        <v>85.4</v>
      </c>
      <c r="DU63">
        <v>6580</v>
      </c>
      <c r="DV63">
        <v>12.3</v>
      </c>
      <c r="DW63">
        <v>6499</v>
      </c>
      <c r="DX63">
        <v>12.1</v>
      </c>
      <c r="DY63">
        <v>5266</v>
      </c>
      <c r="DZ63">
        <v>9.8000000000000007</v>
      </c>
      <c r="EA63">
        <v>446</v>
      </c>
      <c r="EB63">
        <v>0.8</v>
      </c>
      <c r="EC63">
        <v>19947</v>
      </c>
      <c r="ED63">
        <v>37.299999999999997</v>
      </c>
    </row>
    <row r="64" spans="1:134" x14ac:dyDescent="0.35">
      <c r="A64" s="228" t="str">
        <f t="shared" si="1"/>
        <v>Provisional.FE14-16 Colleges.Prior attainment.Boys</v>
      </c>
      <c r="B64">
        <v>201819</v>
      </c>
      <c r="C64" t="s">
        <v>223</v>
      </c>
      <c r="D64" t="s">
        <v>224</v>
      </c>
      <c r="E64" t="s">
        <v>225</v>
      </c>
      <c r="F64" t="s">
        <v>226</v>
      </c>
      <c r="G64" t="s">
        <v>239</v>
      </c>
      <c r="H64" s="380" t="s">
        <v>229</v>
      </c>
      <c r="I64" t="s">
        <v>362</v>
      </c>
      <c r="J64" t="s">
        <v>5</v>
      </c>
      <c r="K64" t="s">
        <v>373</v>
      </c>
      <c r="L64" t="s">
        <v>7</v>
      </c>
      <c r="M64" t="s">
        <v>7</v>
      </c>
      <c r="N64">
        <v>15</v>
      </c>
      <c r="O64">
        <v>256</v>
      </c>
      <c r="P64">
        <v>3615.25</v>
      </c>
      <c r="Q64">
        <v>14.1</v>
      </c>
      <c r="R64">
        <v>207</v>
      </c>
      <c r="S64">
        <v>80.900000000000006</v>
      </c>
      <c r="T64">
        <v>6</v>
      </c>
      <c r="U64">
        <v>2.2999999999999998</v>
      </c>
      <c r="V64">
        <v>24</v>
      </c>
      <c r="W64">
        <v>9.4</v>
      </c>
      <c r="X64">
        <v>4</v>
      </c>
      <c r="Y64">
        <v>1.6</v>
      </c>
      <c r="Z64">
        <v>0</v>
      </c>
      <c r="AA64">
        <v>0</v>
      </c>
      <c r="AB64">
        <v>0</v>
      </c>
      <c r="AC64">
        <v>0</v>
      </c>
      <c r="AD64">
        <v>282.95999999999998</v>
      </c>
      <c r="AE64">
        <v>1.1100000000000001</v>
      </c>
      <c r="AF64">
        <v>256</v>
      </c>
      <c r="AG64">
        <v>-610.48</v>
      </c>
      <c r="AH64">
        <v>-2.38</v>
      </c>
      <c r="AI64">
        <v>-2.54</v>
      </c>
      <c r="AJ64">
        <v>-2.23</v>
      </c>
      <c r="AK64">
        <v>-696.57</v>
      </c>
      <c r="AL64">
        <v>-2.72</v>
      </c>
      <c r="AM64">
        <v>-2.88</v>
      </c>
      <c r="AN64">
        <v>-2.56</v>
      </c>
      <c r="AO64">
        <v>-382.78</v>
      </c>
      <c r="AP64">
        <v>-1.5</v>
      </c>
      <c r="AQ64">
        <v>-1.65</v>
      </c>
      <c r="AR64">
        <v>-1.34</v>
      </c>
      <c r="AS64">
        <v>-599.9</v>
      </c>
      <c r="AT64">
        <v>-2.34</v>
      </c>
      <c r="AU64">
        <v>-2.5</v>
      </c>
      <c r="AV64">
        <v>-2.19</v>
      </c>
      <c r="AW64">
        <v>-770.8</v>
      </c>
      <c r="AX64">
        <v>-3.01</v>
      </c>
      <c r="AY64">
        <v>-3.17</v>
      </c>
      <c r="AZ64">
        <v>-2.85</v>
      </c>
      <c r="BA64">
        <v>221</v>
      </c>
      <c r="BB64">
        <v>86.3</v>
      </c>
      <c r="BC64">
        <v>217</v>
      </c>
      <c r="BD64">
        <v>84.8</v>
      </c>
      <c r="BE64">
        <v>87</v>
      </c>
      <c r="BF64">
        <v>34</v>
      </c>
      <c r="BG64">
        <v>215</v>
      </c>
      <c r="BH64">
        <v>84</v>
      </c>
      <c r="BI64">
        <v>133</v>
      </c>
      <c r="BJ64">
        <v>52</v>
      </c>
      <c r="BK64">
        <v>74</v>
      </c>
      <c r="BL64">
        <v>28.9</v>
      </c>
      <c r="BM64">
        <v>5</v>
      </c>
      <c r="BN64">
        <v>2</v>
      </c>
      <c r="BO64">
        <v>15</v>
      </c>
      <c r="BP64">
        <v>5.9</v>
      </c>
      <c r="BQ64">
        <v>12</v>
      </c>
      <c r="BR64">
        <v>4.7</v>
      </c>
      <c r="BS64">
        <v>10</v>
      </c>
      <c r="BT64">
        <v>7.5</v>
      </c>
      <c r="BU64">
        <v>4</v>
      </c>
      <c r="BV64">
        <v>5.4</v>
      </c>
      <c r="BW64">
        <v>0</v>
      </c>
      <c r="BX64">
        <v>0</v>
      </c>
      <c r="BY64">
        <v>32</v>
      </c>
      <c r="BZ64">
        <v>12.5</v>
      </c>
      <c r="CA64">
        <v>52</v>
      </c>
      <c r="CB64">
        <v>20.3</v>
      </c>
      <c r="CC64">
        <v>23</v>
      </c>
      <c r="CD64">
        <v>17.3</v>
      </c>
      <c r="CE64">
        <v>10</v>
      </c>
      <c r="CF64">
        <v>13.5</v>
      </c>
      <c r="CG64">
        <v>0</v>
      </c>
      <c r="CH64">
        <v>0</v>
      </c>
      <c r="CI64">
        <v>282</v>
      </c>
      <c r="CJ64">
        <v>1.1000000000000001</v>
      </c>
      <c r="CK64">
        <v>543</v>
      </c>
      <c r="CL64">
        <v>2.12</v>
      </c>
      <c r="CM64">
        <v>359</v>
      </c>
      <c r="CN64">
        <v>1.4</v>
      </c>
      <c r="CO64">
        <v>144</v>
      </c>
      <c r="CP64">
        <v>0.56000000000000005</v>
      </c>
      <c r="CQ64">
        <v>11</v>
      </c>
      <c r="CR64">
        <v>0.04</v>
      </c>
      <c r="CS64">
        <v>820</v>
      </c>
      <c r="CT64">
        <v>3.2</v>
      </c>
      <c r="CU64">
        <v>1086</v>
      </c>
      <c r="CV64">
        <v>4.2</v>
      </c>
      <c r="CW64">
        <v>905</v>
      </c>
      <c r="CX64">
        <v>3.5</v>
      </c>
      <c r="CY64">
        <v>804.25</v>
      </c>
      <c r="CZ64">
        <v>3.1</v>
      </c>
      <c r="DA64">
        <v>367</v>
      </c>
      <c r="DB64">
        <v>1.4</v>
      </c>
      <c r="DC64">
        <v>437.25</v>
      </c>
      <c r="DD64">
        <v>1.7</v>
      </c>
      <c r="DE64">
        <v>341</v>
      </c>
      <c r="DF64">
        <v>1.3</v>
      </c>
      <c r="DG64">
        <v>250</v>
      </c>
      <c r="DH64">
        <v>1</v>
      </c>
      <c r="DI64">
        <v>40</v>
      </c>
      <c r="DJ64">
        <v>15.6</v>
      </c>
      <c r="DK64">
        <v>69</v>
      </c>
      <c r="DL64">
        <v>27</v>
      </c>
      <c r="DM64">
        <v>49</v>
      </c>
      <c r="DN64">
        <v>19.100000000000001</v>
      </c>
      <c r="DO64">
        <v>49</v>
      </c>
      <c r="DP64">
        <v>19.100000000000001</v>
      </c>
      <c r="DQ64">
        <v>45</v>
      </c>
      <c r="DR64">
        <v>17.600000000000001</v>
      </c>
      <c r="DS64">
        <v>128</v>
      </c>
      <c r="DT64">
        <v>50</v>
      </c>
      <c r="DU64">
        <v>5</v>
      </c>
      <c r="DV64">
        <v>2</v>
      </c>
      <c r="DW64">
        <v>5</v>
      </c>
      <c r="DX64">
        <v>2</v>
      </c>
      <c r="DY64">
        <v>3</v>
      </c>
      <c r="DZ64">
        <v>1.2</v>
      </c>
      <c r="EA64">
        <v>0</v>
      </c>
      <c r="EB64">
        <v>0</v>
      </c>
      <c r="EC64">
        <v>33</v>
      </c>
      <c r="ED64">
        <v>12.9</v>
      </c>
    </row>
    <row r="65" spans="1:134" x14ac:dyDescent="0.35">
      <c r="A65" s="228" t="str">
        <f t="shared" si="1"/>
        <v>Provisional.Free Schools.Prior attainment.Boys</v>
      </c>
      <c r="B65">
        <v>201819</v>
      </c>
      <c r="C65" t="s">
        <v>223</v>
      </c>
      <c r="D65" t="s">
        <v>224</v>
      </c>
      <c r="E65" t="s">
        <v>225</v>
      </c>
      <c r="F65" t="s">
        <v>226</v>
      </c>
      <c r="G65" t="s">
        <v>239</v>
      </c>
      <c r="H65" s="380" t="s">
        <v>230</v>
      </c>
      <c r="I65" t="s">
        <v>362</v>
      </c>
      <c r="J65" t="s">
        <v>5</v>
      </c>
      <c r="K65" t="s">
        <v>373</v>
      </c>
      <c r="L65" t="s">
        <v>7</v>
      </c>
      <c r="M65" t="s">
        <v>7</v>
      </c>
      <c r="N65">
        <v>97</v>
      </c>
      <c r="O65">
        <v>2078</v>
      </c>
      <c r="P65">
        <v>82987.009999999995</v>
      </c>
      <c r="Q65">
        <v>39.9</v>
      </c>
      <c r="R65">
        <v>2047</v>
      </c>
      <c r="S65">
        <v>98.5</v>
      </c>
      <c r="T65">
        <v>524</v>
      </c>
      <c r="U65">
        <v>25.2</v>
      </c>
      <c r="V65">
        <v>1150</v>
      </c>
      <c r="W65">
        <v>55.3</v>
      </c>
      <c r="X65">
        <v>1030</v>
      </c>
      <c r="Y65">
        <v>49.6</v>
      </c>
      <c r="Z65">
        <v>136</v>
      </c>
      <c r="AA65">
        <v>6.5</v>
      </c>
      <c r="AB65">
        <v>326</v>
      </c>
      <c r="AC65">
        <v>15.7</v>
      </c>
      <c r="AD65">
        <v>7369.06</v>
      </c>
      <c r="AE65">
        <v>3.55</v>
      </c>
      <c r="AF65">
        <v>2078</v>
      </c>
      <c r="AG65">
        <v>3.28</v>
      </c>
      <c r="AH65">
        <v>0</v>
      </c>
      <c r="AI65">
        <v>-0.05</v>
      </c>
      <c r="AJ65">
        <v>0.06</v>
      </c>
      <c r="AK65">
        <v>-152.51</v>
      </c>
      <c r="AL65">
        <v>-7.0000000000000007E-2</v>
      </c>
      <c r="AM65">
        <v>-0.13</v>
      </c>
      <c r="AN65">
        <v>-0.02</v>
      </c>
      <c r="AO65">
        <v>415</v>
      </c>
      <c r="AP65">
        <v>0.2</v>
      </c>
      <c r="AQ65">
        <v>0.14000000000000001</v>
      </c>
      <c r="AR65">
        <v>0.25</v>
      </c>
      <c r="AS65">
        <v>454.87</v>
      </c>
      <c r="AT65">
        <v>0.22</v>
      </c>
      <c r="AU65">
        <v>0.16</v>
      </c>
      <c r="AV65">
        <v>0.27</v>
      </c>
      <c r="AW65">
        <v>-642.96</v>
      </c>
      <c r="AX65">
        <v>-0.31</v>
      </c>
      <c r="AY65">
        <v>-0.36</v>
      </c>
      <c r="AZ65">
        <v>-0.25</v>
      </c>
      <c r="BA65">
        <v>2061</v>
      </c>
      <c r="BB65">
        <v>99.2</v>
      </c>
      <c r="BC65">
        <v>2054</v>
      </c>
      <c r="BD65">
        <v>98.8</v>
      </c>
      <c r="BE65">
        <v>2030</v>
      </c>
      <c r="BF65">
        <v>97.7</v>
      </c>
      <c r="BG65">
        <v>2051</v>
      </c>
      <c r="BH65">
        <v>98.7</v>
      </c>
      <c r="BI65">
        <v>2007</v>
      </c>
      <c r="BJ65">
        <v>96.6</v>
      </c>
      <c r="BK65">
        <v>1787</v>
      </c>
      <c r="BL65">
        <v>86</v>
      </c>
      <c r="BM65">
        <v>1130</v>
      </c>
      <c r="BN65">
        <v>54.4</v>
      </c>
      <c r="BO65">
        <v>990</v>
      </c>
      <c r="BP65">
        <v>47.6</v>
      </c>
      <c r="BQ65">
        <v>705</v>
      </c>
      <c r="BR65">
        <v>33.9</v>
      </c>
      <c r="BS65">
        <v>633</v>
      </c>
      <c r="BT65">
        <v>31.5</v>
      </c>
      <c r="BU65">
        <v>574</v>
      </c>
      <c r="BV65">
        <v>32.1</v>
      </c>
      <c r="BW65">
        <v>305</v>
      </c>
      <c r="BX65">
        <v>27</v>
      </c>
      <c r="BY65">
        <v>1461</v>
      </c>
      <c r="BZ65">
        <v>70.3</v>
      </c>
      <c r="CA65">
        <v>1327</v>
      </c>
      <c r="CB65">
        <v>63.9</v>
      </c>
      <c r="CC65">
        <v>1154</v>
      </c>
      <c r="CD65">
        <v>57.5</v>
      </c>
      <c r="CE65">
        <v>880</v>
      </c>
      <c r="CF65">
        <v>49.2</v>
      </c>
      <c r="CG65">
        <v>482</v>
      </c>
      <c r="CH65">
        <v>42.7</v>
      </c>
      <c r="CI65">
        <v>9070</v>
      </c>
      <c r="CJ65">
        <v>4.3600000000000003</v>
      </c>
      <c r="CK65">
        <v>8237</v>
      </c>
      <c r="CL65">
        <v>3.96</v>
      </c>
      <c r="CM65">
        <v>8167.5</v>
      </c>
      <c r="CN65">
        <v>3.93</v>
      </c>
      <c r="CO65">
        <v>6561</v>
      </c>
      <c r="CP65">
        <v>3.16</v>
      </c>
      <c r="CQ65">
        <v>4011.26</v>
      </c>
      <c r="CR65">
        <v>1.93</v>
      </c>
      <c r="CS65">
        <v>18185</v>
      </c>
      <c r="CT65">
        <v>8.8000000000000007</v>
      </c>
      <c r="CU65">
        <v>16474</v>
      </c>
      <c r="CV65">
        <v>7.9</v>
      </c>
      <c r="CW65">
        <v>24232.76</v>
      </c>
      <c r="CX65">
        <v>11.7</v>
      </c>
      <c r="CY65">
        <v>24095.25</v>
      </c>
      <c r="CZ65">
        <v>11.6</v>
      </c>
      <c r="DA65">
        <v>20513.5</v>
      </c>
      <c r="DB65">
        <v>9.9</v>
      </c>
      <c r="DC65">
        <v>3581.75</v>
      </c>
      <c r="DD65">
        <v>1.7</v>
      </c>
      <c r="DE65">
        <v>5874</v>
      </c>
      <c r="DF65">
        <v>2.8</v>
      </c>
      <c r="DG65">
        <v>5866</v>
      </c>
      <c r="DH65">
        <v>2.8</v>
      </c>
      <c r="DI65">
        <v>22</v>
      </c>
      <c r="DJ65">
        <v>1.1000000000000001</v>
      </c>
      <c r="DK65">
        <v>17</v>
      </c>
      <c r="DL65">
        <v>0.8</v>
      </c>
      <c r="DM65">
        <v>20</v>
      </c>
      <c r="DN65">
        <v>1</v>
      </c>
      <c r="DO65">
        <v>158</v>
      </c>
      <c r="DP65">
        <v>7.6</v>
      </c>
      <c r="DQ65">
        <v>831</v>
      </c>
      <c r="DR65">
        <v>40</v>
      </c>
      <c r="DS65">
        <v>1749</v>
      </c>
      <c r="DT65">
        <v>84.2</v>
      </c>
      <c r="DU65">
        <v>258</v>
      </c>
      <c r="DV65">
        <v>12.4</v>
      </c>
      <c r="DW65">
        <v>249</v>
      </c>
      <c r="DX65">
        <v>12</v>
      </c>
      <c r="DY65">
        <v>190</v>
      </c>
      <c r="DZ65">
        <v>9.1</v>
      </c>
      <c r="EA65">
        <v>56</v>
      </c>
      <c r="EB65">
        <v>2.7</v>
      </c>
      <c r="EC65">
        <v>697</v>
      </c>
      <c r="ED65">
        <v>33.5</v>
      </c>
    </row>
    <row r="66" spans="1:134" x14ac:dyDescent="0.35">
      <c r="A66" s="228" t="str">
        <f t="shared" si="1"/>
        <v>Provisional.LA maintained.Prior attainment.Boys</v>
      </c>
      <c r="B66">
        <v>201819</v>
      </c>
      <c r="C66" t="s">
        <v>223</v>
      </c>
      <c r="D66" t="s">
        <v>224</v>
      </c>
      <c r="E66" t="s">
        <v>225</v>
      </c>
      <c r="F66" t="s">
        <v>226</v>
      </c>
      <c r="G66" t="s">
        <v>239</v>
      </c>
      <c r="H66" s="380" t="s">
        <v>232</v>
      </c>
      <c r="I66" t="s">
        <v>362</v>
      </c>
      <c r="J66" t="s">
        <v>5</v>
      </c>
      <c r="K66" t="s">
        <v>373</v>
      </c>
      <c r="L66" t="s">
        <v>7</v>
      </c>
      <c r="M66" t="s">
        <v>7</v>
      </c>
      <c r="N66">
        <v>773</v>
      </c>
      <c r="O66">
        <v>29843</v>
      </c>
      <c r="P66">
        <v>1108204.54</v>
      </c>
      <c r="Q66">
        <v>37.1</v>
      </c>
      <c r="R66">
        <v>29384</v>
      </c>
      <c r="S66">
        <v>98.5</v>
      </c>
      <c r="T66">
        <v>5542</v>
      </c>
      <c r="U66">
        <v>18.600000000000001</v>
      </c>
      <c r="V66">
        <v>14269</v>
      </c>
      <c r="W66">
        <v>47.8</v>
      </c>
      <c r="X66">
        <v>6745</v>
      </c>
      <c r="Y66">
        <v>22.6</v>
      </c>
      <c r="Z66">
        <v>671</v>
      </c>
      <c r="AA66">
        <v>2.2000000000000002</v>
      </c>
      <c r="AB66">
        <v>1899</v>
      </c>
      <c r="AC66">
        <v>6.4</v>
      </c>
      <c r="AD66">
        <v>92564.07</v>
      </c>
      <c r="AE66">
        <v>3.1</v>
      </c>
      <c r="AF66">
        <v>29843</v>
      </c>
      <c r="AG66">
        <v>-8659.4500000000007</v>
      </c>
      <c r="AH66">
        <v>-0.28999999999999998</v>
      </c>
      <c r="AI66">
        <v>-0.3</v>
      </c>
      <c r="AJ66">
        <v>-0.28000000000000003</v>
      </c>
      <c r="AK66">
        <v>-13808.68</v>
      </c>
      <c r="AL66">
        <v>-0.46</v>
      </c>
      <c r="AM66">
        <v>-0.48</v>
      </c>
      <c r="AN66">
        <v>-0.45</v>
      </c>
      <c r="AO66">
        <v>-1252.47</v>
      </c>
      <c r="AP66">
        <v>-0.04</v>
      </c>
      <c r="AQ66">
        <v>-0.06</v>
      </c>
      <c r="AR66">
        <v>-0.03</v>
      </c>
      <c r="AS66">
        <v>-5766.35</v>
      </c>
      <c r="AT66">
        <v>-0.19</v>
      </c>
      <c r="AU66">
        <v>-0.21</v>
      </c>
      <c r="AV66">
        <v>-0.18</v>
      </c>
      <c r="AW66">
        <v>-13505.68</v>
      </c>
      <c r="AX66">
        <v>-0.45</v>
      </c>
      <c r="AY66">
        <v>-0.47</v>
      </c>
      <c r="AZ66">
        <v>-0.44</v>
      </c>
      <c r="BA66">
        <v>29565</v>
      </c>
      <c r="BB66">
        <v>99.1</v>
      </c>
      <c r="BC66">
        <v>29473</v>
      </c>
      <c r="BD66">
        <v>98.8</v>
      </c>
      <c r="BE66">
        <v>29052</v>
      </c>
      <c r="BF66">
        <v>97.3</v>
      </c>
      <c r="BG66">
        <v>29445</v>
      </c>
      <c r="BH66">
        <v>98.7</v>
      </c>
      <c r="BI66">
        <v>29010</v>
      </c>
      <c r="BJ66">
        <v>97.2</v>
      </c>
      <c r="BK66">
        <v>23715</v>
      </c>
      <c r="BL66">
        <v>79.5</v>
      </c>
      <c r="BM66">
        <v>8310</v>
      </c>
      <c r="BN66">
        <v>27.8</v>
      </c>
      <c r="BO66">
        <v>11236</v>
      </c>
      <c r="BP66">
        <v>37.700000000000003</v>
      </c>
      <c r="BQ66">
        <v>8252</v>
      </c>
      <c r="BR66">
        <v>27.7</v>
      </c>
      <c r="BS66">
        <v>6856</v>
      </c>
      <c r="BT66">
        <v>23.6</v>
      </c>
      <c r="BU66">
        <v>6073</v>
      </c>
      <c r="BV66">
        <v>25.6</v>
      </c>
      <c r="BW66">
        <v>2012</v>
      </c>
      <c r="BX66">
        <v>24.2</v>
      </c>
      <c r="BY66">
        <v>18434</v>
      </c>
      <c r="BZ66">
        <v>61.8</v>
      </c>
      <c r="CA66">
        <v>17868</v>
      </c>
      <c r="CB66">
        <v>59.9</v>
      </c>
      <c r="CC66">
        <v>13847</v>
      </c>
      <c r="CD66">
        <v>47.7</v>
      </c>
      <c r="CE66">
        <v>9885</v>
      </c>
      <c r="CF66">
        <v>41.7</v>
      </c>
      <c r="CG66">
        <v>3382</v>
      </c>
      <c r="CH66">
        <v>40.700000000000003</v>
      </c>
      <c r="CI66">
        <v>118969</v>
      </c>
      <c r="CJ66">
        <v>3.99</v>
      </c>
      <c r="CK66">
        <v>111507</v>
      </c>
      <c r="CL66">
        <v>3.74</v>
      </c>
      <c r="CM66">
        <v>108365</v>
      </c>
      <c r="CN66">
        <v>3.63</v>
      </c>
      <c r="CO66">
        <v>78963</v>
      </c>
      <c r="CP66">
        <v>2.65</v>
      </c>
      <c r="CQ66">
        <v>29208.66</v>
      </c>
      <c r="CR66">
        <v>0.98</v>
      </c>
      <c r="CS66">
        <v>238619</v>
      </c>
      <c r="CT66">
        <v>8</v>
      </c>
      <c r="CU66">
        <v>223014</v>
      </c>
      <c r="CV66">
        <v>7.5</v>
      </c>
      <c r="CW66">
        <v>312376.15999999997</v>
      </c>
      <c r="CX66">
        <v>10.5</v>
      </c>
      <c r="CY66">
        <v>334195.38</v>
      </c>
      <c r="CZ66">
        <v>11.2</v>
      </c>
      <c r="DA66">
        <v>250240.63</v>
      </c>
      <c r="DB66">
        <v>8.4</v>
      </c>
      <c r="DC66">
        <v>83954.75</v>
      </c>
      <c r="DD66">
        <v>2.8</v>
      </c>
      <c r="DE66">
        <v>82937</v>
      </c>
      <c r="DF66">
        <v>2.8</v>
      </c>
      <c r="DG66">
        <v>83894</v>
      </c>
      <c r="DH66">
        <v>2.8</v>
      </c>
      <c r="DI66">
        <v>352</v>
      </c>
      <c r="DJ66">
        <v>1.2</v>
      </c>
      <c r="DK66">
        <v>233</v>
      </c>
      <c r="DL66">
        <v>0.8</v>
      </c>
      <c r="DM66">
        <v>357</v>
      </c>
      <c r="DN66">
        <v>1.2</v>
      </c>
      <c r="DO66">
        <v>3764</v>
      </c>
      <c r="DP66">
        <v>12.6</v>
      </c>
      <c r="DQ66">
        <v>18392</v>
      </c>
      <c r="DR66">
        <v>61.6</v>
      </c>
      <c r="DS66">
        <v>25794</v>
      </c>
      <c r="DT66">
        <v>86.4</v>
      </c>
      <c r="DU66">
        <v>3221</v>
      </c>
      <c r="DV66">
        <v>10.8</v>
      </c>
      <c r="DW66">
        <v>3220</v>
      </c>
      <c r="DX66">
        <v>10.8</v>
      </c>
      <c r="DY66">
        <v>2584</v>
      </c>
      <c r="DZ66">
        <v>8.6999999999999993</v>
      </c>
      <c r="EA66">
        <v>294</v>
      </c>
      <c r="EB66">
        <v>1</v>
      </c>
      <c r="EC66">
        <v>10406</v>
      </c>
      <c r="ED66">
        <v>34.9</v>
      </c>
    </row>
    <row r="67" spans="1:134" x14ac:dyDescent="0.35">
      <c r="A67" s="228" t="str">
        <f t="shared" si="1"/>
        <v>Provisional.Non-Maintained Special Schools.Prior attainment.Boys</v>
      </c>
      <c r="B67">
        <v>201819</v>
      </c>
      <c r="C67" t="s">
        <v>223</v>
      </c>
      <c r="D67" t="s">
        <v>224</v>
      </c>
      <c r="E67" t="s">
        <v>225</v>
      </c>
      <c r="F67" t="s">
        <v>226</v>
      </c>
      <c r="G67" t="s">
        <v>239</v>
      </c>
      <c r="H67" s="380" t="s">
        <v>233</v>
      </c>
      <c r="I67" t="s">
        <v>362</v>
      </c>
      <c r="J67" t="s">
        <v>5</v>
      </c>
      <c r="K67" t="s">
        <v>373</v>
      </c>
      <c r="L67" t="s">
        <v>7</v>
      </c>
      <c r="M67" t="s">
        <v>7</v>
      </c>
      <c r="N67">
        <v>17</v>
      </c>
      <c r="O67">
        <v>47</v>
      </c>
      <c r="P67">
        <v>673.5</v>
      </c>
      <c r="Q67">
        <v>14.3</v>
      </c>
      <c r="R67">
        <v>26</v>
      </c>
      <c r="S67">
        <v>55.3</v>
      </c>
      <c r="T67">
        <v>0</v>
      </c>
      <c r="U67">
        <v>0</v>
      </c>
      <c r="V67">
        <v>3</v>
      </c>
      <c r="W67">
        <v>6.4</v>
      </c>
      <c r="X67">
        <v>2</v>
      </c>
      <c r="Y67">
        <v>4.3</v>
      </c>
      <c r="Z67">
        <v>0</v>
      </c>
      <c r="AA67">
        <v>0</v>
      </c>
      <c r="AB67">
        <v>0</v>
      </c>
      <c r="AC67">
        <v>0</v>
      </c>
      <c r="AD67">
        <v>49</v>
      </c>
      <c r="AE67">
        <v>1.04</v>
      </c>
      <c r="AF67">
        <v>47</v>
      </c>
      <c r="AG67">
        <v>-112.26</v>
      </c>
      <c r="AH67">
        <v>-2.39</v>
      </c>
      <c r="AI67">
        <v>-2.76</v>
      </c>
      <c r="AJ67">
        <v>-2.02</v>
      </c>
      <c r="AK67">
        <v>-139.88999999999999</v>
      </c>
      <c r="AL67">
        <v>-2.98</v>
      </c>
      <c r="AM67">
        <v>-3.34</v>
      </c>
      <c r="AN67">
        <v>-2.61</v>
      </c>
      <c r="AO67">
        <v>-61.73</v>
      </c>
      <c r="AP67">
        <v>-1.31</v>
      </c>
      <c r="AQ67">
        <v>-1.68</v>
      </c>
      <c r="AR67">
        <v>-0.95</v>
      </c>
      <c r="AS67">
        <v>-114.82</v>
      </c>
      <c r="AT67">
        <v>-2.44</v>
      </c>
      <c r="AU67">
        <v>-2.81</v>
      </c>
      <c r="AV67">
        <v>-2.08</v>
      </c>
      <c r="AW67">
        <v>-124.93</v>
      </c>
      <c r="AX67">
        <v>-2.66</v>
      </c>
      <c r="AY67">
        <v>-3.02</v>
      </c>
      <c r="AZ67">
        <v>-2.29</v>
      </c>
      <c r="BA67">
        <v>38</v>
      </c>
      <c r="BB67">
        <v>80.900000000000006</v>
      </c>
      <c r="BC67">
        <v>38</v>
      </c>
      <c r="BD67">
        <v>80.900000000000006</v>
      </c>
      <c r="BE67">
        <v>11</v>
      </c>
      <c r="BF67">
        <v>23.4</v>
      </c>
      <c r="BG67">
        <v>34</v>
      </c>
      <c r="BH67">
        <v>72.3</v>
      </c>
      <c r="BI67">
        <v>16</v>
      </c>
      <c r="BJ67">
        <v>34</v>
      </c>
      <c r="BK67">
        <v>7</v>
      </c>
      <c r="BL67">
        <v>14.9</v>
      </c>
      <c r="BM67">
        <v>5</v>
      </c>
      <c r="BN67">
        <v>10.6</v>
      </c>
      <c r="BO67">
        <v>3</v>
      </c>
      <c r="BP67">
        <v>6.4</v>
      </c>
      <c r="BQ67">
        <v>7</v>
      </c>
      <c r="BR67">
        <v>14.9</v>
      </c>
      <c r="BS67">
        <v>3</v>
      </c>
      <c r="BT67">
        <v>18.8</v>
      </c>
      <c r="BU67">
        <v>1</v>
      </c>
      <c r="BV67">
        <v>14.3</v>
      </c>
      <c r="BW67">
        <v>1</v>
      </c>
      <c r="BX67">
        <v>20</v>
      </c>
      <c r="BY67">
        <v>5</v>
      </c>
      <c r="BZ67">
        <v>10.6</v>
      </c>
      <c r="CA67">
        <v>14</v>
      </c>
      <c r="CB67">
        <v>29.8</v>
      </c>
      <c r="CC67">
        <v>7</v>
      </c>
      <c r="CD67">
        <v>43.8</v>
      </c>
      <c r="CE67">
        <v>1</v>
      </c>
      <c r="CF67">
        <v>14.3</v>
      </c>
      <c r="CG67">
        <v>3</v>
      </c>
      <c r="CH67">
        <v>60</v>
      </c>
      <c r="CI67">
        <v>41</v>
      </c>
      <c r="CJ67">
        <v>0.87</v>
      </c>
      <c r="CK67">
        <v>106</v>
      </c>
      <c r="CL67">
        <v>2.2599999999999998</v>
      </c>
      <c r="CM67">
        <v>54</v>
      </c>
      <c r="CN67">
        <v>1.1499999999999999</v>
      </c>
      <c r="CO67">
        <v>17</v>
      </c>
      <c r="CP67">
        <v>0.36</v>
      </c>
      <c r="CQ67">
        <v>22</v>
      </c>
      <c r="CR67">
        <v>0.47</v>
      </c>
      <c r="CS67">
        <v>123</v>
      </c>
      <c r="CT67">
        <v>2.6</v>
      </c>
      <c r="CU67">
        <v>212</v>
      </c>
      <c r="CV67">
        <v>4.5</v>
      </c>
      <c r="CW67">
        <v>146</v>
      </c>
      <c r="CX67">
        <v>3.1</v>
      </c>
      <c r="CY67">
        <v>192.5</v>
      </c>
      <c r="CZ67">
        <v>4.0999999999999996</v>
      </c>
      <c r="DA67">
        <v>154</v>
      </c>
      <c r="DB67">
        <v>3.3</v>
      </c>
      <c r="DC67">
        <v>38.5</v>
      </c>
      <c r="DD67">
        <v>0.8</v>
      </c>
      <c r="DE67">
        <v>42</v>
      </c>
      <c r="DF67">
        <v>0.9</v>
      </c>
      <c r="DG67">
        <v>54</v>
      </c>
      <c r="DH67">
        <v>1.1000000000000001</v>
      </c>
      <c r="DI67">
        <v>13</v>
      </c>
      <c r="DJ67">
        <v>27.7</v>
      </c>
      <c r="DK67">
        <v>12</v>
      </c>
      <c r="DL67">
        <v>25.5</v>
      </c>
      <c r="DM67">
        <v>12</v>
      </c>
      <c r="DN67">
        <v>25.5</v>
      </c>
      <c r="DO67">
        <v>5</v>
      </c>
      <c r="DP67">
        <v>10.6</v>
      </c>
      <c r="DQ67">
        <v>3</v>
      </c>
      <c r="DR67">
        <v>6.4</v>
      </c>
      <c r="DS67">
        <v>12</v>
      </c>
      <c r="DT67">
        <v>25.5</v>
      </c>
      <c r="DU67">
        <v>4</v>
      </c>
      <c r="DV67">
        <v>8.5</v>
      </c>
      <c r="DW67">
        <v>4</v>
      </c>
      <c r="DX67">
        <v>8.5</v>
      </c>
      <c r="DY67">
        <v>0</v>
      </c>
      <c r="DZ67">
        <v>0</v>
      </c>
      <c r="EA67">
        <v>0</v>
      </c>
      <c r="EB67">
        <v>0</v>
      </c>
      <c r="EC67">
        <v>20</v>
      </c>
      <c r="ED67">
        <v>42.6</v>
      </c>
    </row>
    <row r="68" spans="1:134" x14ac:dyDescent="0.35">
      <c r="A68" s="228" t="str">
        <f t="shared" si="1"/>
        <v>Provisional.PRU &amp; AP.Prior attainment.Boys</v>
      </c>
      <c r="B68">
        <v>201819</v>
      </c>
      <c r="C68" t="s">
        <v>223</v>
      </c>
      <c r="D68" t="s">
        <v>224</v>
      </c>
      <c r="E68" t="s">
        <v>225</v>
      </c>
      <c r="F68" t="s">
        <v>226</v>
      </c>
      <c r="G68" t="s">
        <v>239</v>
      </c>
      <c r="H68" s="380" t="s">
        <v>397</v>
      </c>
      <c r="I68" t="s">
        <v>362</v>
      </c>
      <c r="J68" t="s">
        <v>5</v>
      </c>
      <c r="K68" t="s">
        <v>373</v>
      </c>
      <c r="L68" t="s">
        <v>7</v>
      </c>
      <c r="M68" t="s">
        <v>7</v>
      </c>
      <c r="N68">
        <v>351</v>
      </c>
      <c r="O68">
        <v>3196</v>
      </c>
      <c r="P68">
        <v>18906.25</v>
      </c>
      <c r="Q68">
        <v>5.9</v>
      </c>
      <c r="R68">
        <v>1643</v>
      </c>
      <c r="S68">
        <v>51.4</v>
      </c>
      <c r="T68">
        <v>11</v>
      </c>
      <c r="U68">
        <v>0.3</v>
      </c>
      <c r="V68">
        <v>59</v>
      </c>
      <c r="W68">
        <v>1.8</v>
      </c>
      <c r="X68">
        <v>9</v>
      </c>
      <c r="Y68">
        <v>0.3</v>
      </c>
      <c r="Z68">
        <v>0</v>
      </c>
      <c r="AA68">
        <v>0</v>
      </c>
      <c r="AB68">
        <v>1</v>
      </c>
      <c r="AC68">
        <v>0</v>
      </c>
      <c r="AD68">
        <v>1210.48</v>
      </c>
      <c r="AE68">
        <v>0.38</v>
      </c>
      <c r="AF68">
        <v>3196</v>
      </c>
      <c r="AG68">
        <v>-10452.16</v>
      </c>
      <c r="AH68">
        <v>-3.27</v>
      </c>
      <c r="AI68">
        <v>-3.31</v>
      </c>
      <c r="AJ68">
        <v>-3.23</v>
      </c>
      <c r="AK68">
        <v>-11438.14</v>
      </c>
      <c r="AL68">
        <v>-3.58</v>
      </c>
      <c r="AM68">
        <v>-3.62</v>
      </c>
      <c r="AN68">
        <v>-3.53</v>
      </c>
      <c r="AO68">
        <v>-7982.22</v>
      </c>
      <c r="AP68">
        <v>-2.5</v>
      </c>
      <c r="AQ68">
        <v>-2.54</v>
      </c>
      <c r="AR68">
        <v>-2.4500000000000002</v>
      </c>
      <c r="AS68">
        <v>-10191.530000000001</v>
      </c>
      <c r="AT68">
        <v>-3.19</v>
      </c>
      <c r="AU68">
        <v>-3.23</v>
      </c>
      <c r="AV68">
        <v>-3.14</v>
      </c>
      <c r="AW68">
        <v>-11700.16</v>
      </c>
      <c r="AX68">
        <v>-3.66</v>
      </c>
      <c r="AY68">
        <v>-3.71</v>
      </c>
      <c r="AZ68">
        <v>-3.62</v>
      </c>
      <c r="BA68">
        <v>2114</v>
      </c>
      <c r="BB68">
        <v>66.099999999999994</v>
      </c>
      <c r="BC68">
        <v>1978</v>
      </c>
      <c r="BD68">
        <v>61.9</v>
      </c>
      <c r="BE68">
        <v>499</v>
      </c>
      <c r="BF68">
        <v>15.6</v>
      </c>
      <c r="BG68">
        <v>1921</v>
      </c>
      <c r="BH68">
        <v>60.1</v>
      </c>
      <c r="BI68">
        <v>479</v>
      </c>
      <c r="BJ68">
        <v>15</v>
      </c>
      <c r="BK68">
        <v>178</v>
      </c>
      <c r="BL68">
        <v>5.6</v>
      </c>
      <c r="BM68">
        <v>23</v>
      </c>
      <c r="BN68">
        <v>0.7</v>
      </c>
      <c r="BO68">
        <v>29</v>
      </c>
      <c r="BP68">
        <v>0.9</v>
      </c>
      <c r="BQ68">
        <v>29</v>
      </c>
      <c r="BR68">
        <v>0.9</v>
      </c>
      <c r="BS68">
        <v>10</v>
      </c>
      <c r="BT68">
        <v>2.1</v>
      </c>
      <c r="BU68">
        <v>6</v>
      </c>
      <c r="BV68">
        <v>3.4</v>
      </c>
      <c r="BW68">
        <v>8</v>
      </c>
      <c r="BX68">
        <v>34.799999999999997</v>
      </c>
      <c r="BY68">
        <v>81</v>
      </c>
      <c r="BZ68">
        <v>2.5</v>
      </c>
      <c r="CA68">
        <v>175</v>
      </c>
      <c r="CB68">
        <v>5.5</v>
      </c>
      <c r="CC68">
        <v>46</v>
      </c>
      <c r="CD68">
        <v>9.6</v>
      </c>
      <c r="CE68">
        <v>14</v>
      </c>
      <c r="CF68">
        <v>7.9</v>
      </c>
      <c r="CG68">
        <v>9</v>
      </c>
      <c r="CH68">
        <v>39.1</v>
      </c>
      <c r="CI68">
        <v>1257</v>
      </c>
      <c r="CJ68">
        <v>0.39</v>
      </c>
      <c r="CK68">
        <v>3574</v>
      </c>
      <c r="CL68">
        <v>1.1200000000000001</v>
      </c>
      <c r="CM68">
        <v>1036</v>
      </c>
      <c r="CN68">
        <v>0.32</v>
      </c>
      <c r="CO68">
        <v>282</v>
      </c>
      <c r="CP68">
        <v>0.09</v>
      </c>
      <c r="CQ68">
        <v>77</v>
      </c>
      <c r="CR68">
        <v>0.02</v>
      </c>
      <c r="CS68">
        <v>4755</v>
      </c>
      <c r="CT68">
        <v>1.5</v>
      </c>
      <c r="CU68">
        <v>7148</v>
      </c>
      <c r="CV68">
        <v>2.2000000000000002</v>
      </c>
      <c r="CW68">
        <v>3191.5</v>
      </c>
      <c r="CX68">
        <v>1</v>
      </c>
      <c r="CY68">
        <v>3811.75</v>
      </c>
      <c r="CZ68">
        <v>1.2</v>
      </c>
      <c r="DA68">
        <v>2907</v>
      </c>
      <c r="DB68">
        <v>0.9</v>
      </c>
      <c r="DC68">
        <v>904.75</v>
      </c>
      <c r="DD68">
        <v>0.3</v>
      </c>
      <c r="DE68">
        <v>1444</v>
      </c>
      <c r="DF68">
        <v>0.5</v>
      </c>
      <c r="DG68">
        <v>1515</v>
      </c>
      <c r="DH68">
        <v>0.5</v>
      </c>
      <c r="DI68">
        <v>1241</v>
      </c>
      <c r="DJ68">
        <v>38.799999999999997</v>
      </c>
      <c r="DK68">
        <v>1175</v>
      </c>
      <c r="DL68">
        <v>36.799999999999997</v>
      </c>
      <c r="DM68">
        <v>497</v>
      </c>
      <c r="DN68">
        <v>15.6</v>
      </c>
      <c r="DO68">
        <v>210</v>
      </c>
      <c r="DP68">
        <v>6.6</v>
      </c>
      <c r="DQ68">
        <v>64</v>
      </c>
      <c r="DR68">
        <v>2</v>
      </c>
      <c r="DS68">
        <v>472</v>
      </c>
      <c r="DT68">
        <v>14.8</v>
      </c>
      <c r="DU68">
        <v>7</v>
      </c>
      <c r="DV68">
        <v>0.2</v>
      </c>
      <c r="DW68">
        <v>7</v>
      </c>
      <c r="DX68">
        <v>0.2</v>
      </c>
      <c r="DY68">
        <v>4</v>
      </c>
      <c r="DZ68">
        <v>0.1</v>
      </c>
      <c r="EA68">
        <v>1</v>
      </c>
      <c r="EB68">
        <v>0</v>
      </c>
      <c r="EC68">
        <v>434</v>
      </c>
      <c r="ED68">
        <v>13.6</v>
      </c>
    </row>
    <row r="69" spans="1:134" x14ac:dyDescent="0.35">
      <c r="A69" s="228" t="str">
        <f t="shared" si="1"/>
        <v>Provisional.Sponsored Academies.Prior attainment.Boys</v>
      </c>
      <c r="B69">
        <v>201819</v>
      </c>
      <c r="C69" t="s">
        <v>223</v>
      </c>
      <c r="D69" t="s">
        <v>224</v>
      </c>
      <c r="E69" t="s">
        <v>225</v>
      </c>
      <c r="F69" t="s">
        <v>226</v>
      </c>
      <c r="G69" t="s">
        <v>239</v>
      </c>
      <c r="H69" s="380" t="s">
        <v>234</v>
      </c>
      <c r="I69" t="s">
        <v>362</v>
      </c>
      <c r="J69" t="s">
        <v>5</v>
      </c>
      <c r="K69" t="s">
        <v>373</v>
      </c>
      <c r="L69" t="s">
        <v>7</v>
      </c>
      <c r="M69" t="s">
        <v>7</v>
      </c>
      <c r="N69">
        <v>684</v>
      </c>
      <c r="O69">
        <v>24996</v>
      </c>
      <c r="P69">
        <v>895978.9</v>
      </c>
      <c r="Q69">
        <v>35.799999999999997</v>
      </c>
      <c r="R69">
        <v>24583</v>
      </c>
      <c r="S69">
        <v>98.3</v>
      </c>
      <c r="T69">
        <v>4078</v>
      </c>
      <c r="U69">
        <v>16.3</v>
      </c>
      <c r="V69">
        <v>10865</v>
      </c>
      <c r="W69">
        <v>43.5</v>
      </c>
      <c r="X69">
        <v>5445</v>
      </c>
      <c r="Y69">
        <v>21.8</v>
      </c>
      <c r="Z69">
        <v>455</v>
      </c>
      <c r="AA69">
        <v>1.8</v>
      </c>
      <c r="AB69">
        <v>1253</v>
      </c>
      <c r="AC69">
        <v>5</v>
      </c>
      <c r="AD69">
        <v>73335.199999999997</v>
      </c>
      <c r="AE69">
        <v>2.93</v>
      </c>
      <c r="AF69">
        <v>24996</v>
      </c>
      <c r="AG69">
        <v>-9522.19</v>
      </c>
      <c r="AH69">
        <v>-0.38</v>
      </c>
      <c r="AI69">
        <v>-0.4</v>
      </c>
      <c r="AJ69">
        <v>-0.37</v>
      </c>
      <c r="AK69">
        <v>-14158.76</v>
      </c>
      <c r="AL69">
        <v>-0.56999999999999995</v>
      </c>
      <c r="AM69">
        <v>-0.57999999999999996</v>
      </c>
      <c r="AN69">
        <v>-0.55000000000000004</v>
      </c>
      <c r="AO69">
        <v>-3708.99</v>
      </c>
      <c r="AP69">
        <v>-0.15</v>
      </c>
      <c r="AQ69">
        <v>-0.16</v>
      </c>
      <c r="AR69">
        <v>-0.13</v>
      </c>
      <c r="AS69">
        <v>-9459.07</v>
      </c>
      <c r="AT69">
        <v>-0.38</v>
      </c>
      <c r="AU69">
        <v>-0.39</v>
      </c>
      <c r="AV69">
        <v>-0.36</v>
      </c>
      <c r="AW69">
        <v>-10870.13</v>
      </c>
      <c r="AX69">
        <v>-0.43</v>
      </c>
      <c r="AY69">
        <v>-0.45</v>
      </c>
      <c r="AZ69">
        <v>-0.42</v>
      </c>
      <c r="BA69">
        <v>24730</v>
      </c>
      <c r="BB69">
        <v>98.9</v>
      </c>
      <c r="BC69">
        <v>24621</v>
      </c>
      <c r="BD69">
        <v>98.5</v>
      </c>
      <c r="BE69">
        <v>24346</v>
      </c>
      <c r="BF69">
        <v>97.4</v>
      </c>
      <c r="BG69">
        <v>24625</v>
      </c>
      <c r="BH69">
        <v>98.5</v>
      </c>
      <c r="BI69">
        <v>24138</v>
      </c>
      <c r="BJ69">
        <v>96.6</v>
      </c>
      <c r="BK69">
        <v>20196</v>
      </c>
      <c r="BL69">
        <v>80.8</v>
      </c>
      <c r="BM69">
        <v>6575</v>
      </c>
      <c r="BN69">
        <v>26.3</v>
      </c>
      <c r="BO69">
        <v>8570</v>
      </c>
      <c r="BP69">
        <v>34.299999999999997</v>
      </c>
      <c r="BQ69">
        <v>6229</v>
      </c>
      <c r="BR69">
        <v>24.9</v>
      </c>
      <c r="BS69">
        <v>4748</v>
      </c>
      <c r="BT69">
        <v>19.7</v>
      </c>
      <c r="BU69">
        <v>4062</v>
      </c>
      <c r="BV69">
        <v>20.100000000000001</v>
      </c>
      <c r="BW69">
        <v>1495</v>
      </c>
      <c r="BX69">
        <v>22.7</v>
      </c>
      <c r="BY69">
        <v>14400</v>
      </c>
      <c r="BZ69">
        <v>57.6</v>
      </c>
      <c r="CA69">
        <v>13900</v>
      </c>
      <c r="CB69">
        <v>55.6</v>
      </c>
      <c r="CC69">
        <v>10211</v>
      </c>
      <c r="CD69">
        <v>42.3</v>
      </c>
      <c r="CE69">
        <v>6910</v>
      </c>
      <c r="CF69">
        <v>34.200000000000003</v>
      </c>
      <c r="CG69">
        <v>2333</v>
      </c>
      <c r="CH69">
        <v>35.5</v>
      </c>
      <c r="CI69">
        <v>96246</v>
      </c>
      <c r="CJ69">
        <v>3.85</v>
      </c>
      <c r="CK69">
        <v>89721</v>
      </c>
      <c r="CL69">
        <v>3.59</v>
      </c>
      <c r="CM69">
        <v>85471.5</v>
      </c>
      <c r="CN69">
        <v>3.42</v>
      </c>
      <c r="CO69">
        <v>61030</v>
      </c>
      <c r="CP69">
        <v>2.44</v>
      </c>
      <c r="CQ69">
        <v>22072.400000000001</v>
      </c>
      <c r="CR69">
        <v>0.88</v>
      </c>
      <c r="CS69">
        <v>192955</v>
      </c>
      <c r="CT69">
        <v>7.7</v>
      </c>
      <c r="CU69">
        <v>179442</v>
      </c>
      <c r="CV69">
        <v>7.2</v>
      </c>
      <c r="CW69">
        <v>244725.9</v>
      </c>
      <c r="CX69">
        <v>9.8000000000000007</v>
      </c>
      <c r="CY69">
        <v>278856</v>
      </c>
      <c r="CZ69">
        <v>11.2</v>
      </c>
      <c r="DA69">
        <v>168368.75</v>
      </c>
      <c r="DB69">
        <v>6.7</v>
      </c>
      <c r="DC69">
        <v>110487.25</v>
      </c>
      <c r="DD69">
        <v>4.4000000000000004</v>
      </c>
      <c r="DE69">
        <v>68892</v>
      </c>
      <c r="DF69">
        <v>2.8</v>
      </c>
      <c r="DG69">
        <v>69097</v>
      </c>
      <c r="DH69">
        <v>2.8</v>
      </c>
      <c r="DI69">
        <v>343</v>
      </c>
      <c r="DJ69">
        <v>1.4</v>
      </c>
      <c r="DK69">
        <v>178</v>
      </c>
      <c r="DL69">
        <v>0.7</v>
      </c>
      <c r="DM69">
        <v>343</v>
      </c>
      <c r="DN69">
        <v>1.4</v>
      </c>
      <c r="DO69">
        <v>2957</v>
      </c>
      <c r="DP69">
        <v>11.8</v>
      </c>
      <c r="DQ69">
        <v>15730</v>
      </c>
      <c r="DR69">
        <v>62.9</v>
      </c>
      <c r="DS69">
        <v>21756</v>
      </c>
      <c r="DT69">
        <v>87</v>
      </c>
      <c r="DU69">
        <v>2382</v>
      </c>
      <c r="DV69">
        <v>9.5</v>
      </c>
      <c r="DW69">
        <v>2363</v>
      </c>
      <c r="DX69">
        <v>9.5</v>
      </c>
      <c r="DY69">
        <v>1910</v>
      </c>
      <c r="DZ69">
        <v>7.6</v>
      </c>
      <c r="EA69">
        <v>286</v>
      </c>
      <c r="EB69">
        <v>1.1000000000000001</v>
      </c>
      <c r="EC69">
        <v>8567</v>
      </c>
      <c r="ED69">
        <v>34.299999999999997</v>
      </c>
    </row>
    <row r="70" spans="1:134" x14ac:dyDescent="0.35">
      <c r="A70" s="228" t="str">
        <f t="shared" si="1"/>
        <v>Provisional.state-funded inc PRU &amp; AP.Prior attainment.Boys</v>
      </c>
      <c r="B70">
        <v>201819</v>
      </c>
      <c r="C70" t="s">
        <v>223</v>
      </c>
      <c r="D70" t="s">
        <v>224</v>
      </c>
      <c r="E70" t="s">
        <v>225</v>
      </c>
      <c r="F70" t="s">
        <v>226</v>
      </c>
      <c r="G70" t="s">
        <v>239</v>
      </c>
      <c r="H70" s="380" t="s">
        <v>398</v>
      </c>
      <c r="I70" t="s">
        <v>362</v>
      </c>
      <c r="J70" t="s">
        <v>5</v>
      </c>
      <c r="K70" t="s">
        <v>373</v>
      </c>
      <c r="L70" t="s">
        <v>7</v>
      </c>
      <c r="M70" t="s">
        <v>7</v>
      </c>
      <c r="N70">
        <v>3613</v>
      </c>
      <c r="O70">
        <v>116671</v>
      </c>
      <c r="P70">
        <v>4244066.9800000004</v>
      </c>
      <c r="Q70">
        <v>36.4</v>
      </c>
      <c r="R70">
        <v>113039</v>
      </c>
      <c r="S70">
        <v>96.9</v>
      </c>
      <c r="T70">
        <v>21748</v>
      </c>
      <c r="U70">
        <v>18.600000000000001</v>
      </c>
      <c r="V70">
        <v>55008</v>
      </c>
      <c r="W70">
        <v>47.1</v>
      </c>
      <c r="X70">
        <v>26896</v>
      </c>
      <c r="Y70">
        <v>23.1</v>
      </c>
      <c r="Z70">
        <v>2821</v>
      </c>
      <c r="AA70">
        <v>2.4</v>
      </c>
      <c r="AB70">
        <v>7590</v>
      </c>
      <c r="AC70">
        <v>6.5</v>
      </c>
      <c r="AD70">
        <v>353802.26</v>
      </c>
      <c r="AE70">
        <v>3.03</v>
      </c>
      <c r="AF70">
        <v>116671</v>
      </c>
      <c r="AG70">
        <v>-41738.160000000003</v>
      </c>
      <c r="AH70">
        <v>-0.36</v>
      </c>
      <c r="AI70">
        <v>-0.37</v>
      </c>
      <c r="AJ70">
        <v>-0.35</v>
      </c>
      <c r="AK70">
        <v>-62914.01</v>
      </c>
      <c r="AL70">
        <v>-0.54</v>
      </c>
      <c r="AM70">
        <v>-0.55000000000000004</v>
      </c>
      <c r="AN70">
        <v>-0.53</v>
      </c>
      <c r="AO70">
        <v>-10530.24</v>
      </c>
      <c r="AP70">
        <v>-0.09</v>
      </c>
      <c r="AQ70">
        <v>-0.1</v>
      </c>
      <c r="AR70">
        <v>-0.08</v>
      </c>
      <c r="AS70">
        <v>-31955.27</v>
      </c>
      <c r="AT70">
        <v>-0.27</v>
      </c>
      <c r="AU70">
        <v>-0.28000000000000003</v>
      </c>
      <c r="AV70">
        <v>-0.27</v>
      </c>
      <c r="AW70">
        <v>-59872.11</v>
      </c>
      <c r="AX70">
        <v>-0.51</v>
      </c>
      <c r="AY70">
        <v>-0.52</v>
      </c>
      <c r="AZ70">
        <v>-0.51</v>
      </c>
      <c r="BA70">
        <v>114298</v>
      </c>
      <c r="BB70">
        <v>98</v>
      </c>
      <c r="BC70">
        <v>113832</v>
      </c>
      <c r="BD70">
        <v>97.6</v>
      </c>
      <c r="BE70">
        <v>110244</v>
      </c>
      <c r="BF70">
        <v>94.5</v>
      </c>
      <c r="BG70">
        <v>113631</v>
      </c>
      <c r="BH70">
        <v>97.4</v>
      </c>
      <c r="BI70">
        <v>109901</v>
      </c>
      <c r="BJ70">
        <v>94.2</v>
      </c>
      <c r="BK70">
        <v>90986</v>
      </c>
      <c r="BL70">
        <v>78</v>
      </c>
      <c r="BM70">
        <v>32148</v>
      </c>
      <c r="BN70">
        <v>27.6</v>
      </c>
      <c r="BO70">
        <v>43124</v>
      </c>
      <c r="BP70">
        <v>37</v>
      </c>
      <c r="BQ70">
        <v>32172</v>
      </c>
      <c r="BR70">
        <v>27.6</v>
      </c>
      <c r="BS70">
        <v>26171</v>
      </c>
      <c r="BT70">
        <v>23.8</v>
      </c>
      <c r="BU70">
        <v>23055</v>
      </c>
      <c r="BV70">
        <v>25.3</v>
      </c>
      <c r="BW70">
        <v>7650</v>
      </c>
      <c r="BX70">
        <v>23.8</v>
      </c>
      <c r="BY70">
        <v>70382</v>
      </c>
      <c r="BZ70">
        <v>60.3</v>
      </c>
      <c r="CA70">
        <v>68752</v>
      </c>
      <c r="CB70">
        <v>58.9</v>
      </c>
      <c r="CC70">
        <v>52929</v>
      </c>
      <c r="CD70">
        <v>48.2</v>
      </c>
      <c r="CE70">
        <v>37599</v>
      </c>
      <c r="CF70">
        <v>41.3</v>
      </c>
      <c r="CG70">
        <v>12876</v>
      </c>
      <c r="CH70">
        <v>40.1</v>
      </c>
      <c r="CI70">
        <v>453703</v>
      </c>
      <c r="CJ70">
        <v>3.89</v>
      </c>
      <c r="CK70">
        <v>429204.75</v>
      </c>
      <c r="CL70">
        <v>3.68</v>
      </c>
      <c r="CM70">
        <v>412698</v>
      </c>
      <c r="CN70">
        <v>3.54</v>
      </c>
      <c r="CO70">
        <v>302312</v>
      </c>
      <c r="CP70">
        <v>2.59</v>
      </c>
      <c r="CQ70">
        <v>112192.22</v>
      </c>
      <c r="CR70">
        <v>0.96</v>
      </c>
      <c r="CS70">
        <v>913169</v>
      </c>
      <c r="CT70">
        <v>7.8</v>
      </c>
      <c r="CU70">
        <v>858409.5</v>
      </c>
      <c r="CV70">
        <v>7.4</v>
      </c>
      <c r="CW70">
        <v>1189736.0900000001</v>
      </c>
      <c r="CX70">
        <v>10.199999999999999</v>
      </c>
      <c r="CY70">
        <v>1282752.3899999999</v>
      </c>
      <c r="CZ70">
        <v>11</v>
      </c>
      <c r="DA70">
        <v>922436.14</v>
      </c>
      <c r="DB70">
        <v>7.9</v>
      </c>
      <c r="DC70">
        <v>360316.25</v>
      </c>
      <c r="DD70">
        <v>3.1</v>
      </c>
      <c r="DE70">
        <v>315875</v>
      </c>
      <c r="DF70">
        <v>2.7</v>
      </c>
      <c r="DG70">
        <v>318455</v>
      </c>
      <c r="DH70">
        <v>2.7</v>
      </c>
      <c r="DI70">
        <v>2838</v>
      </c>
      <c r="DJ70">
        <v>2.4</v>
      </c>
      <c r="DK70">
        <v>2413</v>
      </c>
      <c r="DL70">
        <v>2.1</v>
      </c>
      <c r="DM70">
        <v>1998</v>
      </c>
      <c r="DN70">
        <v>1.7</v>
      </c>
      <c r="DO70">
        <v>14083</v>
      </c>
      <c r="DP70">
        <v>12.1</v>
      </c>
      <c r="DQ70">
        <v>68443</v>
      </c>
      <c r="DR70">
        <v>58.7</v>
      </c>
      <c r="DS70">
        <v>96994</v>
      </c>
      <c r="DT70">
        <v>83.1</v>
      </c>
      <c r="DU70">
        <v>12912</v>
      </c>
      <c r="DV70">
        <v>11.1</v>
      </c>
      <c r="DW70">
        <v>12701</v>
      </c>
      <c r="DX70">
        <v>10.9</v>
      </c>
      <c r="DY70">
        <v>9972</v>
      </c>
      <c r="DZ70">
        <v>8.5</v>
      </c>
      <c r="EA70">
        <v>1086</v>
      </c>
      <c r="EB70">
        <v>0.9</v>
      </c>
      <c r="EC70">
        <v>40606</v>
      </c>
      <c r="ED70">
        <v>34.799999999999997</v>
      </c>
    </row>
    <row r="71" spans="1:134" x14ac:dyDescent="0.35">
      <c r="A71" s="228" t="str">
        <f t="shared" si="1"/>
        <v>Provisional.State-funded mainstream.Religious denomination by prior attainment.Boys</v>
      </c>
      <c r="B71">
        <v>201819</v>
      </c>
      <c r="C71" t="s">
        <v>223</v>
      </c>
      <c r="D71" t="s">
        <v>224</v>
      </c>
      <c r="E71" t="s">
        <v>225</v>
      </c>
      <c r="F71" t="s">
        <v>226</v>
      </c>
      <c r="G71" t="s">
        <v>239</v>
      </c>
      <c r="H71" s="380" t="s">
        <v>235</v>
      </c>
      <c r="I71" t="s">
        <v>399</v>
      </c>
      <c r="J71" t="s">
        <v>5</v>
      </c>
      <c r="K71" t="s">
        <v>373</v>
      </c>
      <c r="L71" t="s">
        <v>7</v>
      </c>
      <c r="M71" t="s">
        <v>364</v>
      </c>
      <c r="N71">
        <v>171</v>
      </c>
      <c r="O71">
        <v>6192</v>
      </c>
      <c r="P71">
        <v>238448.75</v>
      </c>
      <c r="Q71">
        <v>38.5</v>
      </c>
      <c r="R71">
        <v>6108</v>
      </c>
      <c r="S71">
        <v>98.6</v>
      </c>
      <c r="T71">
        <v>1247</v>
      </c>
      <c r="U71">
        <v>20.100000000000001</v>
      </c>
      <c r="V71">
        <v>3175</v>
      </c>
      <c r="W71">
        <v>51.3</v>
      </c>
      <c r="X71">
        <v>1626</v>
      </c>
      <c r="Y71">
        <v>26.3</v>
      </c>
      <c r="Z71">
        <v>156</v>
      </c>
      <c r="AA71">
        <v>2.5</v>
      </c>
      <c r="AB71">
        <v>452</v>
      </c>
      <c r="AC71">
        <v>7.3</v>
      </c>
      <c r="AD71">
        <v>19900.12</v>
      </c>
      <c r="AE71">
        <v>3.21</v>
      </c>
      <c r="AF71">
        <v>6192</v>
      </c>
      <c r="AG71">
        <v>-1035.45</v>
      </c>
      <c r="AH71">
        <v>-0.17</v>
      </c>
      <c r="AI71">
        <v>-0.2</v>
      </c>
      <c r="AJ71">
        <v>-0.14000000000000001</v>
      </c>
      <c r="AK71">
        <v>-2141.39</v>
      </c>
      <c r="AL71">
        <v>-0.35</v>
      </c>
      <c r="AM71">
        <v>-0.38</v>
      </c>
      <c r="AN71">
        <v>-0.31</v>
      </c>
      <c r="AO71">
        <v>240.62</v>
      </c>
      <c r="AP71">
        <v>0.04</v>
      </c>
      <c r="AQ71">
        <v>0.01</v>
      </c>
      <c r="AR71">
        <v>7.0000000000000007E-2</v>
      </c>
      <c r="AS71">
        <v>-465.97</v>
      </c>
      <c r="AT71">
        <v>-0.08</v>
      </c>
      <c r="AU71">
        <v>-0.11</v>
      </c>
      <c r="AV71">
        <v>-0.04</v>
      </c>
      <c r="AW71">
        <v>-1824.23</v>
      </c>
      <c r="AX71">
        <v>-0.28999999999999998</v>
      </c>
      <c r="AY71">
        <v>-0.33</v>
      </c>
      <c r="AZ71">
        <v>-0.26</v>
      </c>
      <c r="BA71">
        <v>6138</v>
      </c>
      <c r="BB71">
        <v>99.1</v>
      </c>
      <c r="BC71">
        <v>6123</v>
      </c>
      <c r="BD71">
        <v>98.9</v>
      </c>
      <c r="BE71">
        <v>6051</v>
      </c>
      <c r="BF71">
        <v>97.7</v>
      </c>
      <c r="BG71">
        <v>6117</v>
      </c>
      <c r="BH71">
        <v>98.8</v>
      </c>
      <c r="BI71">
        <v>5991</v>
      </c>
      <c r="BJ71">
        <v>96.8</v>
      </c>
      <c r="BK71">
        <v>4899</v>
      </c>
      <c r="BL71">
        <v>79.099999999999994</v>
      </c>
      <c r="BM71">
        <v>1954</v>
      </c>
      <c r="BN71">
        <v>31.6</v>
      </c>
      <c r="BO71">
        <v>2523</v>
      </c>
      <c r="BP71">
        <v>40.700000000000003</v>
      </c>
      <c r="BQ71">
        <v>1826</v>
      </c>
      <c r="BR71">
        <v>29.5</v>
      </c>
      <c r="BS71">
        <v>1535</v>
      </c>
      <c r="BT71">
        <v>25.6</v>
      </c>
      <c r="BU71">
        <v>1400</v>
      </c>
      <c r="BV71">
        <v>28.6</v>
      </c>
      <c r="BW71">
        <v>411</v>
      </c>
      <c r="BX71">
        <v>21</v>
      </c>
      <c r="BY71">
        <v>4017</v>
      </c>
      <c r="BZ71">
        <v>64.900000000000006</v>
      </c>
      <c r="CA71">
        <v>3925</v>
      </c>
      <c r="CB71">
        <v>63.4</v>
      </c>
      <c r="CC71">
        <v>3097</v>
      </c>
      <c r="CD71">
        <v>51.7</v>
      </c>
      <c r="CE71">
        <v>2248</v>
      </c>
      <c r="CF71">
        <v>45.9</v>
      </c>
      <c r="CG71">
        <v>734</v>
      </c>
      <c r="CH71">
        <v>37.6</v>
      </c>
      <c r="CI71">
        <v>25497</v>
      </c>
      <c r="CJ71">
        <v>4.12</v>
      </c>
      <c r="CK71">
        <v>23738</v>
      </c>
      <c r="CL71">
        <v>3.83</v>
      </c>
      <c r="CM71">
        <v>23209</v>
      </c>
      <c r="CN71">
        <v>3.75</v>
      </c>
      <c r="CO71">
        <v>17136</v>
      </c>
      <c r="CP71">
        <v>2.77</v>
      </c>
      <c r="CQ71">
        <v>6611.75</v>
      </c>
      <c r="CR71">
        <v>1.07</v>
      </c>
      <c r="CS71">
        <v>51135</v>
      </c>
      <c r="CT71">
        <v>8.3000000000000007</v>
      </c>
      <c r="CU71">
        <v>47476</v>
      </c>
      <c r="CV71">
        <v>7.7</v>
      </c>
      <c r="CW71">
        <v>67318.25</v>
      </c>
      <c r="CX71">
        <v>10.9</v>
      </c>
      <c r="CY71">
        <v>72519.5</v>
      </c>
      <c r="CZ71">
        <v>11.7</v>
      </c>
      <c r="DA71">
        <v>56626.5</v>
      </c>
      <c r="DB71">
        <v>9.1</v>
      </c>
      <c r="DC71">
        <v>15893</v>
      </c>
      <c r="DD71">
        <v>2.6</v>
      </c>
      <c r="DE71">
        <v>17383</v>
      </c>
      <c r="DF71">
        <v>2.8</v>
      </c>
      <c r="DG71">
        <v>17620</v>
      </c>
      <c r="DH71">
        <v>2.8</v>
      </c>
      <c r="DI71">
        <v>65</v>
      </c>
      <c r="DJ71">
        <v>1</v>
      </c>
      <c r="DK71">
        <v>41</v>
      </c>
      <c r="DL71">
        <v>0.7</v>
      </c>
      <c r="DM71">
        <v>77</v>
      </c>
      <c r="DN71">
        <v>1.2</v>
      </c>
      <c r="DO71">
        <v>845</v>
      </c>
      <c r="DP71">
        <v>13.6</v>
      </c>
      <c r="DQ71">
        <v>3538</v>
      </c>
      <c r="DR71">
        <v>57.1</v>
      </c>
      <c r="DS71">
        <v>5118</v>
      </c>
      <c r="DT71">
        <v>82.7</v>
      </c>
      <c r="DU71">
        <v>873</v>
      </c>
      <c r="DV71">
        <v>14.1</v>
      </c>
      <c r="DW71">
        <v>844</v>
      </c>
      <c r="DX71">
        <v>13.6</v>
      </c>
      <c r="DY71">
        <v>511</v>
      </c>
      <c r="DZ71">
        <v>8.3000000000000007</v>
      </c>
      <c r="EA71">
        <v>76</v>
      </c>
      <c r="EB71">
        <v>1.2</v>
      </c>
      <c r="EC71">
        <v>2194</v>
      </c>
      <c r="ED71">
        <v>35.4</v>
      </c>
    </row>
    <row r="72" spans="1:134" x14ac:dyDescent="0.35">
      <c r="A72" s="228" t="str">
        <f t="shared" si="1"/>
        <v>Provisional.State-funded mainstream.Religious denomination by prior attainment.Boys</v>
      </c>
      <c r="B72">
        <v>201819</v>
      </c>
      <c r="C72" t="s">
        <v>223</v>
      </c>
      <c r="D72" t="s">
        <v>224</v>
      </c>
      <c r="E72" t="s">
        <v>225</v>
      </c>
      <c r="F72" t="s">
        <v>226</v>
      </c>
      <c r="G72" t="s">
        <v>239</v>
      </c>
      <c r="H72" s="380" t="s">
        <v>235</v>
      </c>
      <c r="I72" t="s">
        <v>399</v>
      </c>
      <c r="J72" t="s">
        <v>5</v>
      </c>
      <c r="K72" t="s">
        <v>373</v>
      </c>
      <c r="L72" t="s">
        <v>7</v>
      </c>
      <c r="M72" t="s">
        <v>365</v>
      </c>
      <c r="N72">
        <v>1</v>
      </c>
      <c r="O72">
        <v>29</v>
      </c>
      <c r="P72" s="520" t="s">
        <v>442</v>
      </c>
      <c r="Q72" s="520" t="s">
        <v>442</v>
      </c>
      <c r="R72" s="520" t="s">
        <v>442</v>
      </c>
      <c r="S72" s="520" t="s">
        <v>442</v>
      </c>
      <c r="T72" s="520" t="s">
        <v>442</v>
      </c>
      <c r="U72" s="520" t="s">
        <v>442</v>
      </c>
      <c r="V72" s="520" t="s">
        <v>442</v>
      </c>
      <c r="W72" s="520" t="s">
        <v>442</v>
      </c>
      <c r="X72" s="520" t="s">
        <v>442</v>
      </c>
      <c r="Y72" s="520" t="s">
        <v>442</v>
      </c>
      <c r="Z72" s="520" t="s">
        <v>442</v>
      </c>
      <c r="AA72" s="520" t="s">
        <v>442</v>
      </c>
      <c r="AB72" s="520" t="s">
        <v>442</v>
      </c>
      <c r="AC72" s="520" t="s">
        <v>442</v>
      </c>
      <c r="AD72" s="520" t="s">
        <v>442</v>
      </c>
      <c r="AE72" s="520" t="s">
        <v>442</v>
      </c>
      <c r="AF72" s="520" t="s">
        <v>442</v>
      </c>
      <c r="AG72" s="520" t="s">
        <v>442</v>
      </c>
      <c r="AH72" s="520" t="s">
        <v>442</v>
      </c>
      <c r="AI72" s="520" t="s">
        <v>442</v>
      </c>
      <c r="AJ72" s="520" t="s">
        <v>442</v>
      </c>
      <c r="AK72" s="520" t="s">
        <v>442</v>
      </c>
      <c r="AL72" s="520" t="s">
        <v>442</v>
      </c>
      <c r="AM72" s="520" t="s">
        <v>442</v>
      </c>
      <c r="AN72" s="520" t="s">
        <v>442</v>
      </c>
      <c r="AO72" s="520" t="s">
        <v>442</v>
      </c>
      <c r="AP72" s="520" t="s">
        <v>442</v>
      </c>
      <c r="AQ72" s="520" t="s">
        <v>442</v>
      </c>
      <c r="AR72" s="520" t="s">
        <v>442</v>
      </c>
      <c r="AS72" s="520" t="s">
        <v>442</v>
      </c>
      <c r="AT72" s="520" t="s">
        <v>442</v>
      </c>
      <c r="AU72" s="520" t="s">
        <v>442</v>
      </c>
      <c r="AV72" s="520" t="s">
        <v>442</v>
      </c>
      <c r="AW72" s="520" t="s">
        <v>442</v>
      </c>
      <c r="AX72" s="520" t="s">
        <v>442</v>
      </c>
      <c r="AY72" s="520" t="s">
        <v>442</v>
      </c>
      <c r="AZ72" s="520" t="s">
        <v>442</v>
      </c>
      <c r="BA72" s="520" t="s">
        <v>442</v>
      </c>
      <c r="BB72" s="520" t="s">
        <v>442</v>
      </c>
      <c r="BC72" s="520" t="s">
        <v>442</v>
      </c>
      <c r="BD72" s="520" t="s">
        <v>442</v>
      </c>
      <c r="BE72" s="520" t="s">
        <v>442</v>
      </c>
      <c r="BF72" s="520" t="s">
        <v>442</v>
      </c>
      <c r="BG72" s="520" t="s">
        <v>442</v>
      </c>
      <c r="BH72" s="520" t="s">
        <v>442</v>
      </c>
      <c r="BI72" s="520" t="s">
        <v>442</v>
      </c>
      <c r="BJ72" s="520" t="s">
        <v>442</v>
      </c>
      <c r="BK72" s="520" t="s">
        <v>442</v>
      </c>
      <c r="BL72" s="520" t="s">
        <v>442</v>
      </c>
      <c r="BM72" s="520" t="s">
        <v>442</v>
      </c>
      <c r="BN72" s="520" t="s">
        <v>442</v>
      </c>
      <c r="BO72" s="520" t="s">
        <v>442</v>
      </c>
      <c r="BP72" s="520" t="s">
        <v>442</v>
      </c>
      <c r="BQ72" s="520" t="s">
        <v>442</v>
      </c>
      <c r="BR72" s="520" t="s">
        <v>442</v>
      </c>
      <c r="BS72" s="520" t="s">
        <v>442</v>
      </c>
      <c r="BT72" s="520" t="s">
        <v>442</v>
      </c>
      <c r="BU72" s="520" t="s">
        <v>442</v>
      </c>
      <c r="BV72" s="520" t="s">
        <v>442</v>
      </c>
      <c r="BW72" s="520" t="s">
        <v>442</v>
      </c>
      <c r="BX72" s="520" t="s">
        <v>442</v>
      </c>
      <c r="BY72" s="520" t="s">
        <v>442</v>
      </c>
      <c r="BZ72" s="520" t="s">
        <v>442</v>
      </c>
      <c r="CA72" s="520" t="s">
        <v>442</v>
      </c>
      <c r="CB72" s="520" t="s">
        <v>442</v>
      </c>
      <c r="CC72" s="520" t="s">
        <v>442</v>
      </c>
      <c r="CD72" s="520" t="s">
        <v>442</v>
      </c>
      <c r="CE72" s="520" t="s">
        <v>442</v>
      </c>
      <c r="CF72" s="520" t="s">
        <v>442</v>
      </c>
      <c r="CG72" s="520" t="s">
        <v>442</v>
      </c>
      <c r="CH72" s="520" t="s">
        <v>442</v>
      </c>
      <c r="CI72" s="520" t="s">
        <v>442</v>
      </c>
      <c r="CJ72" s="520" t="s">
        <v>442</v>
      </c>
      <c r="CK72" s="520" t="s">
        <v>442</v>
      </c>
      <c r="CL72" s="520" t="s">
        <v>442</v>
      </c>
      <c r="CM72" s="520" t="s">
        <v>442</v>
      </c>
      <c r="CN72" s="520" t="s">
        <v>442</v>
      </c>
      <c r="CO72" s="520" t="s">
        <v>442</v>
      </c>
      <c r="CP72" s="520" t="s">
        <v>442</v>
      </c>
      <c r="CQ72" s="520" t="s">
        <v>442</v>
      </c>
      <c r="CR72" s="520" t="s">
        <v>442</v>
      </c>
      <c r="CS72" s="520" t="s">
        <v>442</v>
      </c>
      <c r="CT72" s="520" t="s">
        <v>442</v>
      </c>
      <c r="CU72" s="520" t="s">
        <v>442</v>
      </c>
      <c r="CV72" s="520" t="s">
        <v>442</v>
      </c>
      <c r="CW72" s="520" t="s">
        <v>442</v>
      </c>
      <c r="CX72" s="520" t="s">
        <v>442</v>
      </c>
      <c r="CY72" s="520" t="s">
        <v>442</v>
      </c>
      <c r="CZ72" s="520" t="s">
        <v>442</v>
      </c>
      <c r="DA72" s="520" t="s">
        <v>442</v>
      </c>
      <c r="DB72" s="520" t="s">
        <v>442</v>
      </c>
      <c r="DC72" s="520" t="s">
        <v>442</v>
      </c>
      <c r="DD72" s="520" t="s">
        <v>442</v>
      </c>
      <c r="DE72" s="520" t="s">
        <v>442</v>
      </c>
      <c r="DF72" s="520" t="s">
        <v>442</v>
      </c>
      <c r="DG72" s="520" t="s">
        <v>442</v>
      </c>
      <c r="DH72" s="520" t="s">
        <v>442</v>
      </c>
      <c r="DI72" s="520" t="s">
        <v>442</v>
      </c>
      <c r="DJ72" s="520" t="s">
        <v>442</v>
      </c>
      <c r="DK72" s="520" t="s">
        <v>442</v>
      </c>
      <c r="DL72" s="520" t="s">
        <v>442</v>
      </c>
      <c r="DM72" s="520" t="s">
        <v>442</v>
      </c>
      <c r="DN72" s="520" t="s">
        <v>442</v>
      </c>
      <c r="DO72" s="520" t="s">
        <v>442</v>
      </c>
      <c r="DP72" s="520" t="s">
        <v>442</v>
      </c>
      <c r="DQ72" s="520" t="s">
        <v>442</v>
      </c>
      <c r="DR72" s="520" t="s">
        <v>442</v>
      </c>
      <c r="DS72" s="520" t="s">
        <v>442</v>
      </c>
      <c r="DT72" s="520" t="s">
        <v>442</v>
      </c>
      <c r="DU72" s="520" t="s">
        <v>442</v>
      </c>
      <c r="DV72" s="520" t="s">
        <v>442</v>
      </c>
      <c r="DW72" s="520" t="s">
        <v>442</v>
      </c>
      <c r="DX72" s="520" t="s">
        <v>442</v>
      </c>
      <c r="DY72" s="520" t="s">
        <v>442</v>
      </c>
      <c r="DZ72" s="520" t="s">
        <v>442</v>
      </c>
      <c r="EA72" s="520" t="s">
        <v>442</v>
      </c>
      <c r="EB72" s="520" t="s">
        <v>442</v>
      </c>
      <c r="EC72" s="520" t="s">
        <v>442</v>
      </c>
      <c r="ED72" s="520" t="s">
        <v>442</v>
      </c>
    </row>
    <row r="73" spans="1:134" x14ac:dyDescent="0.35">
      <c r="A73" s="228" t="str">
        <f t="shared" si="1"/>
        <v>Provisional.State-funded mainstream.Religious denomination by prior attainment.Boys</v>
      </c>
      <c r="B73">
        <v>201819</v>
      </c>
      <c r="C73" t="s">
        <v>223</v>
      </c>
      <c r="D73" t="s">
        <v>224</v>
      </c>
      <c r="E73" t="s">
        <v>225</v>
      </c>
      <c r="F73" t="s">
        <v>226</v>
      </c>
      <c r="G73" t="s">
        <v>239</v>
      </c>
      <c r="H73" s="380" t="s">
        <v>235</v>
      </c>
      <c r="I73" t="s">
        <v>399</v>
      </c>
      <c r="J73" t="s">
        <v>5</v>
      </c>
      <c r="K73" t="s">
        <v>373</v>
      </c>
      <c r="L73" t="s">
        <v>7</v>
      </c>
      <c r="M73" t="s">
        <v>366</v>
      </c>
      <c r="N73">
        <v>9</v>
      </c>
      <c r="O73">
        <v>182</v>
      </c>
      <c r="P73">
        <v>8177.5</v>
      </c>
      <c r="Q73">
        <v>44.9</v>
      </c>
      <c r="R73">
        <v>180</v>
      </c>
      <c r="S73">
        <v>98.9</v>
      </c>
      <c r="T73">
        <v>64</v>
      </c>
      <c r="U73">
        <v>35.200000000000003</v>
      </c>
      <c r="V73">
        <v>137</v>
      </c>
      <c r="W73">
        <v>75.3</v>
      </c>
      <c r="X73">
        <v>37</v>
      </c>
      <c r="Y73">
        <v>20.3</v>
      </c>
      <c r="Z73">
        <v>11</v>
      </c>
      <c r="AA73">
        <v>6</v>
      </c>
      <c r="AB73">
        <v>25</v>
      </c>
      <c r="AC73">
        <v>13.7</v>
      </c>
      <c r="AD73">
        <v>685.03</v>
      </c>
      <c r="AE73">
        <v>3.76</v>
      </c>
      <c r="AF73">
        <v>182</v>
      </c>
      <c r="AG73">
        <v>60.65</v>
      </c>
      <c r="AH73">
        <v>0.33</v>
      </c>
      <c r="AI73">
        <v>0.15</v>
      </c>
      <c r="AJ73">
        <v>0.52</v>
      </c>
      <c r="AK73">
        <v>80.790000000000006</v>
      </c>
      <c r="AL73">
        <v>0.44</v>
      </c>
      <c r="AM73">
        <v>0.26</v>
      </c>
      <c r="AN73">
        <v>0.63</v>
      </c>
      <c r="AO73">
        <v>107.93</v>
      </c>
      <c r="AP73">
        <v>0.59</v>
      </c>
      <c r="AQ73">
        <v>0.41</v>
      </c>
      <c r="AR73">
        <v>0.78</v>
      </c>
      <c r="AS73">
        <v>56.12</v>
      </c>
      <c r="AT73">
        <v>0.31</v>
      </c>
      <c r="AU73">
        <v>0.12</v>
      </c>
      <c r="AV73">
        <v>0.49</v>
      </c>
      <c r="AW73">
        <v>20.34</v>
      </c>
      <c r="AX73">
        <v>0.11</v>
      </c>
      <c r="AY73">
        <v>-7.0000000000000007E-2</v>
      </c>
      <c r="AZ73">
        <v>0.3</v>
      </c>
      <c r="BA73">
        <v>182</v>
      </c>
      <c r="BB73">
        <v>100</v>
      </c>
      <c r="BC73">
        <v>182</v>
      </c>
      <c r="BD73">
        <v>100</v>
      </c>
      <c r="BE73">
        <v>176</v>
      </c>
      <c r="BF73">
        <v>96.7</v>
      </c>
      <c r="BG73">
        <v>182</v>
      </c>
      <c r="BH73">
        <v>100</v>
      </c>
      <c r="BI73">
        <v>173</v>
      </c>
      <c r="BJ73">
        <v>95.1</v>
      </c>
      <c r="BK73">
        <v>121</v>
      </c>
      <c r="BL73">
        <v>66.5</v>
      </c>
      <c r="BM73">
        <v>48</v>
      </c>
      <c r="BN73">
        <v>26.4</v>
      </c>
      <c r="BO73">
        <v>113</v>
      </c>
      <c r="BP73">
        <v>62.1</v>
      </c>
      <c r="BQ73">
        <v>86</v>
      </c>
      <c r="BR73">
        <v>47.3</v>
      </c>
      <c r="BS73">
        <v>82</v>
      </c>
      <c r="BT73">
        <v>47.4</v>
      </c>
      <c r="BU73">
        <v>61</v>
      </c>
      <c r="BV73">
        <v>50.4</v>
      </c>
      <c r="BW73">
        <v>28</v>
      </c>
      <c r="BX73">
        <v>58.3</v>
      </c>
      <c r="BY73">
        <v>158</v>
      </c>
      <c r="BZ73">
        <v>86.8</v>
      </c>
      <c r="CA73">
        <v>149</v>
      </c>
      <c r="CB73">
        <v>81.900000000000006</v>
      </c>
      <c r="CC73">
        <v>118</v>
      </c>
      <c r="CD73">
        <v>68.2</v>
      </c>
      <c r="CE73">
        <v>87</v>
      </c>
      <c r="CF73">
        <v>71.900000000000006</v>
      </c>
      <c r="CG73">
        <v>38</v>
      </c>
      <c r="CH73">
        <v>79.2</v>
      </c>
      <c r="CI73">
        <v>912</v>
      </c>
      <c r="CJ73">
        <v>5.01</v>
      </c>
      <c r="CK73">
        <v>826</v>
      </c>
      <c r="CL73">
        <v>4.54</v>
      </c>
      <c r="CM73">
        <v>781</v>
      </c>
      <c r="CN73">
        <v>4.29</v>
      </c>
      <c r="CO73">
        <v>561</v>
      </c>
      <c r="CP73">
        <v>3.08</v>
      </c>
      <c r="CQ73">
        <v>249</v>
      </c>
      <c r="CR73">
        <v>1.37</v>
      </c>
      <c r="CS73">
        <v>1837</v>
      </c>
      <c r="CT73">
        <v>10.1</v>
      </c>
      <c r="CU73">
        <v>1652</v>
      </c>
      <c r="CV73">
        <v>9.1</v>
      </c>
      <c r="CW73">
        <v>2270.5</v>
      </c>
      <c r="CX73">
        <v>12.5</v>
      </c>
      <c r="CY73">
        <v>2418</v>
      </c>
      <c r="CZ73">
        <v>13.3</v>
      </c>
      <c r="DA73">
        <v>2122</v>
      </c>
      <c r="DB73">
        <v>11.7</v>
      </c>
      <c r="DC73">
        <v>296</v>
      </c>
      <c r="DD73">
        <v>1.6</v>
      </c>
      <c r="DE73">
        <v>474</v>
      </c>
      <c r="DF73">
        <v>2.6</v>
      </c>
      <c r="DG73">
        <v>514</v>
      </c>
      <c r="DH73">
        <v>2.8</v>
      </c>
      <c r="DI73">
        <v>0</v>
      </c>
      <c r="DJ73">
        <v>0</v>
      </c>
      <c r="DK73">
        <v>1</v>
      </c>
      <c r="DL73">
        <v>0.5</v>
      </c>
      <c r="DM73">
        <v>9</v>
      </c>
      <c r="DN73">
        <v>4.9000000000000004</v>
      </c>
      <c r="DO73">
        <v>44</v>
      </c>
      <c r="DP73">
        <v>24.2</v>
      </c>
      <c r="DQ73">
        <v>91</v>
      </c>
      <c r="DR73">
        <v>50</v>
      </c>
      <c r="DS73">
        <v>156</v>
      </c>
      <c r="DT73">
        <v>85.7</v>
      </c>
      <c r="DU73">
        <v>17</v>
      </c>
      <c r="DV73">
        <v>9.3000000000000007</v>
      </c>
      <c r="DW73">
        <v>17</v>
      </c>
      <c r="DX73">
        <v>9.3000000000000007</v>
      </c>
      <c r="DY73">
        <v>17</v>
      </c>
      <c r="DZ73">
        <v>9.3000000000000007</v>
      </c>
      <c r="EA73">
        <v>2</v>
      </c>
      <c r="EB73">
        <v>1.1000000000000001</v>
      </c>
      <c r="EC73">
        <v>47</v>
      </c>
      <c r="ED73">
        <v>25.8</v>
      </c>
    </row>
    <row r="74" spans="1:134" x14ac:dyDescent="0.35">
      <c r="A74" s="228" t="str">
        <f t="shared" si="1"/>
        <v>Provisional.State-funded mainstream.Religious denomination by prior attainment.Boys</v>
      </c>
      <c r="B74">
        <v>201819</v>
      </c>
      <c r="C74" t="s">
        <v>223</v>
      </c>
      <c r="D74" t="s">
        <v>224</v>
      </c>
      <c r="E74" t="s">
        <v>225</v>
      </c>
      <c r="F74" t="s">
        <v>226</v>
      </c>
      <c r="G74" t="s">
        <v>239</v>
      </c>
      <c r="H74" s="380" t="s">
        <v>235</v>
      </c>
      <c r="I74" t="s">
        <v>399</v>
      </c>
      <c r="J74" t="s">
        <v>5</v>
      </c>
      <c r="K74" t="s">
        <v>373</v>
      </c>
      <c r="L74" t="s">
        <v>7</v>
      </c>
      <c r="M74" t="s">
        <v>367</v>
      </c>
      <c r="N74">
        <v>6</v>
      </c>
      <c r="O74">
        <v>157</v>
      </c>
      <c r="P74">
        <v>7651.25</v>
      </c>
      <c r="Q74">
        <v>48.7</v>
      </c>
      <c r="R74">
        <v>157</v>
      </c>
      <c r="S74">
        <v>100</v>
      </c>
      <c r="T74">
        <v>75</v>
      </c>
      <c r="U74">
        <v>47.8</v>
      </c>
      <c r="V74">
        <v>120</v>
      </c>
      <c r="W74">
        <v>76.400000000000006</v>
      </c>
      <c r="X74">
        <v>115</v>
      </c>
      <c r="Y74">
        <v>73.2</v>
      </c>
      <c r="Z74">
        <v>17</v>
      </c>
      <c r="AA74">
        <v>10.8</v>
      </c>
      <c r="AB74">
        <v>41</v>
      </c>
      <c r="AC74">
        <v>26.1</v>
      </c>
      <c r="AD74">
        <v>668.39</v>
      </c>
      <c r="AE74">
        <v>4.26</v>
      </c>
      <c r="AF74">
        <v>157</v>
      </c>
      <c r="AG74">
        <v>141.72</v>
      </c>
      <c r="AH74">
        <v>0.9</v>
      </c>
      <c r="AI74">
        <v>0.7</v>
      </c>
      <c r="AJ74">
        <v>1.1000000000000001</v>
      </c>
      <c r="AK74">
        <v>118.26</v>
      </c>
      <c r="AL74">
        <v>0.75</v>
      </c>
      <c r="AM74">
        <v>0.55000000000000004</v>
      </c>
      <c r="AN74">
        <v>0.95</v>
      </c>
      <c r="AO74">
        <v>161.44</v>
      </c>
      <c r="AP74">
        <v>1.03</v>
      </c>
      <c r="AQ74">
        <v>0.83</v>
      </c>
      <c r="AR74">
        <v>1.23</v>
      </c>
      <c r="AS74">
        <v>149.04</v>
      </c>
      <c r="AT74">
        <v>0.95</v>
      </c>
      <c r="AU74">
        <v>0.75</v>
      </c>
      <c r="AV74">
        <v>1.1499999999999999</v>
      </c>
      <c r="AW74">
        <v>136.91999999999999</v>
      </c>
      <c r="AX74">
        <v>0.87</v>
      </c>
      <c r="AY74">
        <v>0.67</v>
      </c>
      <c r="AZ74">
        <v>1.07</v>
      </c>
      <c r="BA74">
        <v>157</v>
      </c>
      <c r="BB74">
        <v>100</v>
      </c>
      <c r="BC74">
        <v>157</v>
      </c>
      <c r="BD74">
        <v>100</v>
      </c>
      <c r="BE74">
        <v>156</v>
      </c>
      <c r="BF74">
        <v>99.4</v>
      </c>
      <c r="BG74">
        <v>157</v>
      </c>
      <c r="BH74">
        <v>100</v>
      </c>
      <c r="BI74">
        <v>157</v>
      </c>
      <c r="BJ74">
        <v>100</v>
      </c>
      <c r="BK74">
        <v>148</v>
      </c>
      <c r="BL74">
        <v>94.3</v>
      </c>
      <c r="BM74">
        <v>119</v>
      </c>
      <c r="BN74">
        <v>75.8</v>
      </c>
      <c r="BO74">
        <v>108</v>
      </c>
      <c r="BP74">
        <v>68.8</v>
      </c>
      <c r="BQ74">
        <v>92</v>
      </c>
      <c r="BR74">
        <v>58.6</v>
      </c>
      <c r="BS74">
        <v>75</v>
      </c>
      <c r="BT74">
        <v>47.8</v>
      </c>
      <c r="BU74">
        <v>55</v>
      </c>
      <c r="BV74">
        <v>37.200000000000003</v>
      </c>
      <c r="BW74">
        <v>27</v>
      </c>
      <c r="BX74">
        <v>22.7</v>
      </c>
      <c r="BY74">
        <v>137</v>
      </c>
      <c r="BZ74">
        <v>87.3</v>
      </c>
      <c r="CA74">
        <v>130</v>
      </c>
      <c r="CB74">
        <v>82.8</v>
      </c>
      <c r="CC74">
        <v>116</v>
      </c>
      <c r="CD74">
        <v>73.900000000000006</v>
      </c>
      <c r="CE74">
        <v>86</v>
      </c>
      <c r="CF74">
        <v>58.1</v>
      </c>
      <c r="CG74">
        <v>50</v>
      </c>
      <c r="CH74">
        <v>42</v>
      </c>
      <c r="CI74">
        <v>811</v>
      </c>
      <c r="CJ74">
        <v>5.17</v>
      </c>
      <c r="CK74">
        <v>748</v>
      </c>
      <c r="CL74">
        <v>4.76</v>
      </c>
      <c r="CM74">
        <v>727.5</v>
      </c>
      <c r="CN74">
        <v>4.63</v>
      </c>
      <c r="CO74">
        <v>598</v>
      </c>
      <c r="CP74">
        <v>3.81</v>
      </c>
      <c r="CQ74">
        <v>398.5</v>
      </c>
      <c r="CR74">
        <v>2.54</v>
      </c>
      <c r="CS74">
        <v>1626</v>
      </c>
      <c r="CT74">
        <v>10.4</v>
      </c>
      <c r="CU74">
        <v>1496</v>
      </c>
      <c r="CV74">
        <v>9.5</v>
      </c>
      <c r="CW74">
        <v>2162.5</v>
      </c>
      <c r="CX74">
        <v>13.8</v>
      </c>
      <c r="CY74">
        <v>2366.75</v>
      </c>
      <c r="CZ74">
        <v>15.1</v>
      </c>
      <c r="DA74">
        <v>2149</v>
      </c>
      <c r="DB74">
        <v>13.7</v>
      </c>
      <c r="DC74">
        <v>217.75</v>
      </c>
      <c r="DD74">
        <v>1.4</v>
      </c>
      <c r="DE74">
        <v>457</v>
      </c>
      <c r="DF74">
        <v>2.9</v>
      </c>
      <c r="DG74">
        <v>467</v>
      </c>
      <c r="DH74">
        <v>3</v>
      </c>
      <c r="DI74">
        <v>0</v>
      </c>
      <c r="DJ74">
        <v>0</v>
      </c>
      <c r="DK74">
        <v>0</v>
      </c>
      <c r="DL74">
        <v>0</v>
      </c>
      <c r="DM74">
        <v>0</v>
      </c>
      <c r="DN74">
        <v>0</v>
      </c>
      <c r="DO74">
        <v>6</v>
      </c>
      <c r="DP74">
        <v>3.8</v>
      </c>
      <c r="DQ74">
        <v>36</v>
      </c>
      <c r="DR74">
        <v>22.9</v>
      </c>
      <c r="DS74">
        <v>139</v>
      </c>
      <c r="DT74">
        <v>88.5</v>
      </c>
      <c r="DU74">
        <v>18</v>
      </c>
      <c r="DV74">
        <v>11.5</v>
      </c>
      <c r="DW74">
        <v>18</v>
      </c>
      <c r="DX74">
        <v>11.5</v>
      </c>
      <c r="DY74">
        <v>9</v>
      </c>
      <c r="DZ74">
        <v>5.7</v>
      </c>
      <c r="EA74">
        <v>3</v>
      </c>
      <c r="EB74">
        <v>1.9</v>
      </c>
      <c r="EC74">
        <v>31</v>
      </c>
      <c r="ED74">
        <v>19.7</v>
      </c>
    </row>
    <row r="75" spans="1:134" x14ac:dyDescent="0.35">
      <c r="A75" s="228" t="str">
        <f t="shared" si="1"/>
        <v>Provisional.State-funded mainstream.Religious denomination by prior attainment.Boys</v>
      </c>
      <c r="B75">
        <v>201819</v>
      </c>
      <c r="C75" t="s">
        <v>223</v>
      </c>
      <c r="D75" t="s">
        <v>224</v>
      </c>
      <c r="E75" t="s">
        <v>225</v>
      </c>
      <c r="F75" t="s">
        <v>226</v>
      </c>
      <c r="G75" t="s">
        <v>239</v>
      </c>
      <c r="H75" s="380" t="s">
        <v>235</v>
      </c>
      <c r="I75" t="s">
        <v>399</v>
      </c>
      <c r="J75" t="s">
        <v>5</v>
      </c>
      <c r="K75" t="s">
        <v>373</v>
      </c>
      <c r="L75" t="s">
        <v>7</v>
      </c>
      <c r="M75" t="s">
        <v>368</v>
      </c>
      <c r="N75">
        <v>2430</v>
      </c>
      <c r="O75">
        <v>93388</v>
      </c>
      <c r="P75">
        <v>3475328.7</v>
      </c>
      <c r="Q75">
        <v>37.200000000000003</v>
      </c>
      <c r="R75">
        <v>92099</v>
      </c>
      <c r="S75">
        <v>98.6</v>
      </c>
      <c r="T75">
        <v>17628</v>
      </c>
      <c r="U75">
        <v>18.899999999999999</v>
      </c>
      <c r="V75">
        <v>44922</v>
      </c>
      <c r="W75">
        <v>48.1</v>
      </c>
      <c r="X75">
        <v>21706</v>
      </c>
      <c r="Y75">
        <v>23.2</v>
      </c>
      <c r="Z75">
        <v>2229</v>
      </c>
      <c r="AA75">
        <v>2.4</v>
      </c>
      <c r="AB75">
        <v>5995</v>
      </c>
      <c r="AC75">
        <v>6.4</v>
      </c>
      <c r="AD75">
        <v>289869.8</v>
      </c>
      <c r="AE75">
        <v>3.1</v>
      </c>
      <c r="AF75">
        <v>93388</v>
      </c>
      <c r="AG75">
        <v>-25739.13</v>
      </c>
      <c r="AH75">
        <v>-0.28000000000000003</v>
      </c>
      <c r="AI75">
        <v>-0.28000000000000003</v>
      </c>
      <c r="AJ75">
        <v>-0.27</v>
      </c>
      <c r="AK75">
        <v>-42561.77</v>
      </c>
      <c r="AL75">
        <v>-0.46</v>
      </c>
      <c r="AM75">
        <v>-0.46</v>
      </c>
      <c r="AN75">
        <v>-0.45</v>
      </c>
      <c r="AO75">
        <v>-1290.45</v>
      </c>
      <c r="AP75">
        <v>-0.01</v>
      </c>
      <c r="AQ75">
        <v>-0.02</v>
      </c>
      <c r="AR75">
        <v>-0.01</v>
      </c>
      <c r="AS75">
        <v>-18018.63</v>
      </c>
      <c r="AT75">
        <v>-0.19</v>
      </c>
      <c r="AU75">
        <v>-0.2</v>
      </c>
      <c r="AV75">
        <v>-0.18</v>
      </c>
      <c r="AW75">
        <v>-39900.86</v>
      </c>
      <c r="AX75">
        <v>-0.43</v>
      </c>
      <c r="AY75">
        <v>-0.44</v>
      </c>
      <c r="AZ75">
        <v>-0.42</v>
      </c>
      <c r="BA75">
        <v>92583</v>
      </c>
      <c r="BB75">
        <v>99.1</v>
      </c>
      <c r="BC75">
        <v>92326</v>
      </c>
      <c r="BD75">
        <v>98.9</v>
      </c>
      <c r="BE75">
        <v>91092</v>
      </c>
      <c r="BF75">
        <v>97.5</v>
      </c>
      <c r="BG75">
        <v>92257</v>
      </c>
      <c r="BH75">
        <v>98.8</v>
      </c>
      <c r="BI75">
        <v>90721</v>
      </c>
      <c r="BJ75">
        <v>97.1</v>
      </c>
      <c r="BK75">
        <v>75540</v>
      </c>
      <c r="BL75">
        <v>80.900000000000006</v>
      </c>
      <c r="BM75">
        <v>25941</v>
      </c>
      <c r="BN75">
        <v>27.8</v>
      </c>
      <c r="BO75">
        <v>34889</v>
      </c>
      <c r="BP75">
        <v>37.4</v>
      </c>
      <c r="BQ75">
        <v>26320</v>
      </c>
      <c r="BR75">
        <v>28.2</v>
      </c>
      <c r="BS75">
        <v>21179</v>
      </c>
      <c r="BT75">
        <v>23.3</v>
      </c>
      <c r="BU75">
        <v>18539</v>
      </c>
      <c r="BV75">
        <v>24.5</v>
      </c>
      <c r="BW75">
        <v>6004</v>
      </c>
      <c r="BX75">
        <v>23.1</v>
      </c>
      <c r="BY75">
        <v>57514</v>
      </c>
      <c r="BZ75">
        <v>61.6</v>
      </c>
      <c r="CA75">
        <v>56419</v>
      </c>
      <c r="CB75">
        <v>60.4</v>
      </c>
      <c r="CC75">
        <v>43265</v>
      </c>
      <c r="CD75">
        <v>47.7</v>
      </c>
      <c r="CE75">
        <v>30497</v>
      </c>
      <c r="CF75">
        <v>40.4</v>
      </c>
      <c r="CG75">
        <v>10241</v>
      </c>
      <c r="CH75">
        <v>39.5</v>
      </c>
      <c r="CI75">
        <v>372378</v>
      </c>
      <c r="CJ75">
        <v>3.99</v>
      </c>
      <c r="CK75">
        <v>350870</v>
      </c>
      <c r="CL75">
        <v>3.76</v>
      </c>
      <c r="CM75">
        <v>339208</v>
      </c>
      <c r="CN75">
        <v>3.63</v>
      </c>
      <c r="CO75">
        <v>247955</v>
      </c>
      <c r="CP75">
        <v>2.66</v>
      </c>
      <c r="CQ75">
        <v>89595.32</v>
      </c>
      <c r="CR75">
        <v>0.96</v>
      </c>
      <c r="CS75">
        <v>746831</v>
      </c>
      <c r="CT75">
        <v>8</v>
      </c>
      <c r="CU75">
        <v>701740</v>
      </c>
      <c r="CV75">
        <v>7.5</v>
      </c>
      <c r="CW75">
        <v>975508.19</v>
      </c>
      <c r="CX75">
        <v>10.4</v>
      </c>
      <c r="CY75">
        <v>1051249.51</v>
      </c>
      <c r="CZ75">
        <v>11.3</v>
      </c>
      <c r="DA75">
        <v>739612.01</v>
      </c>
      <c r="DB75">
        <v>7.9</v>
      </c>
      <c r="DC75">
        <v>311637.5</v>
      </c>
      <c r="DD75">
        <v>3.3</v>
      </c>
      <c r="DE75">
        <v>260599</v>
      </c>
      <c r="DF75">
        <v>2.8</v>
      </c>
      <c r="DG75">
        <v>262167</v>
      </c>
      <c r="DH75">
        <v>2.8</v>
      </c>
      <c r="DI75">
        <v>1016</v>
      </c>
      <c r="DJ75">
        <v>1.1000000000000001</v>
      </c>
      <c r="DK75">
        <v>687</v>
      </c>
      <c r="DL75">
        <v>0.7</v>
      </c>
      <c r="DM75">
        <v>1095</v>
      </c>
      <c r="DN75">
        <v>1.2</v>
      </c>
      <c r="DO75">
        <v>11392</v>
      </c>
      <c r="DP75">
        <v>12.2</v>
      </c>
      <c r="DQ75">
        <v>57492</v>
      </c>
      <c r="DR75">
        <v>61.6</v>
      </c>
      <c r="DS75">
        <v>79899</v>
      </c>
      <c r="DT75">
        <v>85.6</v>
      </c>
      <c r="DU75">
        <v>10827</v>
      </c>
      <c r="DV75">
        <v>11.6</v>
      </c>
      <c r="DW75">
        <v>10646</v>
      </c>
      <c r="DX75">
        <v>11.4</v>
      </c>
      <c r="DY75">
        <v>8400</v>
      </c>
      <c r="DZ75">
        <v>9</v>
      </c>
      <c r="EA75">
        <v>801</v>
      </c>
      <c r="EB75">
        <v>0.9</v>
      </c>
      <c r="EC75">
        <v>34094</v>
      </c>
      <c r="ED75">
        <v>36.5</v>
      </c>
    </row>
    <row r="76" spans="1:134" x14ac:dyDescent="0.35">
      <c r="A76" s="228" t="str">
        <f t="shared" si="1"/>
        <v>Provisional.State-funded mainstream.Religious denomination by prior attainment.Boys</v>
      </c>
      <c r="B76">
        <v>201819</v>
      </c>
      <c r="C76" t="s">
        <v>223</v>
      </c>
      <c r="D76" t="s">
        <v>224</v>
      </c>
      <c r="E76" t="s">
        <v>225</v>
      </c>
      <c r="F76" t="s">
        <v>226</v>
      </c>
      <c r="G76" t="s">
        <v>239</v>
      </c>
      <c r="H76" s="380" t="s">
        <v>235</v>
      </c>
      <c r="I76" t="s">
        <v>399</v>
      </c>
      <c r="J76" t="s">
        <v>5</v>
      </c>
      <c r="K76" t="s">
        <v>373</v>
      </c>
      <c r="L76" t="s">
        <v>7</v>
      </c>
      <c r="M76" t="s">
        <v>369</v>
      </c>
      <c r="N76">
        <v>54</v>
      </c>
      <c r="O76">
        <v>1855</v>
      </c>
      <c r="P76">
        <v>71194.75</v>
      </c>
      <c r="Q76">
        <v>38.4</v>
      </c>
      <c r="R76">
        <v>1832</v>
      </c>
      <c r="S76">
        <v>98.8</v>
      </c>
      <c r="T76">
        <v>388</v>
      </c>
      <c r="U76">
        <v>20.9</v>
      </c>
      <c r="V76">
        <v>933</v>
      </c>
      <c r="W76">
        <v>50.3</v>
      </c>
      <c r="X76">
        <v>475</v>
      </c>
      <c r="Y76">
        <v>25.6</v>
      </c>
      <c r="Z76">
        <v>54</v>
      </c>
      <c r="AA76">
        <v>2.9</v>
      </c>
      <c r="AB76">
        <v>142</v>
      </c>
      <c r="AC76">
        <v>7.7</v>
      </c>
      <c r="AD76">
        <v>5984.03</v>
      </c>
      <c r="AE76">
        <v>3.23</v>
      </c>
      <c r="AF76">
        <v>1855</v>
      </c>
      <c r="AG76">
        <v>-296.72000000000003</v>
      </c>
      <c r="AH76">
        <v>-0.16</v>
      </c>
      <c r="AI76">
        <v>-0.22</v>
      </c>
      <c r="AJ76">
        <v>-0.1</v>
      </c>
      <c r="AK76">
        <v>-678.46</v>
      </c>
      <c r="AL76">
        <v>-0.37</v>
      </c>
      <c r="AM76">
        <v>-0.42</v>
      </c>
      <c r="AN76">
        <v>-0.31</v>
      </c>
      <c r="AO76">
        <v>112.69</v>
      </c>
      <c r="AP76">
        <v>0.06</v>
      </c>
      <c r="AQ76">
        <v>0</v>
      </c>
      <c r="AR76">
        <v>0.12</v>
      </c>
      <c r="AS76">
        <v>-90.21</v>
      </c>
      <c r="AT76">
        <v>-0.05</v>
      </c>
      <c r="AU76">
        <v>-0.11</v>
      </c>
      <c r="AV76">
        <v>0.01</v>
      </c>
      <c r="AW76">
        <v>-548.97</v>
      </c>
      <c r="AX76">
        <v>-0.3</v>
      </c>
      <c r="AY76">
        <v>-0.35</v>
      </c>
      <c r="AZ76">
        <v>-0.24</v>
      </c>
      <c r="BA76">
        <v>1840</v>
      </c>
      <c r="BB76">
        <v>99.2</v>
      </c>
      <c r="BC76">
        <v>1834</v>
      </c>
      <c r="BD76">
        <v>98.9</v>
      </c>
      <c r="BE76">
        <v>1814</v>
      </c>
      <c r="BF76">
        <v>97.8</v>
      </c>
      <c r="BG76">
        <v>1834</v>
      </c>
      <c r="BH76">
        <v>98.9</v>
      </c>
      <c r="BI76">
        <v>1819</v>
      </c>
      <c r="BJ76">
        <v>98.1</v>
      </c>
      <c r="BK76">
        <v>1547</v>
      </c>
      <c r="BL76">
        <v>83.4</v>
      </c>
      <c r="BM76">
        <v>544</v>
      </c>
      <c r="BN76">
        <v>29.3</v>
      </c>
      <c r="BO76">
        <v>757</v>
      </c>
      <c r="BP76">
        <v>40.799999999999997</v>
      </c>
      <c r="BQ76">
        <v>567</v>
      </c>
      <c r="BR76">
        <v>30.6</v>
      </c>
      <c r="BS76">
        <v>512</v>
      </c>
      <c r="BT76">
        <v>28.1</v>
      </c>
      <c r="BU76">
        <v>416</v>
      </c>
      <c r="BV76">
        <v>26.9</v>
      </c>
      <c r="BW76">
        <v>136</v>
      </c>
      <c r="BX76">
        <v>25</v>
      </c>
      <c r="BY76">
        <v>1190</v>
      </c>
      <c r="BZ76">
        <v>64.2</v>
      </c>
      <c r="CA76">
        <v>1158</v>
      </c>
      <c r="CB76">
        <v>62.4</v>
      </c>
      <c r="CC76">
        <v>932</v>
      </c>
      <c r="CD76">
        <v>51.2</v>
      </c>
      <c r="CE76">
        <v>650</v>
      </c>
      <c r="CF76">
        <v>42</v>
      </c>
      <c r="CG76">
        <v>225</v>
      </c>
      <c r="CH76">
        <v>41.4</v>
      </c>
      <c r="CI76">
        <v>7566</v>
      </c>
      <c r="CJ76">
        <v>4.08</v>
      </c>
      <c r="CK76">
        <v>7109</v>
      </c>
      <c r="CL76">
        <v>3.83</v>
      </c>
      <c r="CM76">
        <v>7050</v>
      </c>
      <c r="CN76">
        <v>3.8</v>
      </c>
      <c r="CO76">
        <v>5184</v>
      </c>
      <c r="CP76">
        <v>2.79</v>
      </c>
      <c r="CQ76">
        <v>1944.75</v>
      </c>
      <c r="CR76">
        <v>1.05</v>
      </c>
      <c r="CS76">
        <v>15172</v>
      </c>
      <c r="CT76">
        <v>8.1999999999999993</v>
      </c>
      <c r="CU76">
        <v>14218</v>
      </c>
      <c r="CV76">
        <v>7.7</v>
      </c>
      <c r="CW76">
        <v>20187.75</v>
      </c>
      <c r="CX76">
        <v>10.9</v>
      </c>
      <c r="CY76">
        <v>21617</v>
      </c>
      <c r="CZ76">
        <v>11.7</v>
      </c>
      <c r="DA76">
        <v>15856</v>
      </c>
      <c r="DB76">
        <v>8.5</v>
      </c>
      <c r="DC76">
        <v>5761</v>
      </c>
      <c r="DD76">
        <v>3.1</v>
      </c>
      <c r="DE76">
        <v>5219</v>
      </c>
      <c r="DF76">
        <v>2.8</v>
      </c>
      <c r="DG76">
        <v>5245</v>
      </c>
      <c r="DH76">
        <v>2.8</v>
      </c>
      <c r="DI76">
        <v>19</v>
      </c>
      <c r="DJ76">
        <v>1</v>
      </c>
      <c r="DK76">
        <v>15</v>
      </c>
      <c r="DL76">
        <v>0.8</v>
      </c>
      <c r="DM76">
        <v>8</v>
      </c>
      <c r="DN76">
        <v>0.4</v>
      </c>
      <c r="DO76">
        <v>200</v>
      </c>
      <c r="DP76">
        <v>10.8</v>
      </c>
      <c r="DQ76">
        <v>1138</v>
      </c>
      <c r="DR76">
        <v>61.3</v>
      </c>
      <c r="DS76">
        <v>1691</v>
      </c>
      <c r="DT76">
        <v>91.2</v>
      </c>
      <c r="DU76">
        <v>128</v>
      </c>
      <c r="DV76">
        <v>6.9</v>
      </c>
      <c r="DW76">
        <v>128</v>
      </c>
      <c r="DX76">
        <v>6.9</v>
      </c>
      <c r="DY76">
        <v>163</v>
      </c>
      <c r="DZ76">
        <v>8.8000000000000007</v>
      </c>
      <c r="EA76">
        <v>19</v>
      </c>
      <c r="EB76">
        <v>1</v>
      </c>
      <c r="EC76">
        <v>654</v>
      </c>
      <c r="ED76">
        <v>35.299999999999997</v>
      </c>
    </row>
    <row r="77" spans="1:134" x14ac:dyDescent="0.35">
      <c r="A77" s="228" t="str">
        <f t="shared" si="1"/>
        <v>Provisional.State-funded mainstream.Religious denomination by prior attainment.Boys</v>
      </c>
      <c r="B77">
        <v>201819</v>
      </c>
      <c r="C77" t="s">
        <v>223</v>
      </c>
      <c r="D77" t="s">
        <v>224</v>
      </c>
      <c r="E77" t="s">
        <v>225</v>
      </c>
      <c r="F77" t="s">
        <v>226</v>
      </c>
      <c r="G77" t="s">
        <v>239</v>
      </c>
      <c r="H77" s="380" t="s">
        <v>235</v>
      </c>
      <c r="I77" t="s">
        <v>399</v>
      </c>
      <c r="J77" t="s">
        <v>5</v>
      </c>
      <c r="K77" t="s">
        <v>373</v>
      </c>
      <c r="L77" t="s">
        <v>7</v>
      </c>
      <c r="M77" t="s">
        <v>370</v>
      </c>
      <c r="N77">
        <v>273</v>
      </c>
      <c r="O77">
        <v>10327</v>
      </c>
      <c r="P77">
        <v>407043.77</v>
      </c>
      <c r="Q77">
        <v>39.4</v>
      </c>
      <c r="R77">
        <v>10197</v>
      </c>
      <c r="S77">
        <v>98.7</v>
      </c>
      <c r="T77">
        <v>2284</v>
      </c>
      <c r="U77">
        <v>22.1</v>
      </c>
      <c r="V77">
        <v>5506</v>
      </c>
      <c r="W77">
        <v>53.3</v>
      </c>
      <c r="X77">
        <v>2838</v>
      </c>
      <c r="Y77">
        <v>27.5</v>
      </c>
      <c r="Z77">
        <v>343</v>
      </c>
      <c r="AA77">
        <v>3.3</v>
      </c>
      <c r="AB77">
        <v>907</v>
      </c>
      <c r="AC77">
        <v>8.8000000000000007</v>
      </c>
      <c r="AD77">
        <v>34143.82</v>
      </c>
      <c r="AE77">
        <v>3.31</v>
      </c>
      <c r="AF77">
        <v>10327</v>
      </c>
      <c r="AG77">
        <v>-975.33</v>
      </c>
      <c r="AH77">
        <v>-0.09</v>
      </c>
      <c r="AI77">
        <v>-0.12</v>
      </c>
      <c r="AJ77">
        <v>-7.0000000000000007E-2</v>
      </c>
      <c r="AK77">
        <v>-2306.9</v>
      </c>
      <c r="AL77">
        <v>-0.22</v>
      </c>
      <c r="AM77">
        <v>-0.25</v>
      </c>
      <c r="AN77">
        <v>-0.2</v>
      </c>
      <c r="AO77">
        <v>471.92</v>
      </c>
      <c r="AP77">
        <v>0.05</v>
      </c>
      <c r="AQ77">
        <v>0.02</v>
      </c>
      <c r="AR77">
        <v>7.0000000000000007E-2</v>
      </c>
      <c r="AS77">
        <v>-140.03</v>
      </c>
      <c r="AT77">
        <v>-0.01</v>
      </c>
      <c r="AU77">
        <v>-0.04</v>
      </c>
      <c r="AV77">
        <v>0.01</v>
      </c>
      <c r="AW77">
        <v>-2007.98</v>
      </c>
      <c r="AX77">
        <v>-0.19</v>
      </c>
      <c r="AY77">
        <v>-0.22</v>
      </c>
      <c r="AZ77">
        <v>-0.17</v>
      </c>
      <c r="BA77">
        <v>10240</v>
      </c>
      <c r="BB77">
        <v>99.2</v>
      </c>
      <c r="BC77">
        <v>10220</v>
      </c>
      <c r="BD77">
        <v>99</v>
      </c>
      <c r="BE77">
        <v>10090</v>
      </c>
      <c r="BF77">
        <v>97.7</v>
      </c>
      <c r="BG77">
        <v>10212</v>
      </c>
      <c r="BH77">
        <v>98.9</v>
      </c>
      <c r="BI77">
        <v>10090</v>
      </c>
      <c r="BJ77">
        <v>97.7</v>
      </c>
      <c r="BK77">
        <v>8298</v>
      </c>
      <c r="BL77">
        <v>80.400000000000006</v>
      </c>
      <c r="BM77">
        <v>3409</v>
      </c>
      <c r="BN77">
        <v>33</v>
      </c>
      <c r="BO77">
        <v>4606</v>
      </c>
      <c r="BP77">
        <v>44.6</v>
      </c>
      <c r="BQ77">
        <v>3153</v>
      </c>
      <c r="BR77">
        <v>30.5</v>
      </c>
      <c r="BS77">
        <v>2698</v>
      </c>
      <c r="BT77">
        <v>26.7</v>
      </c>
      <c r="BU77">
        <v>2533</v>
      </c>
      <c r="BV77">
        <v>30.5</v>
      </c>
      <c r="BW77">
        <v>1000</v>
      </c>
      <c r="BX77">
        <v>29.3</v>
      </c>
      <c r="BY77">
        <v>7106</v>
      </c>
      <c r="BZ77">
        <v>68.8</v>
      </c>
      <c r="CA77">
        <v>6531</v>
      </c>
      <c r="CB77">
        <v>63.2</v>
      </c>
      <c r="CC77">
        <v>5188</v>
      </c>
      <c r="CD77">
        <v>51.4</v>
      </c>
      <c r="CE77">
        <v>3932</v>
      </c>
      <c r="CF77">
        <v>47.4</v>
      </c>
      <c r="CG77">
        <v>1530</v>
      </c>
      <c r="CH77">
        <v>44.9</v>
      </c>
      <c r="CI77">
        <v>43957</v>
      </c>
      <c r="CJ77">
        <v>4.26</v>
      </c>
      <c r="CK77">
        <v>39854.75</v>
      </c>
      <c r="CL77">
        <v>3.86</v>
      </c>
      <c r="CM77">
        <v>39140</v>
      </c>
      <c r="CN77">
        <v>3.79</v>
      </c>
      <c r="CO77">
        <v>29864</v>
      </c>
      <c r="CP77">
        <v>2.89</v>
      </c>
      <c r="CQ77">
        <v>12908.64</v>
      </c>
      <c r="CR77">
        <v>1.25</v>
      </c>
      <c r="CS77">
        <v>88126</v>
      </c>
      <c r="CT77">
        <v>8.5</v>
      </c>
      <c r="CU77">
        <v>79709.5</v>
      </c>
      <c r="CV77">
        <v>7.7</v>
      </c>
      <c r="CW77">
        <v>114722.64</v>
      </c>
      <c r="CX77">
        <v>11.1</v>
      </c>
      <c r="CY77">
        <v>124485.63</v>
      </c>
      <c r="CZ77">
        <v>12.1</v>
      </c>
      <c r="DA77">
        <v>99891.63</v>
      </c>
      <c r="DB77">
        <v>9.6999999999999993</v>
      </c>
      <c r="DC77">
        <v>24594</v>
      </c>
      <c r="DD77">
        <v>2.4</v>
      </c>
      <c r="DE77">
        <v>28963</v>
      </c>
      <c r="DF77">
        <v>2.8</v>
      </c>
      <c r="DG77">
        <v>29661</v>
      </c>
      <c r="DH77">
        <v>2.9</v>
      </c>
      <c r="DI77">
        <v>105</v>
      </c>
      <c r="DJ77">
        <v>1</v>
      </c>
      <c r="DK77">
        <v>63</v>
      </c>
      <c r="DL77">
        <v>0.6</v>
      </c>
      <c r="DM77">
        <v>104</v>
      </c>
      <c r="DN77">
        <v>1</v>
      </c>
      <c r="DO77">
        <v>1230</v>
      </c>
      <c r="DP77">
        <v>11.9</v>
      </c>
      <c r="DQ77">
        <v>5987</v>
      </c>
      <c r="DR77">
        <v>58</v>
      </c>
      <c r="DS77">
        <v>9076</v>
      </c>
      <c r="DT77">
        <v>87.9</v>
      </c>
      <c r="DU77">
        <v>1014</v>
      </c>
      <c r="DV77">
        <v>9.8000000000000007</v>
      </c>
      <c r="DW77">
        <v>1014</v>
      </c>
      <c r="DX77">
        <v>9.8000000000000007</v>
      </c>
      <c r="DY77">
        <v>861</v>
      </c>
      <c r="DZ77">
        <v>8.3000000000000007</v>
      </c>
      <c r="EA77">
        <v>179</v>
      </c>
      <c r="EB77">
        <v>1.7</v>
      </c>
      <c r="EC77">
        <v>2861</v>
      </c>
      <c r="ED77">
        <v>27.7</v>
      </c>
    </row>
    <row r="78" spans="1:134" x14ac:dyDescent="0.35">
      <c r="A78" s="228" t="str">
        <f t="shared" si="1"/>
        <v>Provisional.State-funded mainstream.Religious denomination by prior attainment.Boys</v>
      </c>
      <c r="B78">
        <v>201819</v>
      </c>
      <c r="C78" t="s">
        <v>223</v>
      </c>
      <c r="D78" t="s">
        <v>224</v>
      </c>
      <c r="E78" t="s">
        <v>225</v>
      </c>
      <c r="F78" t="s">
        <v>226</v>
      </c>
      <c r="G78" t="s">
        <v>239</v>
      </c>
      <c r="H78" s="380" t="s">
        <v>235</v>
      </c>
      <c r="I78" t="s">
        <v>399</v>
      </c>
      <c r="J78" t="s">
        <v>5</v>
      </c>
      <c r="K78" t="s">
        <v>373</v>
      </c>
      <c r="L78" t="s">
        <v>7</v>
      </c>
      <c r="M78" t="s">
        <v>371</v>
      </c>
      <c r="N78">
        <v>3</v>
      </c>
      <c r="O78">
        <v>87</v>
      </c>
      <c r="P78">
        <v>4065.26</v>
      </c>
      <c r="Q78">
        <v>46.7</v>
      </c>
      <c r="R78">
        <v>87</v>
      </c>
      <c r="S78">
        <v>100</v>
      </c>
      <c r="T78">
        <v>29</v>
      </c>
      <c r="U78">
        <v>33.299999999999997</v>
      </c>
      <c r="V78">
        <v>63</v>
      </c>
      <c r="W78">
        <v>72.400000000000006</v>
      </c>
      <c r="X78">
        <v>61</v>
      </c>
      <c r="Y78">
        <v>70.099999999999994</v>
      </c>
      <c r="Z78">
        <v>10</v>
      </c>
      <c r="AA78">
        <v>11.5</v>
      </c>
      <c r="AB78">
        <v>20</v>
      </c>
      <c r="AC78">
        <v>23</v>
      </c>
      <c r="AD78">
        <v>368.92</v>
      </c>
      <c r="AE78">
        <v>4.24</v>
      </c>
      <c r="AF78">
        <v>87</v>
      </c>
      <c r="AG78">
        <v>58.8</v>
      </c>
      <c r="AH78">
        <v>0.68</v>
      </c>
      <c r="AI78">
        <v>0.41</v>
      </c>
      <c r="AJ78">
        <v>0.95</v>
      </c>
      <c r="AK78">
        <v>28.82</v>
      </c>
      <c r="AL78">
        <v>0.33</v>
      </c>
      <c r="AM78">
        <v>0.06</v>
      </c>
      <c r="AN78">
        <v>0.6</v>
      </c>
      <c r="AO78">
        <v>84.25</v>
      </c>
      <c r="AP78">
        <v>0.97</v>
      </c>
      <c r="AQ78">
        <v>0.7</v>
      </c>
      <c r="AR78">
        <v>1.24</v>
      </c>
      <c r="AS78">
        <v>83.11</v>
      </c>
      <c r="AT78">
        <v>0.96</v>
      </c>
      <c r="AU78">
        <v>0.69</v>
      </c>
      <c r="AV78">
        <v>1.22</v>
      </c>
      <c r="AW78">
        <v>37.549999999999997</v>
      </c>
      <c r="AX78">
        <v>0.43</v>
      </c>
      <c r="AY78">
        <v>0.16</v>
      </c>
      <c r="AZ78">
        <v>0.7</v>
      </c>
      <c r="BA78">
        <v>87</v>
      </c>
      <c r="BB78">
        <v>100</v>
      </c>
      <c r="BC78">
        <v>87</v>
      </c>
      <c r="BD78">
        <v>100</v>
      </c>
      <c r="BE78">
        <v>87</v>
      </c>
      <c r="BF78">
        <v>100</v>
      </c>
      <c r="BG78">
        <v>87</v>
      </c>
      <c r="BH78">
        <v>100</v>
      </c>
      <c r="BI78">
        <v>87</v>
      </c>
      <c r="BJ78">
        <v>100</v>
      </c>
      <c r="BK78">
        <v>72</v>
      </c>
      <c r="BL78">
        <v>82.8</v>
      </c>
      <c r="BM78">
        <v>70</v>
      </c>
      <c r="BN78">
        <v>80.5</v>
      </c>
      <c r="BO78">
        <v>48</v>
      </c>
      <c r="BP78">
        <v>55.2</v>
      </c>
      <c r="BQ78">
        <v>39</v>
      </c>
      <c r="BR78">
        <v>44.8</v>
      </c>
      <c r="BS78">
        <v>32</v>
      </c>
      <c r="BT78">
        <v>36.799999999999997</v>
      </c>
      <c r="BU78">
        <v>30</v>
      </c>
      <c r="BV78">
        <v>41.7</v>
      </c>
      <c r="BW78">
        <v>27</v>
      </c>
      <c r="BX78">
        <v>38.6</v>
      </c>
      <c r="BY78">
        <v>73</v>
      </c>
      <c r="BZ78">
        <v>83.9</v>
      </c>
      <c r="CA78">
        <v>72</v>
      </c>
      <c r="CB78">
        <v>82.8</v>
      </c>
      <c r="CC78">
        <v>60</v>
      </c>
      <c r="CD78">
        <v>69</v>
      </c>
      <c r="CE78">
        <v>43</v>
      </c>
      <c r="CF78">
        <v>59.7</v>
      </c>
      <c r="CG78">
        <v>36</v>
      </c>
      <c r="CH78">
        <v>51.4</v>
      </c>
      <c r="CI78">
        <v>416</v>
      </c>
      <c r="CJ78">
        <v>4.78</v>
      </c>
      <c r="CK78">
        <v>412</v>
      </c>
      <c r="CL78">
        <v>4.74</v>
      </c>
      <c r="CM78">
        <v>400.5</v>
      </c>
      <c r="CN78">
        <v>4.5999999999999996</v>
      </c>
      <c r="CO78">
        <v>301</v>
      </c>
      <c r="CP78">
        <v>3.46</v>
      </c>
      <c r="CQ78">
        <v>283.26</v>
      </c>
      <c r="CR78">
        <v>3.26</v>
      </c>
      <c r="CS78">
        <v>832</v>
      </c>
      <c r="CT78">
        <v>9.6</v>
      </c>
      <c r="CU78">
        <v>824</v>
      </c>
      <c r="CV78">
        <v>9.5</v>
      </c>
      <c r="CW78">
        <v>1206.76</v>
      </c>
      <c r="CX78">
        <v>13.9</v>
      </c>
      <c r="CY78">
        <v>1202.5</v>
      </c>
      <c r="CZ78">
        <v>13.8</v>
      </c>
      <c r="DA78">
        <v>1058</v>
      </c>
      <c r="DB78">
        <v>12.2</v>
      </c>
      <c r="DC78">
        <v>144.5</v>
      </c>
      <c r="DD78">
        <v>1.7</v>
      </c>
      <c r="DE78">
        <v>255</v>
      </c>
      <c r="DF78">
        <v>2.9</v>
      </c>
      <c r="DG78">
        <v>261</v>
      </c>
      <c r="DH78">
        <v>3</v>
      </c>
      <c r="DI78">
        <v>0</v>
      </c>
      <c r="DJ78">
        <v>0</v>
      </c>
      <c r="DK78">
        <v>0</v>
      </c>
      <c r="DL78">
        <v>0</v>
      </c>
      <c r="DM78">
        <v>0</v>
      </c>
      <c r="DN78">
        <v>0</v>
      </c>
      <c r="DO78">
        <v>6</v>
      </c>
      <c r="DP78">
        <v>6.9</v>
      </c>
      <c r="DQ78">
        <v>20</v>
      </c>
      <c r="DR78">
        <v>23</v>
      </c>
      <c r="DS78">
        <v>68</v>
      </c>
      <c r="DT78">
        <v>78.2</v>
      </c>
      <c r="DU78">
        <v>19</v>
      </c>
      <c r="DV78">
        <v>21.8</v>
      </c>
      <c r="DW78">
        <v>19</v>
      </c>
      <c r="DX78">
        <v>21.8</v>
      </c>
      <c r="DY78">
        <v>0</v>
      </c>
      <c r="DZ78">
        <v>0</v>
      </c>
      <c r="EA78">
        <v>4</v>
      </c>
      <c r="EB78">
        <v>4.5999999999999996</v>
      </c>
      <c r="EC78">
        <v>16</v>
      </c>
      <c r="ED78">
        <v>18.399999999999999</v>
      </c>
    </row>
    <row r="79" spans="1:134" x14ac:dyDescent="0.35">
      <c r="A79" s="228" t="str">
        <f t="shared" si="1"/>
        <v>Provisional.State-funded mainstream.Admission type by prior attainment.Boys</v>
      </c>
      <c r="B79">
        <v>201819</v>
      </c>
      <c r="C79" t="s">
        <v>223</v>
      </c>
      <c r="D79" t="s">
        <v>224</v>
      </c>
      <c r="E79" t="s">
        <v>225</v>
      </c>
      <c r="F79" t="s">
        <v>226</v>
      </c>
      <c r="G79" t="s">
        <v>239</v>
      </c>
      <c r="H79" s="380" t="s">
        <v>235</v>
      </c>
      <c r="I79" t="s">
        <v>400</v>
      </c>
      <c r="J79" t="s">
        <v>5</v>
      </c>
      <c r="K79" t="s">
        <v>373</v>
      </c>
      <c r="L79" t="s">
        <v>401</v>
      </c>
      <c r="M79" t="s">
        <v>7</v>
      </c>
      <c r="N79">
        <v>194</v>
      </c>
      <c r="O79">
        <v>8626</v>
      </c>
      <c r="P79">
        <v>315030.38</v>
      </c>
      <c r="Q79">
        <v>36.5</v>
      </c>
      <c r="R79">
        <v>8513</v>
      </c>
      <c r="S79">
        <v>98.7</v>
      </c>
      <c r="T79">
        <v>1445</v>
      </c>
      <c r="U79">
        <v>16.8</v>
      </c>
      <c r="V79">
        <v>3958</v>
      </c>
      <c r="W79">
        <v>45.9</v>
      </c>
      <c r="X79">
        <v>1696</v>
      </c>
      <c r="Y79">
        <v>19.7</v>
      </c>
      <c r="Z79">
        <v>127</v>
      </c>
      <c r="AA79">
        <v>1.5</v>
      </c>
      <c r="AB79">
        <v>402</v>
      </c>
      <c r="AC79">
        <v>4.7</v>
      </c>
      <c r="AD79">
        <v>25688.23</v>
      </c>
      <c r="AE79">
        <v>2.98</v>
      </c>
      <c r="AF79">
        <v>8626</v>
      </c>
      <c r="AG79">
        <v>-2854.79</v>
      </c>
      <c r="AH79">
        <v>-0.33</v>
      </c>
      <c r="AI79">
        <v>-0.36</v>
      </c>
      <c r="AJ79">
        <v>-0.3</v>
      </c>
      <c r="AK79">
        <v>-4628.68</v>
      </c>
      <c r="AL79">
        <v>-0.54</v>
      </c>
      <c r="AM79">
        <v>-0.56000000000000005</v>
      </c>
      <c r="AN79">
        <v>-0.51</v>
      </c>
      <c r="AO79">
        <v>-676.68</v>
      </c>
      <c r="AP79">
        <v>-0.08</v>
      </c>
      <c r="AQ79">
        <v>-0.11</v>
      </c>
      <c r="AR79">
        <v>-0.05</v>
      </c>
      <c r="AS79">
        <v>-2858.56</v>
      </c>
      <c r="AT79">
        <v>-0.33</v>
      </c>
      <c r="AU79">
        <v>-0.36</v>
      </c>
      <c r="AV79">
        <v>-0.3</v>
      </c>
      <c r="AW79">
        <v>-3259.27</v>
      </c>
      <c r="AX79">
        <v>-0.38</v>
      </c>
      <c r="AY79">
        <v>-0.4</v>
      </c>
      <c r="AZ79">
        <v>-0.35</v>
      </c>
      <c r="BA79">
        <v>8550</v>
      </c>
      <c r="BB79">
        <v>99.1</v>
      </c>
      <c r="BC79">
        <v>8521</v>
      </c>
      <c r="BD79">
        <v>98.8</v>
      </c>
      <c r="BE79">
        <v>8410</v>
      </c>
      <c r="BF79">
        <v>97.5</v>
      </c>
      <c r="BG79">
        <v>8524</v>
      </c>
      <c r="BH79">
        <v>98.8</v>
      </c>
      <c r="BI79">
        <v>8380</v>
      </c>
      <c r="BJ79">
        <v>97.1</v>
      </c>
      <c r="BK79">
        <v>6900</v>
      </c>
      <c r="BL79">
        <v>80</v>
      </c>
      <c r="BM79">
        <v>2082</v>
      </c>
      <c r="BN79">
        <v>24.1</v>
      </c>
      <c r="BO79">
        <v>3005</v>
      </c>
      <c r="BP79">
        <v>34.799999999999997</v>
      </c>
      <c r="BQ79">
        <v>2198</v>
      </c>
      <c r="BR79">
        <v>25.5</v>
      </c>
      <c r="BS79">
        <v>1674</v>
      </c>
      <c r="BT79">
        <v>20</v>
      </c>
      <c r="BU79">
        <v>1487</v>
      </c>
      <c r="BV79">
        <v>21.6</v>
      </c>
      <c r="BW79">
        <v>433</v>
      </c>
      <c r="BX79">
        <v>20.8</v>
      </c>
      <c r="BY79">
        <v>5094</v>
      </c>
      <c r="BZ79">
        <v>59.1</v>
      </c>
      <c r="CA79">
        <v>5063</v>
      </c>
      <c r="CB79">
        <v>58.7</v>
      </c>
      <c r="CC79">
        <v>3667</v>
      </c>
      <c r="CD79">
        <v>43.8</v>
      </c>
      <c r="CE79">
        <v>2581</v>
      </c>
      <c r="CF79">
        <v>37.4</v>
      </c>
      <c r="CG79">
        <v>746</v>
      </c>
      <c r="CH79">
        <v>35.799999999999997</v>
      </c>
      <c r="CI79">
        <v>33577</v>
      </c>
      <c r="CJ79">
        <v>3.89</v>
      </c>
      <c r="CK79">
        <v>31720</v>
      </c>
      <c r="CL79">
        <v>3.68</v>
      </c>
      <c r="CM79">
        <v>30157</v>
      </c>
      <c r="CN79">
        <v>3.5</v>
      </c>
      <c r="CO79">
        <v>21598</v>
      </c>
      <c r="CP79">
        <v>2.5</v>
      </c>
      <c r="CQ79">
        <v>6919.38</v>
      </c>
      <c r="CR79">
        <v>0.8</v>
      </c>
      <c r="CS79">
        <v>67371</v>
      </c>
      <c r="CT79">
        <v>7.8</v>
      </c>
      <c r="CU79">
        <v>63440</v>
      </c>
      <c r="CV79">
        <v>7.4</v>
      </c>
      <c r="CW79">
        <v>86141.25</v>
      </c>
      <c r="CX79">
        <v>10</v>
      </c>
      <c r="CY79">
        <v>98078.13</v>
      </c>
      <c r="CZ79">
        <v>11.4</v>
      </c>
      <c r="DA79">
        <v>61854.63</v>
      </c>
      <c r="DB79">
        <v>7.2</v>
      </c>
      <c r="DC79">
        <v>36223.5</v>
      </c>
      <c r="DD79">
        <v>4.2</v>
      </c>
      <c r="DE79">
        <v>23869</v>
      </c>
      <c r="DF79">
        <v>2.8</v>
      </c>
      <c r="DG79">
        <v>24202</v>
      </c>
      <c r="DH79">
        <v>2.8</v>
      </c>
      <c r="DI79">
        <v>93</v>
      </c>
      <c r="DJ79">
        <v>1.1000000000000001</v>
      </c>
      <c r="DK79">
        <v>69</v>
      </c>
      <c r="DL79">
        <v>0.8</v>
      </c>
      <c r="DM79">
        <v>112</v>
      </c>
      <c r="DN79">
        <v>1.3</v>
      </c>
      <c r="DO79">
        <v>1101</v>
      </c>
      <c r="DP79">
        <v>12.8</v>
      </c>
      <c r="DQ79">
        <v>5555</v>
      </c>
      <c r="DR79">
        <v>64.400000000000006</v>
      </c>
      <c r="DS79">
        <v>7379</v>
      </c>
      <c r="DT79">
        <v>85.5</v>
      </c>
      <c r="DU79">
        <v>1002</v>
      </c>
      <c r="DV79">
        <v>11.6</v>
      </c>
      <c r="DW79">
        <v>957</v>
      </c>
      <c r="DX79">
        <v>11.1</v>
      </c>
      <c r="DY79">
        <v>743</v>
      </c>
      <c r="DZ79">
        <v>8.6</v>
      </c>
      <c r="EA79">
        <v>47</v>
      </c>
      <c r="EB79">
        <v>0.5</v>
      </c>
      <c r="EC79">
        <v>3000</v>
      </c>
      <c r="ED79">
        <v>34.799999999999997</v>
      </c>
    </row>
    <row r="80" spans="1:134" x14ac:dyDescent="0.35">
      <c r="A80" s="228" t="str">
        <f t="shared" si="1"/>
        <v>Provisional.State-funded mainstream.Admission type by prior attainment.Boys</v>
      </c>
      <c r="B80">
        <v>201819</v>
      </c>
      <c r="C80" t="s">
        <v>223</v>
      </c>
      <c r="D80" t="s">
        <v>224</v>
      </c>
      <c r="E80" t="s">
        <v>225</v>
      </c>
      <c r="F80" t="s">
        <v>226</v>
      </c>
      <c r="G80" t="s">
        <v>239</v>
      </c>
      <c r="H80" s="380" t="s">
        <v>235</v>
      </c>
      <c r="I80" t="s">
        <v>400</v>
      </c>
      <c r="J80" t="s">
        <v>5</v>
      </c>
      <c r="K80" t="s">
        <v>373</v>
      </c>
      <c r="L80" t="s">
        <v>402</v>
      </c>
      <c r="M80" t="s">
        <v>7</v>
      </c>
      <c r="N80">
        <v>2679</v>
      </c>
      <c r="O80">
        <v>103127</v>
      </c>
      <c r="P80">
        <v>3873871.72</v>
      </c>
      <c r="Q80">
        <v>37.6</v>
      </c>
      <c r="R80">
        <v>101712</v>
      </c>
      <c r="S80">
        <v>98.6</v>
      </c>
      <c r="T80">
        <v>20006</v>
      </c>
      <c r="U80">
        <v>19.399999999999999</v>
      </c>
      <c r="V80">
        <v>50496</v>
      </c>
      <c r="W80">
        <v>49</v>
      </c>
      <c r="X80">
        <v>24945</v>
      </c>
      <c r="Y80">
        <v>24.2</v>
      </c>
      <c r="Z80">
        <v>2636</v>
      </c>
      <c r="AA80">
        <v>2.6</v>
      </c>
      <c r="AB80">
        <v>7057</v>
      </c>
      <c r="AC80">
        <v>6.8</v>
      </c>
      <c r="AD80">
        <v>323890.81</v>
      </c>
      <c r="AE80">
        <v>3.14</v>
      </c>
      <c r="AF80">
        <v>103127</v>
      </c>
      <c r="AG80">
        <v>-25289.32</v>
      </c>
      <c r="AH80">
        <v>-0.25</v>
      </c>
      <c r="AI80">
        <v>-0.25</v>
      </c>
      <c r="AJ80">
        <v>-0.24</v>
      </c>
      <c r="AK80">
        <v>-43137.3</v>
      </c>
      <c r="AL80">
        <v>-0.42</v>
      </c>
      <c r="AM80">
        <v>-0.43</v>
      </c>
      <c r="AN80">
        <v>-0.41</v>
      </c>
      <c r="AO80">
        <v>133.47</v>
      </c>
      <c r="AP80">
        <v>0</v>
      </c>
      <c r="AQ80">
        <v>-0.01</v>
      </c>
      <c r="AR80">
        <v>0.01</v>
      </c>
      <c r="AS80">
        <v>-16031.87</v>
      </c>
      <c r="AT80">
        <v>-0.16</v>
      </c>
      <c r="AU80">
        <v>-0.16</v>
      </c>
      <c r="AV80">
        <v>-0.15</v>
      </c>
      <c r="AW80">
        <v>-41068.32</v>
      </c>
      <c r="AX80">
        <v>-0.4</v>
      </c>
      <c r="AY80">
        <v>-0.41</v>
      </c>
      <c r="AZ80">
        <v>-0.39</v>
      </c>
      <c r="BA80">
        <v>102242</v>
      </c>
      <c r="BB80">
        <v>99.1</v>
      </c>
      <c r="BC80">
        <v>101973</v>
      </c>
      <c r="BD80">
        <v>98.9</v>
      </c>
      <c r="BE80">
        <v>100623</v>
      </c>
      <c r="BF80">
        <v>97.6</v>
      </c>
      <c r="BG80">
        <v>101887</v>
      </c>
      <c r="BH80">
        <v>98.8</v>
      </c>
      <c r="BI80">
        <v>100227</v>
      </c>
      <c r="BJ80">
        <v>97.2</v>
      </c>
      <c r="BK80">
        <v>83355</v>
      </c>
      <c r="BL80">
        <v>80.8</v>
      </c>
      <c r="BM80">
        <v>29740</v>
      </c>
      <c r="BN80">
        <v>28.8</v>
      </c>
      <c r="BO80">
        <v>39688</v>
      </c>
      <c r="BP80">
        <v>38.5</v>
      </c>
      <c r="BQ80">
        <v>29570</v>
      </c>
      <c r="BR80">
        <v>28.7</v>
      </c>
      <c r="BS80">
        <v>24164</v>
      </c>
      <c r="BT80">
        <v>24.1</v>
      </c>
      <c r="BU80">
        <v>21321</v>
      </c>
      <c r="BV80">
        <v>25.6</v>
      </c>
      <c r="BW80">
        <v>7098</v>
      </c>
      <c r="BX80">
        <v>23.9</v>
      </c>
      <c r="BY80">
        <v>64682</v>
      </c>
      <c r="BZ80">
        <v>62.7</v>
      </c>
      <c r="CA80">
        <v>62903</v>
      </c>
      <c r="CB80">
        <v>61</v>
      </c>
      <c r="CC80">
        <v>48729</v>
      </c>
      <c r="CD80">
        <v>48.6</v>
      </c>
      <c r="CE80">
        <v>34660</v>
      </c>
      <c r="CF80">
        <v>41.6</v>
      </c>
      <c r="CG80">
        <v>11937</v>
      </c>
      <c r="CH80">
        <v>40.1</v>
      </c>
      <c r="CI80">
        <v>415531</v>
      </c>
      <c r="CJ80">
        <v>4.03</v>
      </c>
      <c r="CK80">
        <v>389544.75</v>
      </c>
      <c r="CL80">
        <v>3.78</v>
      </c>
      <c r="CM80">
        <v>378075.5</v>
      </c>
      <c r="CN80">
        <v>3.67</v>
      </c>
      <c r="CO80">
        <v>278161</v>
      </c>
      <c r="CP80">
        <v>2.7</v>
      </c>
      <c r="CQ80">
        <v>103953.71</v>
      </c>
      <c r="CR80">
        <v>1.01</v>
      </c>
      <c r="CS80">
        <v>833324</v>
      </c>
      <c r="CT80">
        <v>8.1</v>
      </c>
      <c r="CU80">
        <v>779089.5</v>
      </c>
      <c r="CV80">
        <v>7.6</v>
      </c>
      <c r="CW80">
        <v>1090377.71</v>
      </c>
      <c r="CX80">
        <v>10.6</v>
      </c>
      <c r="CY80">
        <v>1171080.51</v>
      </c>
      <c r="CZ80">
        <v>11.4</v>
      </c>
      <c r="DA80">
        <v>849140.01</v>
      </c>
      <c r="DB80">
        <v>8.1999999999999993</v>
      </c>
      <c r="DC80">
        <v>321940.5</v>
      </c>
      <c r="DD80">
        <v>3.1</v>
      </c>
      <c r="DE80">
        <v>288204</v>
      </c>
      <c r="DF80">
        <v>2.8</v>
      </c>
      <c r="DG80">
        <v>290443</v>
      </c>
      <c r="DH80">
        <v>2.8</v>
      </c>
      <c r="DI80">
        <v>1112</v>
      </c>
      <c r="DJ80">
        <v>1.1000000000000001</v>
      </c>
      <c r="DK80">
        <v>738</v>
      </c>
      <c r="DL80">
        <v>0.7</v>
      </c>
      <c r="DM80">
        <v>1180</v>
      </c>
      <c r="DN80">
        <v>1.1000000000000001</v>
      </c>
      <c r="DO80">
        <v>12599</v>
      </c>
      <c r="DP80">
        <v>12.2</v>
      </c>
      <c r="DQ80">
        <v>62553</v>
      </c>
      <c r="DR80">
        <v>60.7</v>
      </c>
      <c r="DS80">
        <v>88556</v>
      </c>
      <c r="DT80">
        <v>85.9</v>
      </c>
      <c r="DU80">
        <v>11675</v>
      </c>
      <c r="DV80">
        <v>11.3</v>
      </c>
      <c r="DW80">
        <v>11510</v>
      </c>
      <c r="DX80">
        <v>11.2</v>
      </c>
      <c r="DY80">
        <v>9136</v>
      </c>
      <c r="DZ80">
        <v>8.9</v>
      </c>
      <c r="EA80">
        <v>1018</v>
      </c>
      <c r="EB80">
        <v>1</v>
      </c>
      <c r="EC80">
        <v>36730</v>
      </c>
      <c r="ED80">
        <v>35.6</v>
      </c>
    </row>
    <row r="81" spans="1:134" x14ac:dyDescent="0.35">
      <c r="A81" s="228" t="str">
        <f t="shared" si="1"/>
        <v>Provisional.State-funded mainstream.Admission type by prior attainment.Boys</v>
      </c>
      <c r="B81">
        <v>201819</v>
      </c>
      <c r="C81" t="s">
        <v>223</v>
      </c>
      <c r="D81" t="s">
        <v>224</v>
      </c>
      <c r="E81" t="s">
        <v>225</v>
      </c>
      <c r="F81" t="s">
        <v>226</v>
      </c>
      <c r="G81" t="s">
        <v>239</v>
      </c>
      <c r="H81" s="380" t="s">
        <v>235</v>
      </c>
      <c r="I81" t="s">
        <v>400</v>
      </c>
      <c r="J81" t="s">
        <v>5</v>
      </c>
      <c r="K81" t="s">
        <v>373</v>
      </c>
      <c r="L81" t="s">
        <v>403</v>
      </c>
      <c r="M81" t="s">
        <v>7</v>
      </c>
      <c r="N81">
        <v>74</v>
      </c>
      <c r="O81">
        <v>464</v>
      </c>
      <c r="P81">
        <v>24192.880000000001</v>
      </c>
      <c r="Q81">
        <v>52.1</v>
      </c>
      <c r="R81">
        <v>464</v>
      </c>
      <c r="S81">
        <v>100</v>
      </c>
      <c r="T81">
        <v>271</v>
      </c>
      <c r="U81">
        <v>58.4</v>
      </c>
      <c r="V81">
        <v>420</v>
      </c>
      <c r="W81">
        <v>90.5</v>
      </c>
      <c r="X81">
        <v>240</v>
      </c>
      <c r="Y81">
        <v>51.7</v>
      </c>
      <c r="Z81">
        <v>58</v>
      </c>
      <c r="AA81">
        <v>12.5</v>
      </c>
      <c r="AB81">
        <v>128</v>
      </c>
      <c r="AC81">
        <v>27.6</v>
      </c>
      <c r="AD81">
        <v>2155.7399999999998</v>
      </c>
      <c r="AE81">
        <v>4.6500000000000004</v>
      </c>
      <c r="AF81">
        <v>464</v>
      </c>
      <c r="AG81">
        <v>357.25</v>
      </c>
      <c r="AH81">
        <v>0.77</v>
      </c>
      <c r="AI81">
        <v>0.65</v>
      </c>
      <c r="AJ81">
        <v>0.89</v>
      </c>
      <c r="AK81">
        <v>290.54000000000002</v>
      </c>
      <c r="AL81">
        <v>0.63</v>
      </c>
      <c r="AM81">
        <v>0.51</v>
      </c>
      <c r="AN81">
        <v>0.74</v>
      </c>
      <c r="AO81">
        <v>450.99</v>
      </c>
      <c r="AP81">
        <v>0.97</v>
      </c>
      <c r="AQ81">
        <v>0.86</v>
      </c>
      <c r="AR81">
        <v>1.0900000000000001</v>
      </c>
      <c r="AS81">
        <v>479.36</v>
      </c>
      <c r="AT81">
        <v>1.03</v>
      </c>
      <c r="AU81">
        <v>0.92</v>
      </c>
      <c r="AV81">
        <v>1.1499999999999999</v>
      </c>
      <c r="AW81">
        <v>217.13</v>
      </c>
      <c r="AX81">
        <v>0.47</v>
      </c>
      <c r="AY81">
        <v>0.35</v>
      </c>
      <c r="AZ81">
        <v>0.57999999999999996</v>
      </c>
      <c r="BA81">
        <v>464</v>
      </c>
      <c r="BB81">
        <v>100</v>
      </c>
      <c r="BC81">
        <v>464</v>
      </c>
      <c r="BD81">
        <v>100</v>
      </c>
      <c r="BE81">
        <v>462</v>
      </c>
      <c r="BF81">
        <v>99.6</v>
      </c>
      <c r="BG81">
        <v>464</v>
      </c>
      <c r="BH81">
        <v>100</v>
      </c>
      <c r="BI81">
        <v>460</v>
      </c>
      <c r="BJ81">
        <v>99.1</v>
      </c>
      <c r="BK81">
        <v>399</v>
      </c>
      <c r="BL81">
        <v>86</v>
      </c>
      <c r="BM81">
        <v>286</v>
      </c>
      <c r="BN81">
        <v>61.6</v>
      </c>
      <c r="BO81">
        <v>360</v>
      </c>
      <c r="BP81">
        <v>77.599999999999994</v>
      </c>
      <c r="BQ81">
        <v>329</v>
      </c>
      <c r="BR81">
        <v>70.900000000000006</v>
      </c>
      <c r="BS81">
        <v>286</v>
      </c>
      <c r="BT81">
        <v>62.2</v>
      </c>
      <c r="BU81">
        <v>233</v>
      </c>
      <c r="BV81">
        <v>58.4</v>
      </c>
      <c r="BW81">
        <v>104</v>
      </c>
      <c r="BX81">
        <v>36.4</v>
      </c>
      <c r="BY81">
        <v>438</v>
      </c>
      <c r="BZ81">
        <v>94.4</v>
      </c>
      <c r="CA81">
        <v>442</v>
      </c>
      <c r="CB81">
        <v>95.3</v>
      </c>
      <c r="CC81">
        <v>401</v>
      </c>
      <c r="CD81">
        <v>87.2</v>
      </c>
      <c r="CE81">
        <v>316</v>
      </c>
      <c r="CF81">
        <v>79.2</v>
      </c>
      <c r="CG81">
        <v>176</v>
      </c>
      <c r="CH81">
        <v>61.5</v>
      </c>
      <c r="CI81">
        <v>2547</v>
      </c>
      <c r="CJ81">
        <v>5.49</v>
      </c>
      <c r="CK81">
        <v>2426</v>
      </c>
      <c r="CL81">
        <v>5.23</v>
      </c>
      <c r="CM81">
        <v>2417</v>
      </c>
      <c r="CN81">
        <v>5.21</v>
      </c>
      <c r="CO81">
        <v>1947</v>
      </c>
      <c r="CP81">
        <v>4.2</v>
      </c>
      <c r="CQ81">
        <v>1181.1300000000001</v>
      </c>
      <c r="CR81">
        <v>2.5499999999999998</v>
      </c>
      <c r="CS81">
        <v>5100</v>
      </c>
      <c r="CT81">
        <v>11</v>
      </c>
      <c r="CU81">
        <v>4852</v>
      </c>
      <c r="CV81">
        <v>10.5</v>
      </c>
      <c r="CW81">
        <v>7236.63</v>
      </c>
      <c r="CX81">
        <v>15.6</v>
      </c>
      <c r="CY81">
        <v>7004.25</v>
      </c>
      <c r="CZ81">
        <v>15.1</v>
      </c>
      <c r="DA81">
        <v>6624.5</v>
      </c>
      <c r="DB81">
        <v>14.3</v>
      </c>
      <c r="DC81">
        <v>379.75</v>
      </c>
      <c r="DD81">
        <v>0.8</v>
      </c>
      <c r="DE81">
        <v>1364</v>
      </c>
      <c r="DF81">
        <v>2.9</v>
      </c>
      <c r="DG81">
        <v>1374</v>
      </c>
      <c r="DH81">
        <v>3</v>
      </c>
      <c r="DI81">
        <v>0</v>
      </c>
      <c r="DJ81">
        <v>0</v>
      </c>
      <c r="DK81">
        <v>0</v>
      </c>
      <c r="DL81">
        <v>0</v>
      </c>
      <c r="DM81">
        <v>1</v>
      </c>
      <c r="DN81">
        <v>0.2</v>
      </c>
      <c r="DO81">
        <v>23</v>
      </c>
      <c r="DP81">
        <v>5</v>
      </c>
      <c r="DQ81">
        <v>200</v>
      </c>
      <c r="DR81">
        <v>43.1</v>
      </c>
      <c r="DS81">
        <v>239</v>
      </c>
      <c r="DT81">
        <v>51.5</v>
      </c>
      <c r="DU81">
        <v>221</v>
      </c>
      <c r="DV81">
        <v>47.6</v>
      </c>
      <c r="DW81">
        <v>221</v>
      </c>
      <c r="DX81">
        <v>47.6</v>
      </c>
      <c r="DY81">
        <v>82</v>
      </c>
      <c r="DZ81">
        <v>17.7</v>
      </c>
      <c r="EA81">
        <v>20</v>
      </c>
      <c r="EB81">
        <v>4.3</v>
      </c>
      <c r="EC81">
        <v>174</v>
      </c>
      <c r="ED81">
        <v>37.5</v>
      </c>
    </row>
    <row r="82" spans="1:134" x14ac:dyDescent="0.35">
      <c r="A82" s="228" t="str">
        <f t="shared" si="1"/>
        <v>Provisional.State-funded mainstream.Prior attainment.Boys</v>
      </c>
      <c r="B82">
        <v>201819</v>
      </c>
      <c r="C82" t="s">
        <v>223</v>
      </c>
      <c r="D82" t="s">
        <v>224</v>
      </c>
      <c r="E82" t="s">
        <v>225</v>
      </c>
      <c r="F82" t="s">
        <v>226</v>
      </c>
      <c r="G82" t="s">
        <v>239</v>
      </c>
      <c r="H82" s="380" t="s">
        <v>235</v>
      </c>
      <c r="I82" t="s">
        <v>362</v>
      </c>
      <c r="J82" t="s">
        <v>5</v>
      </c>
      <c r="K82" t="s">
        <v>373</v>
      </c>
      <c r="L82" t="s">
        <v>7</v>
      </c>
      <c r="M82" t="s">
        <v>7</v>
      </c>
      <c r="N82">
        <v>2962</v>
      </c>
      <c r="O82">
        <v>112473</v>
      </c>
      <c r="P82">
        <v>4216710.2300000004</v>
      </c>
      <c r="Q82">
        <v>37.5</v>
      </c>
      <c r="R82">
        <v>110896</v>
      </c>
      <c r="S82">
        <v>98.6</v>
      </c>
      <c r="T82">
        <v>21728</v>
      </c>
      <c r="U82">
        <v>19.3</v>
      </c>
      <c r="V82">
        <v>54898</v>
      </c>
      <c r="W82">
        <v>48.8</v>
      </c>
      <c r="X82">
        <v>26885</v>
      </c>
      <c r="Y82">
        <v>23.9</v>
      </c>
      <c r="Z82">
        <v>2821</v>
      </c>
      <c r="AA82">
        <v>2.5</v>
      </c>
      <c r="AB82">
        <v>7587</v>
      </c>
      <c r="AC82">
        <v>6.7</v>
      </c>
      <c r="AD82">
        <v>352017.74</v>
      </c>
      <c r="AE82">
        <v>3.13</v>
      </c>
      <c r="AF82">
        <v>112473</v>
      </c>
      <c r="AG82">
        <v>-28397.35</v>
      </c>
      <c r="AH82">
        <v>-0.25</v>
      </c>
      <c r="AI82">
        <v>-0.26</v>
      </c>
      <c r="AJ82">
        <v>-0.24</v>
      </c>
      <c r="AK82">
        <v>-48172.01</v>
      </c>
      <c r="AL82">
        <v>-0.43</v>
      </c>
      <c r="AM82">
        <v>-0.44</v>
      </c>
      <c r="AN82">
        <v>-0.42</v>
      </c>
      <c r="AO82">
        <v>-474.99</v>
      </c>
      <c r="AP82">
        <v>0</v>
      </c>
      <c r="AQ82">
        <v>-0.01</v>
      </c>
      <c r="AR82">
        <v>0</v>
      </c>
      <c r="AS82">
        <v>-19010.97</v>
      </c>
      <c r="AT82">
        <v>-0.17</v>
      </c>
      <c r="AU82">
        <v>-0.18</v>
      </c>
      <c r="AV82">
        <v>-0.16</v>
      </c>
      <c r="AW82">
        <v>-44881.27</v>
      </c>
      <c r="AX82">
        <v>-0.4</v>
      </c>
      <c r="AY82">
        <v>-0.41</v>
      </c>
      <c r="AZ82">
        <v>-0.39</v>
      </c>
      <c r="BA82">
        <v>111477</v>
      </c>
      <c r="BB82">
        <v>99.1</v>
      </c>
      <c r="BC82">
        <v>111175</v>
      </c>
      <c r="BD82">
        <v>98.8</v>
      </c>
      <c r="BE82">
        <v>109582</v>
      </c>
      <c r="BF82">
        <v>97.4</v>
      </c>
      <c r="BG82">
        <v>111090</v>
      </c>
      <c r="BH82">
        <v>98.8</v>
      </c>
      <c r="BI82">
        <v>109200</v>
      </c>
      <c r="BJ82">
        <v>97.1</v>
      </c>
      <c r="BK82">
        <v>90728</v>
      </c>
      <c r="BL82">
        <v>80.7</v>
      </c>
      <c r="BM82">
        <v>32113</v>
      </c>
      <c r="BN82">
        <v>28.6</v>
      </c>
      <c r="BO82">
        <v>43068</v>
      </c>
      <c r="BP82">
        <v>38.299999999999997</v>
      </c>
      <c r="BQ82">
        <v>32109</v>
      </c>
      <c r="BR82">
        <v>28.5</v>
      </c>
      <c r="BS82">
        <v>26134</v>
      </c>
      <c r="BT82">
        <v>23.9</v>
      </c>
      <c r="BU82">
        <v>23045</v>
      </c>
      <c r="BV82">
        <v>25.4</v>
      </c>
      <c r="BW82">
        <v>7635</v>
      </c>
      <c r="BX82">
        <v>23.8</v>
      </c>
      <c r="BY82">
        <v>70246</v>
      </c>
      <c r="BZ82">
        <v>62.5</v>
      </c>
      <c r="CA82">
        <v>68460</v>
      </c>
      <c r="CB82">
        <v>60.9</v>
      </c>
      <c r="CC82">
        <v>52820</v>
      </c>
      <c r="CD82">
        <v>48.4</v>
      </c>
      <c r="CE82">
        <v>37567</v>
      </c>
      <c r="CF82">
        <v>41.4</v>
      </c>
      <c r="CG82">
        <v>12859</v>
      </c>
      <c r="CH82">
        <v>40</v>
      </c>
      <c r="CI82">
        <v>451937</v>
      </c>
      <c r="CJ82">
        <v>4.0199999999999996</v>
      </c>
      <c r="CK82">
        <v>424233.75</v>
      </c>
      <c r="CL82">
        <v>3.77</v>
      </c>
      <c r="CM82">
        <v>411008.5</v>
      </c>
      <c r="CN82">
        <v>3.65</v>
      </c>
      <c r="CO82">
        <v>301850</v>
      </c>
      <c r="CP82">
        <v>2.68</v>
      </c>
      <c r="CQ82">
        <v>112065.22</v>
      </c>
      <c r="CR82">
        <v>1</v>
      </c>
      <c r="CS82">
        <v>906615</v>
      </c>
      <c r="CT82">
        <v>8.1</v>
      </c>
      <c r="CU82">
        <v>848467.5</v>
      </c>
      <c r="CV82">
        <v>7.5</v>
      </c>
      <c r="CW82">
        <v>1184660.5900000001</v>
      </c>
      <c r="CX82">
        <v>10.5</v>
      </c>
      <c r="CY82">
        <v>1276967.1399999999</v>
      </c>
      <c r="CZ82">
        <v>11.4</v>
      </c>
      <c r="DA82">
        <v>917986.14</v>
      </c>
      <c r="DB82">
        <v>8.1999999999999993</v>
      </c>
      <c r="DC82">
        <v>358981</v>
      </c>
      <c r="DD82">
        <v>3.2</v>
      </c>
      <c r="DE82">
        <v>313778</v>
      </c>
      <c r="DF82">
        <v>2.8</v>
      </c>
      <c r="DG82">
        <v>316269</v>
      </c>
      <c r="DH82">
        <v>2.8</v>
      </c>
      <c r="DI82">
        <v>1245</v>
      </c>
      <c r="DJ82">
        <v>1.1000000000000001</v>
      </c>
      <c r="DK82">
        <v>876</v>
      </c>
      <c r="DL82">
        <v>0.8</v>
      </c>
      <c r="DM82">
        <v>1342</v>
      </c>
      <c r="DN82">
        <v>1.2</v>
      </c>
      <c r="DO82">
        <v>13772</v>
      </c>
      <c r="DP82">
        <v>12.2</v>
      </c>
      <c r="DQ82">
        <v>68353</v>
      </c>
      <c r="DR82">
        <v>60.8</v>
      </c>
      <c r="DS82">
        <v>96302</v>
      </c>
      <c r="DT82">
        <v>85.6</v>
      </c>
      <c r="DU82">
        <v>12903</v>
      </c>
      <c r="DV82">
        <v>11.5</v>
      </c>
      <c r="DW82">
        <v>12693</v>
      </c>
      <c r="DX82">
        <v>11.3</v>
      </c>
      <c r="DY82">
        <v>9964</v>
      </c>
      <c r="DZ82">
        <v>8.9</v>
      </c>
      <c r="EA82">
        <v>1085</v>
      </c>
      <c r="EB82">
        <v>1</v>
      </c>
      <c r="EC82">
        <v>39937</v>
      </c>
      <c r="ED82">
        <v>35.5</v>
      </c>
    </row>
    <row r="83" spans="1:134" x14ac:dyDescent="0.35">
      <c r="A83" s="228" t="str">
        <f t="shared" si="1"/>
        <v>Provisional.State-funded special schools.Prior attainment.Boys</v>
      </c>
      <c r="B83">
        <v>201819</v>
      </c>
      <c r="C83" t="s">
        <v>223</v>
      </c>
      <c r="D83" t="s">
        <v>224</v>
      </c>
      <c r="E83" t="s">
        <v>225</v>
      </c>
      <c r="F83" t="s">
        <v>226</v>
      </c>
      <c r="G83" t="s">
        <v>239</v>
      </c>
      <c r="H83" s="380" t="s">
        <v>238</v>
      </c>
      <c r="I83" t="s">
        <v>362</v>
      </c>
      <c r="J83" t="s">
        <v>5</v>
      </c>
      <c r="K83" t="s">
        <v>373</v>
      </c>
      <c r="L83" t="s">
        <v>7</v>
      </c>
      <c r="M83" t="s">
        <v>7</v>
      </c>
      <c r="N83">
        <v>300</v>
      </c>
      <c r="O83">
        <v>1002</v>
      </c>
      <c r="P83">
        <v>8450.5</v>
      </c>
      <c r="Q83">
        <v>8.4</v>
      </c>
      <c r="R83">
        <v>500</v>
      </c>
      <c r="S83">
        <v>49.9</v>
      </c>
      <c r="T83">
        <v>9</v>
      </c>
      <c r="U83">
        <v>0.9</v>
      </c>
      <c r="V83">
        <v>51</v>
      </c>
      <c r="W83">
        <v>5.0999999999999996</v>
      </c>
      <c r="X83">
        <v>2</v>
      </c>
      <c r="Y83">
        <v>0.2</v>
      </c>
      <c r="Z83">
        <v>0</v>
      </c>
      <c r="AA83">
        <v>0</v>
      </c>
      <c r="AB83">
        <v>2</v>
      </c>
      <c r="AC83">
        <v>0.2</v>
      </c>
      <c r="AD83">
        <v>574.04</v>
      </c>
      <c r="AE83">
        <v>0.56999999999999995</v>
      </c>
      <c r="AF83">
        <v>1002</v>
      </c>
      <c r="AG83">
        <v>-2888.66</v>
      </c>
      <c r="AH83">
        <v>-2.88</v>
      </c>
      <c r="AI83">
        <v>-2.96</v>
      </c>
      <c r="AJ83">
        <v>-2.8</v>
      </c>
      <c r="AK83">
        <v>-3303.86</v>
      </c>
      <c r="AL83">
        <v>-3.3</v>
      </c>
      <c r="AM83">
        <v>-3.38</v>
      </c>
      <c r="AN83">
        <v>-3.22</v>
      </c>
      <c r="AO83">
        <v>-2073.0300000000002</v>
      </c>
      <c r="AP83">
        <v>-2.0699999999999998</v>
      </c>
      <c r="AQ83">
        <v>-2.15</v>
      </c>
      <c r="AR83">
        <v>-1.99</v>
      </c>
      <c r="AS83">
        <v>-2752.78</v>
      </c>
      <c r="AT83">
        <v>-2.75</v>
      </c>
      <c r="AU83">
        <v>-2.83</v>
      </c>
      <c r="AV83">
        <v>-2.67</v>
      </c>
      <c r="AW83">
        <v>-3290.68</v>
      </c>
      <c r="AX83">
        <v>-3.28</v>
      </c>
      <c r="AY83">
        <v>-3.36</v>
      </c>
      <c r="AZ83">
        <v>-3.2</v>
      </c>
      <c r="BA83">
        <v>707</v>
      </c>
      <c r="BB83">
        <v>70.599999999999994</v>
      </c>
      <c r="BC83">
        <v>679</v>
      </c>
      <c r="BD83">
        <v>67.8</v>
      </c>
      <c r="BE83">
        <v>163</v>
      </c>
      <c r="BF83">
        <v>16.3</v>
      </c>
      <c r="BG83">
        <v>620</v>
      </c>
      <c r="BH83">
        <v>61.9</v>
      </c>
      <c r="BI83">
        <v>222</v>
      </c>
      <c r="BJ83">
        <v>22.2</v>
      </c>
      <c r="BK83">
        <v>80</v>
      </c>
      <c r="BL83">
        <v>8</v>
      </c>
      <c r="BM83">
        <v>12</v>
      </c>
      <c r="BN83">
        <v>1.2</v>
      </c>
      <c r="BO83">
        <v>27</v>
      </c>
      <c r="BP83">
        <v>2.7</v>
      </c>
      <c r="BQ83">
        <v>34</v>
      </c>
      <c r="BR83">
        <v>3.4</v>
      </c>
      <c r="BS83">
        <v>27</v>
      </c>
      <c r="BT83">
        <v>12.2</v>
      </c>
      <c r="BU83">
        <v>4</v>
      </c>
      <c r="BV83">
        <v>5</v>
      </c>
      <c r="BW83">
        <v>7</v>
      </c>
      <c r="BX83">
        <v>58.3</v>
      </c>
      <c r="BY83">
        <v>55</v>
      </c>
      <c r="BZ83">
        <v>5.5</v>
      </c>
      <c r="CA83">
        <v>117</v>
      </c>
      <c r="CB83">
        <v>11.7</v>
      </c>
      <c r="CC83">
        <v>63</v>
      </c>
      <c r="CD83">
        <v>28.4</v>
      </c>
      <c r="CE83">
        <v>18</v>
      </c>
      <c r="CF83">
        <v>22.5</v>
      </c>
      <c r="CG83">
        <v>8</v>
      </c>
      <c r="CH83">
        <v>66.7</v>
      </c>
      <c r="CI83">
        <v>509</v>
      </c>
      <c r="CJ83">
        <v>0.51</v>
      </c>
      <c r="CK83">
        <v>1397</v>
      </c>
      <c r="CL83">
        <v>1.39</v>
      </c>
      <c r="CM83">
        <v>653.5</v>
      </c>
      <c r="CN83">
        <v>0.65</v>
      </c>
      <c r="CO83">
        <v>180</v>
      </c>
      <c r="CP83">
        <v>0.18</v>
      </c>
      <c r="CQ83">
        <v>50</v>
      </c>
      <c r="CR83">
        <v>0.05</v>
      </c>
      <c r="CS83">
        <v>1799</v>
      </c>
      <c r="CT83">
        <v>1.8</v>
      </c>
      <c r="CU83">
        <v>2794</v>
      </c>
      <c r="CV83">
        <v>2.8</v>
      </c>
      <c r="CW83">
        <v>1884</v>
      </c>
      <c r="CX83">
        <v>1.9</v>
      </c>
      <c r="CY83">
        <v>1973.5</v>
      </c>
      <c r="CZ83">
        <v>2</v>
      </c>
      <c r="DA83">
        <v>1543</v>
      </c>
      <c r="DB83">
        <v>1.5</v>
      </c>
      <c r="DC83">
        <v>430.5</v>
      </c>
      <c r="DD83">
        <v>0.4</v>
      </c>
      <c r="DE83">
        <v>653</v>
      </c>
      <c r="DF83">
        <v>0.7</v>
      </c>
      <c r="DG83">
        <v>671</v>
      </c>
      <c r="DH83">
        <v>0.7</v>
      </c>
      <c r="DI83">
        <v>352</v>
      </c>
      <c r="DJ83">
        <v>35.1</v>
      </c>
      <c r="DK83">
        <v>362</v>
      </c>
      <c r="DL83">
        <v>36.1</v>
      </c>
      <c r="DM83">
        <v>159</v>
      </c>
      <c r="DN83">
        <v>15.9</v>
      </c>
      <c r="DO83">
        <v>101</v>
      </c>
      <c r="DP83">
        <v>10.1</v>
      </c>
      <c r="DQ83">
        <v>26</v>
      </c>
      <c r="DR83">
        <v>2.6</v>
      </c>
      <c r="DS83">
        <v>220</v>
      </c>
      <c r="DT83">
        <v>22</v>
      </c>
      <c r="DU83">
        <v>2</v>
      </c>
      <c r="DV83">
        <v>0.2</v>
      </c>
      <c r="DW83">
        <v>1</v>
      </c>
      <c r="DX83">
        <v>0.1</v>
      </c>
      <c r="DY83">
        <v>4</v>
      </c>
      <c r="DZ83">
        <v>0.4</v>
      </c>
      <c r="EA83">
        <v>0</v>
      </c>
      <c r="EB83">
        <v>0</v>
      </c>
      <c r="EC83">
        <v>235</v>
      </c>
      <c r="ED83">
        <v>23.5</v>
      </c>
    </row>
    <row r="84" spans="1:134" x14ac:dyDescent="0.35">
      <c r="A84" s="228" t="str">
        <f t="shared" si="1"/>
        <v>Provisional.Studio Schools.Prior attainment.Boys</v>
      </c>
      <c r="B84">
        <v>201819</v>
      </c>
      <c r="C84" t="s">
        <v>223</v>
      </c>
      <c r="D84" t="s">
        <v>224</v>
      </c>
      <c r="E84" t="s">
        <v>225</v>
      </c>
      <c r="F84" t="s">
        <v>226</v>
      </c>
      <c r="G84" t="s">
        <v>239</v>
      </c>
      <c r="H84" s="380" t="s">
        <v>236</v>
      </c>
      <c r="I84" t="s">
        <v>362</v>
      </c>
      <c r="J84" t="s">
        <v>5</v>
      </c>
      <c r="K84" t="s">
        <v>373</v>
      </c>
      <c r="L84" t="s">
        <v>7</v>
      </c>
      <c r="M84" t="s">
        <v>7</v>
      </c>
      <c r="N84">
        <v>26</v>
      </c>
      <c r="O84">
        <v>366</v>
      </c>
      <c r="P84">
        <v>11881</v>
      </c>
      <c r="Q84">
        <v>32.5</v>
      </c>
      <c r="R84">
        <v>356</v>
      </c>
      <c r="S84">
        <v>97.3</v>
      </c>
      <c r="T84">
        <v>28</v>
      </c>
      <c r="U84">
        <v>7.7</v>
      </c>
      <c r="V84">
        <v>123</v>
      </c>
      <c r="W84">
        <v>33.6</v>
      </c>
      <c r="X84">
        <v>14</v>
      </c>
      <c r="Y84">
        <v>3.8</v>
      </c>
      <c r="Z84">
        <v>0</v>
      </c>
      <c r="AA84">
        <v>0</v>
      </c>
      <c r="AB84">
        <v>1</v>
      </c>
      <c r="AC84">
        <v>0.3</v>
      </c>
      <c r="AD84">
        <v>859.51</v>
      </c>
      <c r="AE84">
        <v>2.35</v>
      </c>
      <c r="AF84">
        <v>366</v>
      </c>
      <c r="AG84">
        <v>-260.55</v>
      </c>
      <c r="AH84">
        <v>-0.71</v>
      </c>
      <c r="AI84">
        <v>-0.84</v>
      </c>
      <c r="AJ84">
        <v>-0.57999999999999996</v>
      </c>
      <c r="AK84">
        <v>-400.14</v>
      </c>
      <c r="AL84">
        <v>-1.0900000000000001</v>
      </c>
      <c r="AM84">
        <v>-1.22</v>
      </c>
      <c r="AN84">
        <v>-0.96</v>
      </c>
      <c r="AO84">
        <v>-119.54</v>
      </c>
      <c r="AP84">
        <v>-0.33</v>
      </c>
      <c r="AQ84">
        <v>-0.46</v>
      </c>
      <c r="AR84">
        <v>-0.2</v>
      </c>
      <c r="AS84">
        <v>-328.91</v>
      </c>
      <c r="AT84">
        <v>-0.9</v>
      </c>
      <c r="AU84">
        <v>-1.03</v>
      </c>
      <c r="AV84">
        <v>-0.77</v>
      </c>
      <c r="AW84">
        <v>-206.42</v>
      </c>
      <c r="AX84">
        <v>-0.56000000000000005</v>
      </c>
      <c r="AY84">
        <v>-0.7</v>
      </c>
      <c r="AZ84">
        <v>-0.43</v>
      </c>
      <c r="BA84">
        <v>357</v>
      </c>
      <c r="BB84">
        <v>97.5</v>
      </c>
      <c r="BC84">
        <v>356</v>
      </c>
      <c r="BD84">
        <v>97.3</v>
      </c>
      <c r="BE84">
        <v>343</v>
      </c>
      <c r="BF84">
        <v>93.7</v>
      </c>
      <c r="BG84">
        <v>357</v>
      </c>
      <c r="BH84">
        <v>97.5</v>
      </c>
      <c r="BI84">
        <v>329</v>
      </c>
      <c r="BJ84">
        <v>89.9</v>
      </c>
      <c r="BK84">
        <v>153</v>
      </c>
      <c r="BL84">
        <v>41.8</v>
      </c>
      <c r="BM84">
        <v>26</v>
      </c>
      <c r="BN84">
        <v>7.1</v>
      </c>
      <c r="BO84">
        <v>67</v>
      </c>
      <c r="BP84">
        <v>18.3</v>
      </c>
      <c r="BQ84">
        <v>68</v>
      </c>
      <c r="BR84">
        <v>18.600000000000001</v>
      </c>
      <c r="BS84">
        <v>44</v>
      </c>
      <c r="BT84">
        <v>13.4</v>
      </c>
      <c r="BU84">
        <v>18</v>
      </c>
      <c r="BV84">
        <v>11.8</v>
      </c>
      <c r="BW84">
        <v>7</v>
      </c>
      <c r="BX84">
        <v>26.9</v>
      </c>
      <c r="BY84">
        <v>162</v>
      </c>
      <c r="BZ84">
        <v>44.3</v>
      </c>
      <c r="CA84">
        <v>179</v>
      </c>
      <c r="CB84">
        <v>48.9</v>
      </c>
      <c r="CC84">
        <v>122</v>
      </c>
      <c r="CD84">
        <v>37.1</v>
      </c>
      <c r="CE84">
        <v>45</v>
      </c>
      <c r="CF84">
        <v>29.4</v>
      </c>
      <c r="CG84">
        <v>9</v>
      </c>
      <c r="CH84">
        <v>34.6</v>
      </c>
      <c r="CI84">
        <v>1202</v>
      </c>
      <c r="CJ84">
        <v>3.28</v>
      </c>
      <c r="CK84">
        <v>1248</v>
      </c>
      <c r="CL84">
        <v>3.41</v>
      </c>
      <c r="CM84">
        <v>1091</v>
      </c>
      <c r="CN84">
        <v>2.98</v>
      </c>
      <c r="CO84">
        <v>427</v>
      </c>
      <c r="CP84">
        <v>1.17</v>
      </c>
      <c r="CQ84">
        <v>97.25</v>
      </c>
      <c r="CR84">
        <v>0.27</v>
      </c>
      <c r="CS84">
        <v>2438</v>
      </c>
      <c r="CT84">
        <v>6.7</v>
      </c>
      <c r="CU84">
        <v>2496</v>
      </c>
      <c r="CV84">
        <v>6.8</v>
      </c>
      <c r="CW84">
        <v>3008.25</v>
      </c>
      <c r="CX84">
        <v>8.1999999999999993</v>
      </c>
      <c r="CY84">
        <v>3938.75</v>
      </c>
      <c r="CZ84">
        <v>10.8</v>
      </c>
      <c r="DA84">
        <v>1725</v>
      </c>
      <c r="DB84">
        <v>4.7</v>
      </c>
      <c r="DC84">
        <v>2213.75</v>
      </c>
      <c r="DD84">
        <v>6</v>
      </c>
      <c r="DE84">
        <v>904</v>
      </c>
      <c r="DF84">
        <v>2.5</v>
      </c>
      <c r="DG84">
        <v>961</v>
      </c>
      <c r="DH84">
        <v>2.6</v>
      </c>
      <c r="DI84">
        <v>9</v>
      </c>
      <c r="DJ84">
        <v>2.5</v>
      </c>
      <c r="DK84">
        <v>5</v>
      </c>
      <c r="DL84">
        <v>1.4</v>
      </c>
      <c r="DM84">
        <v>19</v>
      </c>
      <c r="DN84">
        <v>5.2</v>
      </c>
      <c r="DO84">
        <v>181</v>
      </c>
      <c r="DP84">
        <v>49.5</v>
      </c>
      <c r="DQ84">
        <v>138</v>
      </c>
      <c r="DR84">
        <v>37.700000000000003</v>
      </c>
      <c r="DS84">
        <v>247</v>
      </c>
      <c r="DT84">
        <v>67.5</v>
      </c>
      <c r="DU84">
        <v>82</v>
      </c>
      <c r="DV84">
        <v>22.4</v>
      </c>
      <c r="DW84">
        <v>82</v>
      </c>
      <c r="DX84">
        <v>22.4</v>
      </c>
      <c r="DY84">
        <v>7</v>
      </c>
      <c r="DZ84">
        <v>1.9</v>
      </c>
      <c r="EA84">
        <v>0</v>
      </c>
      <c r="EB84">
        <v>0</v>
      </c>
      <c r="EC84">
        <v>129</v>
      </c>
      <c r="ED84">
        <v>35.200000000000003</v>
      </c>
    </row>
    <row r="85" spans="1:134" x14ac:dyDescent="0.35">
      <c r="A85" s="228" t="str">
        <f t="shared" si="1"/>
        <v>Provisional.University Technical Colleges (UTCs).Prior attainment.Boys</v>
      </c>
      <c r="B85">
        <v>201819</v>
      </c>
      <c r="C85" t="s">
        <v>223</v>
      </c>
      <c r="D85" t="s">
        <v>224</v>
      </c>
      <c r="E85" t="s">
        <v>225</v>
      </c>
      <c r="F85" t="s">
        <v>226</v>
      </c>
      <c r="G85" t="s">
        <v>239</v>
      </c>
      <c r="H85" s="380" t="s">
        <v>237</v>
      </c>
      <c r="I85" t="s">
        <v>362</v>
      </c>
      <c r="J85" t="s">
        <v>5</v>
      </c>
      <c r="K85" t="s">
        <v>373</v>
      </c>
      <c r="L85" t="s">
        <v>7</v>
      </c>
      <c r="M85" t="s">
        <v>7</v>
      </c>
      <c r="N85">
        <v>47</v>
      </c>
      <c r="O85">
        <v>1310</v>
      </c>
      <c r="P85">
        <v>41946.75</v>
      </c>
      <c r="Q85">
        <v>32</v>
      </c>
      <c r="R85">
        <v>1285</v>
      </c>
      <c r="S85">
        <v>98.1</v>
      </c>
      <c r="T85">
        <v>155</v>
      </c>
      <c r="U85">
        <v>11.8</v>
      </c>
      <c r="V85">
        <v>480</v>
      </c>
      <c r="W85">
        <v>36.6</v>
      </c>
      <c r="X85">
        <v>17</v>
      </c>
      <c r="Y85">
        <v>1.3</v>
      </c>
      <c r="Z85">
        <v>1</v>
      </c>
      <c r="AA85">
        <v>0.1</v>
      </c>
      <c r="AB85">
        <v>4</v>
      </c>
      <c r="AC85">
        <v>0.3</v>
      </c>
      <c r="AD85">
        <v>3156.8</v>
      </c>
      <c r="AE85">
        <v>2.41</v>
      </c>
      <c r="AF85">
        <v>1310</v>
      </c>
      <c r="AG85">
        <v>-1047.32</v>
      </c>
      <c r="AH85">
        <v>-0.8</v>
      </c>
      <c r="AI85">
        <v>-0.87</v>
      </c>
      <c r="AJ85">
        <v>-0.73</v>
      </c>
      <c r="AK85">
        <v>-1291.3399999999999</v>
      </c>
      <c r="AL85">
        <v>-0.99</v>
      </c>
      <c r="AM85">
        <v>-1.06</v>
      </c>
      <c r="AN85">
        <v>-0.92</v>
      </c>
      <c r="AO85">
        <v>-308.13</v>
      </c>
      <c r="AP85">
        <v>-0.24</v>
      </c>
      <c r="AQ85">
        <v>-0.3</v>
      </c>
      <c r="AR85">
        <v>-0.17</v>
      </c>
      <c r="AS85">
        <v>-995.65</v>
      </c>
      <c r="AT85">
        <v>-0.76</v>
      </c>
      <c r="AU85">
        <v>-0.83</v>
      </c>
      <c r="AV85">
        <v>-0.69</v>
      </c>
      <c r="AW85">
        <v>-1454.42</v>
      </c>
      <c r="AX85">
        <v>-1.1100000000000001</v>
      </c>
      <c r="AY85">
        <v>-1.18</v>
      </c>
      <c r="AZ85">
        <v>-1.04</v>
      </c>
      <c r="BA85">
        <v>1293</v>
      </c>
      <c r="BB85">
        <v>98.7</v>
      </c>
      <c r="BC85">
        <v>1291</v>
      </c>
      <c r="BD85">
        <v>98.5</v>
      </c>
      <c r="BE85">
        <v>1218</v>
      </c>
      <c r="BF85">
        <v>93</v>
      </c>
      <c r="BG85">
        <v>1287</v>
      </c>
      <c r="BH85">
        <v>98.2</v>
      </c>
      <c r="BI85">
        <v>1199</v>
      </c>
      <c r="BJ85">
        <v>91.5</v>
      </c>
      <c r="BK85">
        <v>410</v>
      </c>
      <c r="BL85">
        <v>31.3</v>
      </c>
      <c r="BM85">
        <v>73</v>
      </c>
      <c r="BN85">
        <v>5.6</v>
      </c>
      <c r="BO85">
        <v>325</v>
      </c>
      <c r="BP85">
        <v>24.8</v>
      </c>
      <c r="BQ85">
        <v>279</v>
      </c>
      <c r="BR85">
        <v>21.3</v>
      </c>
      <c r="BS85">
        <v>219</v>
      </c>
      <c r="BT85">
        <v>18.3</v>
      </c>
      <c r="BU85">
        <v>45</v>
      </c>
      <c r="BV85">
        <v>11</v>
      </c>
      <c r="BW85">
        <v>22</v>
      </c>
      <c r="BX85">
        <v>30.1</v>
      </c>
      <c r="BY85">
        <v>611</v>
      </c>
      <c r="BZ85">
        <v>46.6</v>
      </c>
      <c r="CA85">
        <v>731</v>
      </c>
      <c r="CB85">
        <v>55.8</v>
      </c>
      <c r="CC85">
        <v>503</v>
      </c>
      <c r="CD85">
        <v>42</v>
      </c>
      <c r="CE85">
        <v>99</v>
      </c>
      <c r="CF85">
        <v>24.1</v>
      </c>
      <c r="CG85">
        <v>32</v>
      </c>
      <c r="CH85">
        <v>43.8</v>
      </c>
      <c r="CI85">
        <v>4468</v>
      </c>
      <c r="CJ85">
        <v>3.41</v>
      </c>
      <c r="CK85">
        <v>4641</v>
      </c>
      <c r="CL85">
        <v>3.54</v>
      </c>
      <c r="CM85">
        <v>4242</v>
      </c>
      <c r="CN85">
        <v>3.24</v>
      </c>
      <c r="CO85">
        <v>1079</v>
      </c>
      <c r="CP85">
        <v>0.82</v>
      </c>
      <c r="CQ85">
        <v>268.5</v>
      </c>
      <c r="CR85">
        <v>0.2</v>
      </c>
      <c r="CS85">
        <v>9102</v>
      </c>
      <c r="CT85">
        <v>6.9</v>
      </c>
      <c r="CU85">
        <v>9282</v>
      </c>
      <c r="CV85">
        <v>7.1</v>
      </c>
      <c r="CW85">
        <v>11480</v>
      </c>
      <c r="CX85">
        <v>8.8000000000000007</v>
      </c>
      <c r="CY85">
        <v>12082.75</v>
      </c>
      <c r="CZ85">
        <v>9.1999999999999993</v>
      </c>
      <c r="DA85">
        <v>5255.5</v>
      </c>
      <c r="DB85">
        <v>4</v>
      </c>
      <c r="DC85">
        <v>6827.25</v>
      </c>
      <c r="DD85">
        <v>5.2</v>
      </c>
      <c r="DE85">
        <v>3368</v>
      </c>
      <c r="DF85">
        <v>2.6</v>
      </c>
      <c r="DG85">
        <v>3379</v>
      </c>
      <c r="DH85">
        <v>2.6</v>
      </c>
      <c r="DI85">
        <v>21</v>
      </c>
      <c r="DJ85">
        <v>1.6</v>
      </c>
      <c r="DK85">
        <v>22</v>
      </c>
      <c r="DL85">
        <v>1.7</v>
      </c>
      <c r="DM85">
        <v>73</v>
      </c>
      <c r="DN85">
        <v>5.6</v>
      </c>
      <c r="DO85">
        <v>774</v>
      </c>
      <c r="DP85">
        <v>59.1</v>
      </c>
      <c r="DQ85">
        <v>403</v>
      </c>
      <c r="DR85">
        <v>30.8</v>
      </c>
      <c r="DS85">
        <v>827</v>
      </c>
      <c r="DT85">
        <v>63.1</v>
      </c>
      <c r="DU85">
        <v>372</v>
      </c>
      <c r="DV85">
        <v>28.4</v>
      </c>
      <c r="DW85">
        <v>272</v>
      </c>
      <c r="DX85">
        <v>20.8</v>
      </c>
      <c r="DY85">
        <v>4</v>
      </c>
      <c r="DZ85">
        <v>0.3</v>
      </c>
      <c r="EA85">
        <v>2</v>
      </c>
      <c r="EB85">
        <v>0.2</v>
      </c>
      <c r="EC85">
        <v>136</v>
      </c>
      <c r="ED85">
        <v>10.4</v>
      </c>
    </row>
    <row r="86" spans="1:134" x14ac:dyDescent="0.35">
      <c r="A86" s="228" t="str">
        <f t="shared" si="1"/>
        <v>Provisional.Academies and free schools.Total.Boys</v>
      </c>
      <c r="B86">
        <v>201819</v>
      </c>
      <c r="C86" t="s">
        <v>223</v>
      </c>
      <c r="D86" t="s">
        <v>224</v>
      </c>
      <c r="E86" t="s">
        <v>225</v>
      </c>
      <c r="F86" t="s">
        <v>226</v>
      </c>
      <c r="G86" t="s">
        <v>239</v>
      </c>
      <c r="H86" s="380" t="s">
        <v>92</v>
      </c>
      <c r="I86" t="s">
        <v>7</v>
      </c>
      <c r="J86" t="s">
        <v>5</v>
      </c>
      <c r="K86" t="s">
        <v>7</v>
      </c>
      <c r="L86" t="s">
        <v>7</v>
      </c>
      <c r="M86" t="s">
        <v>7</v>
      </c>
      <c r="N86">
        <v>2201</v>
      </c>
      <c r="O86">
        <v>198149</v>
      </c>
      <c r="P86">
        <v>9015752.1400000006</v>
      </c>
      <c r="Q86">
        <v>45.5</v>
      </c>
      <c r="R86">
        <v>195286</v>
      </c>
      <c r="S86">
        <v>98.6</v>
      </c>
      <c r="T86">
        <v>82522</v>
      </c>
      <c r="U86">
        <v>41.6</v>
      </c>
      <c r="V86">
        <v>125026</v>
      </c>
      <c r="W86">
        <v>63.1</v>
      </c>
      <c r="X86">
        <v>71752</v>
      </c>
      <c r="Y86">
        <v>36.200000000000003</v>
      </c>
      <c r="Z86">
        <v>27952</v>
      </c>
      <c r="AA86">
        <v>14.1</v>
      </c>
      <c r="AB86">
        <v>41355</v>
      </c>
      <c r="AC86">
        <v>20.9</v>
      </c>
      <c r="AD86">
        <v>788138.42</v>
      </c>
      <c r="AE86">
        <v>3.98</v>
      </c>
      <c r="AF86">
        <v>187246</v>
      </c>
      <c r="AG86">
        <v>-38023.300000000003</v>
      </c>
      <c r="AH86">
        <v>-0.2</v>
      </c>
      <c r="AI86">
        <v>-0.21</v>
      </c>
      <c r="AJ86">
        <v>-0.2</v>
      </c>
      <c r="AK86">
        <v>-71669.259999999995</v>
      </c>
      <c r="AL86">
        <v>-0.38</v>
      </c>
      <c r="AM86">
        <v>-0.39</v>
      </c>
      <c r="AN86">
        <v>-0.38</v>
      </c>
      <c r="AO86">
        <v>6206.23</v>
      </c>
      <c r="AP86">
        <v>0.03</v>
      </c>
      <c r="AQ86">
        <v>0.03</v>
      </c>
      <c r="AR86">
        <v>0.04</v>
      </c>
      <c r="AS86">
        <v>-24572.560000000001</v>
      </c>
      <c r="AT86">
        <v>-0.13</v>
      </c>
      <c r="AU86">
        <v>-0.14000000000000001</v>
      </c>
      <c r="AV86">
        <v>-0.13</v>
      </c>
      <c r="AW86">
        <v>-63714.39</v>
      </c>
      <c r="AX86">
        <v>-0.34</v>
      </c>
      <c r="AY86">
        <v>-0.35</v>
      </c>
      <c r="AZ86">
        <v>-0.33</v>
      </c>
      <c r="BA86">
        <v>196531</v>
      </c>
      <c r="BB86">
        <v>99.2</v>
      </c>
      <c r="BC86">
        <v>195925</v>
      </c>
      <c r="BD86">
        <v>98.9</v>
      </c>
      <c r="BE86">
        <v>193252</v>
      </c>
      <c r="BF86">
        <v>97.5</v>
      </c>
      <c r="BG86">
        <v>195794</v>
      </c>
      <c r="BH86">
        <v>98.8</v>
      </c>
      <c r="BI86">
        <v>192690</v>
      </c>
      <c r="BJ86">
        <v>97.2</v>
      </c>
      <c r="BK86">
        <v>161607</v>
      </c>
      <c r="BL86">
        <v>81.599999999999994</v>
      </c>
      <c r="BM86">
        <v>82752</v>
      </c>
      <c r="BN86">
        <v>41.8</v>
      </c>
      <c r="BO86">
        <v>107031</v>
      </c>
      <c r="BP86">
        <v>54</v>
      </c>
      <c r="BQ86">
        <v>100088</v>
      </c>
      <c r="BR86">
        <v>50.5</v>
      </c>
      <c r="BS86">
        <v>88059</v>
      </c>
      <c r="BT86">
        <v>45.7</v>
      </c>
      <c r="BU86">
        <v>75139</v>
      </c>
      <c r="BV86">
        <v>46.5</v>
      </c>
      <c r="BW86">
        <v>40362</v>
      </c>
      <c r="BX86">
        <v>48.8</v>
      </c>
      <c r="BY86">
        <v>141039</v>
      </c>
      <c r="BZ86">
        <v>71.2</v>
      </c>
      <c r="CA86">
        <v>141722</v>
      </c>
      <c r="CB86">
        <v>71.5</v>
      </c>
      <c r="CC86">
        <v>123316</v>
      </c>
      <c r="CD86">
        <v>64</v>
      </c>
      <c r="CE86">
        <v>95761</v>
      </c>
      <c r="CF86">
        <v>59.3</v>
      </c>
      <c r="CG86">
        <v>53529</v>
      </c>
      <c r="CH86">
        <v>64.7</v>
      </c>
      <c r="CI86">
        <v>927069.26</v>
      </c>
      <c r="CJ86">
        <v>4.68</v>
      </c>
      <c r="CK86">
        <v>923051.77</v>
      </c>
      <c r="CL86">
        <v>4.66</v>
      </c>
      <c r="CM86">
        <v>898458.64</v>
      </c>
      <c r="CN86">
        <v>4.53</v>
      </c>
      <c r="CO86">
        <v>700392</v>
      </c>
      <c r="CP86">
        <v>3.53</v>
      </c>
      <c r="CQ86">
        <v>381397.4</v>
      </c>
      <c r="CR86">
        <v>1.92</v>
      </c>
      <c r="CS86">
        <v>1858541.52</v>
      </c>
      <c r="CT86">
        <v>9.4</v>
      </c>
      <c r="CU86">
        <v>1846103.54</v>
      </c>
      <c r="CV86">
        <v>9.3000000000000007</v>
      </c>
      <c r="CW86">
        <v>2649393.2599999998</v>
      </c>
      <c r="CX86">
        <v>13.4</v>
      </c>
      <c r="CY86">
        <v>2661713.8199999998</v>
      </c>
      <c r="CZ86">
        <v>13.4</v>
      </c>
      <c r="DA86">
        <v>2112903.5699999998</v>
      </c>
      <c r="DB86">
        <v>10.7</v>
      </c>
      <c r="DC86">
        <v>548810.25</v>
      </c>
      <c r="DD86">
        <v>2.8</v>
      </c>
      <c r="DE86">
        <v>558472</v>
      </c>
      <c r="DF86">
        <v>2.8</v>
      </c>
      <c r="DG86">
        <v>561348</v>
      </c>
      <c r="DH86">
        <v>2.8</v>
      </c>
      <c r="DI86">
        <v>2073</v>
      </c>
      <c r="DJ86">
        <v>1</v>
      </c>
      <c r="DK86">
        <v>1297</v>
      </c>
      <c r="DL86">
        <v>0.7</v>
      </c>
      <c r="DM86">
        <v>2289</v>
      </c>
      <c r="DN86">
        <v>1.2</v>
      </c>
      <c r="DO86">
        <v>21492</v>
      </c>
      <c r="DP86">
        <v>10.8</v>
      </c>
      <c r="DQ86">
        <v>99246</v>
      </c>
      <c r="DR86">
        <v>50.1</v>
      </c>
      <c r="DS86">
        <v>136644</v>
      </c>
      <c r="DT86">
        <v>69</v>
      </c>
      <c r="DU86">
        <v>56048</v>
      </c>
      <c r="DV86">
        <v>28.3</v>
      </c>
      <c r="DW86">
        <v>55584</v>
      </c>
      <c r="DX86">
        <v>28.1</v>
      </c>
      <c r="DY86">
        <v>20732</v>
      </c>
      <c r="DZ86">
        <v>10.5</v>
      </c>
      <c r="EA86">
        <v>5068</v>
      </c>
      <c r="EB86">
        <v>2.6</v>
      </c>
      <c r="EC86">
        <v>67486</v>
      </c>
      <c r="ED86">
        <v>34.1</v>
      </c>
    </row>
    <row r="87" spans="1:134" x14ac:dyDescent="0.35">
      <c r="A87" s="228" t="str">
        <f t="shared" si="1"/>
        <v>Provisional.All independent schools.Total.Boys</v>
      </c>
      <c r="B87">
        <v>201819</v>
      </c>
      <c r="C87" t="s">
        <v>223</v>
      </c>
      <c r="D87" t="s">
        <v>224</v>
      </c>
      <c r="E87" t="s">
        <v>225</v>
      </c>
      <c r="F87" t="s">
        <v>226</v>
      </c>
      <c r="G87" t="s">
        <v>239</v>
      </c>
      <c r="H87" s="380" t="s">
        <v>311</v>
      </c>
      <c r="I87" t="s">
        <v>7</v>
      </c>
      <c r="J87" t="s">
        <v>5</v>
      </c>
      <c r="K87" t="s">
        <v>7</v>
      </c>
      <c r="L87" t="s">
        <v>7</v>
      </c>
      <c r="M87" t="s">
        <v>7</v>
      </c>
      <c r="N87">
        <v>973</v>
      </c>
      <c r="O87">
        <v>24850</v>
      </c>
      <c r="P87">
        <v>729607.78</v>
      </c>
      <c r="Q87">
        <v>29.4</v>
      </c>
      <c r="R87">
        <v>6132</v>
      </c>
      <c r="S87">
        <v>24.7</v>
      </c>
      <c r="T87">
        <v>3285</v>
      </c>
      <c r="U87">
        <v>13.2</v>
      </c>
      <c r="V87">
        <v>4467</v>
      </c>
      <c r="W87">
        <v>18</v>
      </c>
      <c r="X87">
        <v>1814</v>
      </c>
      <c r="Y87">
        <v>7.3</v>
      </c>
      <c r="Z87">
        <v>1006</v>
      </c>
      <c r="AA87">
        <v>4</v>
      </c>
      <c r="AB87">
        <v>1360</v>
      </c>
      <c r="AC87">
        <v>5.5</v>
      </c>
      <c r="AD87">
        <v>56699.69</v>
      </c>
      <c r="AE87">
        <v>2.2799999999999998</v>
      </c>
      <c r="AF87">
        <v>252</v>
      </c>
      <c r="AG87">
        <v>-473.89</v>
      </c>
      <c r="AH87">
        <v>-1.88</v>
      </c>
      <c r="AI87">
        <v>-2.04</v>
      </c>
      <c r="AJ87">
        <v>-1.72</v>
      </c>
      <c r="AK87">
        <v>-577.04999999999995</v>
      </c>
      <c r="AL87">
        <v>-2.29</v>
      </c>
      <c r="AM87">
        <v>-2.4500000000000002</v>
      </c>
      <c r="AN87">
        <v>-2.13</v>
      </c>
      <c r="AO87">
        <v>-291.10000000000002</v>
      </c>
      <c r="AP87">
        <v>-1.1599999999999999</v>
      </c>
      <c r="AQ87">
        <v>-1.31</v>
      </c>
      <c r="AR87">
        <v>-1</v>
      </c>
      <c r="AS87">
        <v>-452.49</v>
      </c>
      <c r="AT87">
        <v>-1.8</v>
      </c>
      <c r="AU87">
        <v>-1.95</v>
      </c>
      <c r="AV87">
        <v>-1.64</v>
      </c>
      <c r="AW87">
        <v>-548.55999999999995</v>
      </c>
      <c r="AX87">
        <v>-2.1800000000000002</v>
      </c>
      <c r="AY87">
        <v>-2.34</v>
      </c>
      <c r="AZ87">
        <v>-2.02</v>
      </c>
      <c r="BA87">
        <v>23110</v>
      </c>
      <c r="BB87">
        <v>93</v>
      </c>
      <c r="BC87">
        <v>23044</v>
      </c>
      <c r="BD87">
        <v>92.7</v>
      </c>
      <c r="BE87">
        <v>7348</v>
      </c>
      <c r="BF87">
        <v>29.6</v>
      </c>
      <c r="BG87">
        <v>8480</v>
      </c>
      <c r="BH87">
        <v>34.1</v>
      </c>
      <c r="BI87">
        <v>9589</v>
      </c>
      <c r="BJ87">
        <v>38.6</v>
      </c>
      <c r="BK87">
        <v>10755</v>
      </c>
      <c r="BL87">
        <v>43.3</v>
      </c>
      <c r="BM87">
        <v>10099</v>
      </c>
      <c r="BN87">
        <v>40.6</v>
      </c>
      <c r="BO87">
        <v>6207</v>
      </c>
      <c r="BP87">
        <v>25</v>
      </c>
      <c r="BQ87">
        <v>5469</v>
      </c>
      <c r="BR87">
        <v>22</v>
      </c>
      <c r="BS87">
        <v>7341</v>
      </c>
      <c r="BT87">
        <v>76.599999999999994</v>
      </c>
      <c r="BU87">
        <v>8778</v>
      </c>
      <c r="BV87">
        <v>81.599999999999994</v>
      </c>
      <c r="BW87">
        <v>8035</v>
      </c>
      <c r="BX87">
        <v>79.599999999999994</v>
      </c>
      <c r="BY87">
        <v>6942</v>
      </c>
      <c r="BZ87">
        <v>27.9</v>
      </c>
      <c r="CA87">
        <v>6837</v>
      </c>
      <c r="CB87">
        <v>27.5</v>
      </c>
      <c r="CC87">
        <v>8615</v>
      </c>
      <c r="CD87">
        <v>89.8</v>
      </c>
      <c r="CE87">
        <v>9687</v>
      </c>
      <c r="CF87">
        <v>90.1</v>
      </c>
      <c r="CG87">
        <v>8984</v>
      </c>
      <c r="CH87">
        <v>89</v>
      </c>
      <c r="CI87">
        <v>45321.760000000002</v>
      </c>
      <c r="CJ87">
        <v>1.82</v>
      </c>
      <c r="CK87">
        <v>45517.23</v>
      </c>
      <c r="CL87">
        <v>1.83</v>
      </c>
      <c r="CM87">
        <v>58678.879999999997</v>
      </c>
      <c r="CN87">
        <v>2.36</v>
      </c>
      <c r="CO87">
        <v>67399</v>
      </c>
      <c r="CP87">
        <v>2.71</v>
      </c>
      <c r="CQ87">
        <v>64611.09</v>
      </c>
      <c r="CR87">
        <v>2.6</v>
      </c>
      <c r="CS87">
        <v>113046.03</v>
      </c>
      <c r="CT87">
        <v>4.5</v>
      </c>
      <c r="CU87">
        <v>91036.46</v>
      </c>
      <c r="CV87">
        <v>3.7</v>
      </c>
      <c r="CW87">
        <v>273177.17</v>
      </c>
      <c r="CX87">
        <v>11</v>
      </c>
      <c r="CY87">
        <v>252348.12</v>
      </c>
      <c r="CZ87">
        <v>10.199999999999999</v>
      </c>
      <c r="DA87">
        <v>242940.77</v>
      </c>
      <c r="DB87">
        <v>9.8000000000000007</v>
      </c>
      <c r="DC87">
        <v>9407.35</v>
      </c>
      <c r="DD87">
        <v>0.4</v>
      </c>
      <c r="DE87">
        <v>42494</v>
      </c>
      <c r="DF87">
        <v>1.7</v>
      </c>
      <c r="DG87">
        <v>42343</v>
      </c>
      <c r="DH87">
        <v>1.7</v>
      </c>
      <c r="DI87">
        <v>5104</v>
      </c>
      <c r="DJ87">
        <v>20.5</v>
      </c>
      <c r="DK87">
        <v>6931</v>
      </c>
      <c r="DL87">
        <v>27.9</v>
      </c>
      <c r="DM87">
        <v>5102</v>
      </c>
      <c r="DN87">
        <v>20.5</v>
      </c>
      <c r="DO87">
        <v>3538</v>
      </c>
      <c r="DP87">
        <v>14.2</v>
      </c>
      <c r="DQ87">
        <v>2363</v>
      </c>
      <c r="DR87">
        <v>9.5</v>
      </c>
      <c r="DS87">
        <v>5001</v>
      </c>
      <c r="DT87">
        <v>20.100000000000001</v>
      </c>
      <c r="DU87">
        <v>4589</v>
      </c>
      <c r="DV87">
        <v>18.5</v>
      </c>
      <c r="DW87">
        <v>4465</v>
      </c>
      <c r="DX87">
        <v>18</v>
      </c>
      <c r="DY87">
        <v>1421</v>
      </c>
      <c r="DZ87">
        <v>5.7</v>
      </c>
      <c r="EA87">
        <v>1903</v>
      </c>
      <c r="EB87">
        <v>7.7</v>
      </c>
      <c r="EC87">
        <v>7614</v>
      </c>
      <c r="ED87">
        <v>30.6</v>
      </c>
    </row>
    <row r="88" spans="1:134" x14ac:dyDescent="0.35">
      <c r="A88" s="228" t="str">
        <f t="shared" si="1"/>
        <v>Provisional.All schools.Total.Boys</v>
      </c>
      <c r="B88">
        <v>201819</v>
      </c>
      <c r="C88" t="s">
        <v>223</v>
      </c>
      <c r="D88" t="s">
        <v>224</v>
      </c>
      <c r="E88" t="s">
        <v>225</v>
      </c>
      <c r="F88" t="s">
        <v>226</v>
      </c>
      <c r="G88" t="s">
        <v>239</v>
      </c>
      <c r="H88" s="380" t="s">
        <v>15</v>
      </c>
      <c r="I88" t="s">
        <v>7</v>
      </c>
      <c r="J88" t="s">
        <v>5</v>
      </c>
      <c r="K88" t="s">
        <v>7</v>
      </c>
      <c r="L88" t="s">
        <v>7</v>
      </c>
      <c r="M88" t="s">
        <v>7</v>
      </c>
      <c r="N88">
        <v>5146</v>
      </c>
      <c r="O88">
        <v>311069</v>
      </c>
      <c r="P88">
        <v>12927961.77</v>
      </c>
      <c r="Q88">
        <v>41.6</v>
      </c>
      <c r="R88">
        <v>275912</v>
      </c>
      <c r="S88">
        <v>88.7</v>
      </c>
      <c r="T88">
        <v>113320</v>
      </c>
      <c r="U88">
        <v>36.4</v>
      </c>
      <c r="V88">
        <v>172893</v>
      </c>
      <c r="W88">
        <v>55.6</v>
      </c>
      <c r="X88">
        <v>96678</v>
      </c>
      <c r="Y88">
        <v>31.1</v>
      </c>
      <c r="Z88">
        <v>37179</v>
      </c>
      <c r="AA88">
        <v>12</v>
      </c>
      <c r="AB88">
        <v>55485</v>
      </c>
      <c r="AC88">
        <v>17.8</v>
      </c>
      <c r="AD88">
        <v>1120223.48</v>
      </c>
      <c r="AE88">
        <v>3.6</v>
      </c>
      <c r="AF88">
        <v>267144</v>
      </c>
      <c r="AG88">
        <v>-89107.48</v>
      </c>
      <c r="AH88">
        <v>-0.33</v>
      </c>
      <c r="AI88">
        <v>-0.34</v>
      </c>
      <c r="AJ88">
        <v>-0.33</v>
      </c>
      <c r="AK88">
        <v>-138216.88</v>
      </c>
      <c r="AL88">
        <v>-0.52</v>
      </c>
      <c r="AM88">
        <v>-0.52</v>
      </c>
      <c r="AN88">
        <v>-0.51</v>
      </c>
      <c r="AO88">
        <v>-19339.099999999999</v>
      </c>
      <c r="AP88">
        <v>-7.0000000000000007E-2</v>
      </c>
      <c r="AQ88">
        <v>-0.08</v>
      </c>
      <c r="AR88">
        <v>-7.0000000000000007E-2</v>
      </c>
      <c r="AS88">
        <v>-69387.679999999993</v>
      </c>
      <c r="AT88">
        <v>-0.26</v>
      </c>
      <c r="AU88">
        <v>-0.26</v>
      </c>
      <c r="AV88">
        <v>-0.25</v>
      </c>
      <c r="AW88">
        <v>-129987.15</v>
      </c>
      <c r="AX88">
        <v>-0.49</v>
      </c>
      <c r="AY88">
        <v>-0.49</v>
      </c>
      <c r="AZ88">
        <v>-0.48</v>
      </c>
      <c r="BA88">
        <v>297381</v>
      </c>
      <c r="BB88">
        <v>95.6</v>
      </c>
      <c r="BC88">
        <v>295895</v>
      </c>
      <c r="BD88">
        <v>95.1</v>
      </c>
      <c r="BE88">
        <v>270721</v>
      </c>
      <c r="BF88">
        <v>87</v>
      </c>
      <c r="BG88">
        <v>280210</v>
      </c>
      <c r="BH88">
        <v>90.1</v>
      </c>
      <c r="BI88">
        <v>272851</v>
      </c>
      <c r="BJ88">
        <v>87.7</v>
      </c>
      <c r="BK88">
        <v>229135</v>
      </c>
      <c r="BL88">
        <v>73.7</v>
      </c>
      <c r="BM88">
        <v>120655</v>
      </c>
      <c r="BN88">
        <v>38.799999999999997</v>
      </c>
      <c r="BO88">
        <v>149836</v>
      </c>
      <c r="BP88">
        <v>48.2</v>
      </c>
      <c r="BQ88">
        <v>139775</v>
      </c>
      <c r="BR88">
        <v>44.9</v>
      </c>
      <c r="BS88">
        <v>125195</v>
      </c>
      <c r="BT88">
        <v>45.9</v>
      </c>
      <c r="BU88">
        <v>109029</v>
      </c>
      <c r="BV88">
        <v>47.6</v>
      </c>
      <c r="BW88">
        <v>61516</v>
      </c>
      <c r="BX88">
        <v>51</v>
      </c>
      <c r="BY88">
        <v>197321</v>
      </c>
      <c r="BZ88">
        <v>63.4</v>
      </c>
      <c r="CA88">
        <v>198853</v>
      </c>
      <c r="CB88">
        <v>63.9</v>
      </c>
      <c r="CC88">
        <v>174863</v>
      </c>
      <c r="CD88">
        <v>64.099999999999994</v>
      </c>
      <c r="CE88">
        <v>138116</v>
      </c>
      <c r="CF88">
        <v>60.3</v>
      </c>
      <c r="CG88">
        <v>80135</v>
      </c>
      <c r="CH88">
        <v>66.400000000000006</v>
      </c>
      <c r="CI88">
        <v>1297603.02</v>
      </c>
      <c r="CJ88">
        <v>4.17</v>
      </c>
      <c r="CK88">
        <v>1300404</v>
      </c>
      <c r="CL88">
        <v>4.18</v>
      </c>
      <c r="CM88">
        <v>1271971.3999999999</v>
      </c>
      <c r="CN88">
        <v>4.09</v>
      </c>
      <c r="CO88">
        <v>1006657</v>
      </c>
      <c r="CP88">
        <v>3.24</v>
      </c>
      <c r="CQ88">
        <v>572724.30000000005</v>
      </c>
      <c r="CR88">
        <v>1.84</v>
      </c>
      <c r="CS88">
        <v>2631793.5499999998</v>
      </c>
      <c r="CT88">
        <v>8.5</v>
      </c>
      <c r="CU88">
        <v>2600810</v>
      </c>
      <c r="CV88">
        <v>8.4</v>
      </c>
      <c r="CW88">
        <v>3851293.34</v>
      </c>
      <c r="CX88">
        <v>12.4</v>
      </c>
      <c r="CY88">
        <v>3844064.88</v>
      </c>
      <c r="CZ88">
        <v>12.4</v>
      </c>
      <c r="DA88">
        <v>3113930.27</v>
      </c>
      <c r="DB88">
        <v>10</v>
      </c>
      <c r="DC88">
        <v>730134.61</v>
      </c>
      <c r="DD88">
        <v>2.2999999999999998</v>
      </c>
      <c r="DE88">
        <v>803932</v>
      </c>
      <c r="DF88">
        <v>2.6</v>
      </c>
      <c r="DG88">
        <v>808175</v>
      </c>
      <c r="DH88">
        <v>2.6</v>
      </c>
      <c r="DI88">
        <v>18044</v>
      </c>
      <c r="DJ88">
        <v>5.8</v>
      </c>
      <c r="DK88">
        <v>12598</v>
      </c>
      <c r="DL88">
        <v>4</v>
      </c>
      <c r="DM88">
        <v>10015</v>
      </c>
      <c r="DN88">
        <v>3.2</v>
      </c>
      <c r="DO88">
        <v>34098</v>
      </c>
      <c r="DP88">
        <v>11</v>
      </c>
      <c r="DQ88">
        <v>138815</v>
      </c>
      <c r="DR88">
        <v>44.6</v>
      </c>
      <c r="DS88">
        <v>194480</v>
      </c>
      <c r="DT88">
        <v>62.5</v>
      </c>
      <c r="DU88">
        <v>78390</v>
      </c>
      <c r="DV88">
        <v>25.2</v>
      </c>
      <c r="DW88">
        <v>77796</v>
      </c>
      <c r="DX88">
        <v>25</v>
      </c>
      <c r="DY88">
        <v>28837</v>
      </c>
      <c r="DZ88">
        <v>9.3000000000000007</v>
      </c>
      <c r="EA88">
        <v>8495</v>
      </c>
      <c r="EB88">
        <v>2.7</v>
      </c>
      <c r="EC88">
        <v>100478</v>
      </c>
      <c r="ED88">
        <v>32.299999999999997</v>
      </c>
    </row>
    <row r="89" spans="1:134" x14ac:dyDescent="0.35">
      <c r="A89" s="228" t="str">
        <f t="shared" si="1"/>
        <v>Provisional.All special schools.Total.Boys</v>
      </c>
      <c r="B89">
        <v>201819</v>
      </c>
      <c r="C89" t="s">
        <v>223</v>
      </c>
      <c r="D89" t="s">
        <v>224</v>
      </c>
      <c r="E89" t="s">
        <v>225</v>
      </c>
      <c r="F89" t="s">
        <v>226</v>
      </c>
      <c r="G89" t="s">
        <v>239</v>
      </c>
      <c r="H89" s="380" t="s">
        <v>18</v>
      </c>
      <c r="I89" t="s">
        <v>7</v>
      </c>
      <c r="J89" t="s">
        <v>5</v>
      </c>
      <c r="K89" t="s">
        <v>7</v>
      </c>
      <c r="L89" t="s">
        <v>7</v>
      </c>
      <c r="M89" t="s">
        <v>7</v>
      </c>
      <c r="N89">
        <v>1074</v>
      </c>
      <c r="O89">
        <v>9775</v>
      </c>
      <c r="P89">
        <v>40063</v>
      </c>
      <c r="Q89">
        <v>4.0999999999999996</v>
      </c>
      <c r="R89">
        <v>2130</v>
      </c>
      <c r="S89">
        <v>21.8</v>
      </c>
      <c r="T89">
        <v>111</v>
      </c>
      <c r="U89">
        <v>1.1000000000000001</v>
      </c>
      <c r="V89">
        <v>266</v>
      </c>
      <c r="W89">
        <v>2.7</v>
      </c>
      <c r="X89">
        <v>10</v>
      </c>
      <c r="Y89">
        <v>0.1</v>
      </c>
      <c r="Z89">
        <v>3</v>
      </c>
      <c r="AA89">
        <v>0</v>
      </c>
      <c r="AB89">
        <v>6</v>
      </c>
      <c r="AC89">
        <v>0.1</v>
      </c>
      <c r="AD89">
        <v>2746.5</v>
      </c>
      <c r="AE89">
        <v>0.28000000000000003</v>
      </c>
      <c r="AF89">
        <v>7474</v>
      </c>
      <c r="AG89">
        <v>-13662.94</v>
      </c>
      <c r="AH89">
        <v>-1.83</v>
      </c>
      <c r="AI89">
        <v>-1.86</v>
      </c>
      <c r="AJ89">
        <v>-1.8</v>
      </c>
      <c r="AK89">
        <v>-15884.05</v>
      </c>
      <c r="AL89">
        <v>-2.13</v>
      </c>
      <c r="AM89">
        <v>-2.15</v>
      </c>
      <c r="AN89">
        <v>-2.1</v>
      </c>
      <c r="AO89">
        <v>-9226.1</v>
      </c>
      <c r="AP89">
        <v>-1.23</v>
      </c>
      <c r="AQ89">
        <v>-1.26</v>
      </c>
      <c r="AR89">
        <v>-1.21</v>
      </c>
      <c r="AS89">
        <v>-12783.72</v>
      </c>
      <c r="AT89">
        <v>-1.71</v>
      </c>
      <c r="AU89">
        <v>-1.74</v>
      </c>
      <c r="AV89">
        <v>-1.68</v>
      </c>
      <c r="AW89">
        <v>-16025.64</v>
      </c>
      <c r="AX89">
        <v>-2.14</v>
      </c>
      <c r="AY89">
        <v>-2.17</v>
      </c>
      <c r="AZ89">
        <v>-2.12</v>
      </c>
      <c r="BA89">
        <v>3688</v>
      </c>
      <c r="BB89">
        <v>37.700000000000003</v>
      </c>
      <c r="BC89">
        <v>3475</v>
      </c>
      <c r="BD89">
        <v>35.5</v>
      </c>
      <c r="BE89">
        <v>671</v>
      </c>
      <c r="BF89">
        <v>6.9</v>
      </c>
      <c r="BG89">
        <v>2869</v>
      </c>
      <c r="BH89">
        <v>29.4</v>
      </c>
      <c r="BI89">
        <v>1112</v>
      </c>
      <c r="BJ89">
        <v>11.4</v>
      </c>
      <c r="BK89">
        <v>459</v>
      </c>
      <c r="BL89">
        <v>4.7</v>
      </c>
      <c r="BM89">
        <v>49</v>
      </c>
      <c r="BN89">
        <v>0.5</v>
      </c>
      <c r="BO89">
        <v>146</v>
      </c>
      <c r="BP89">
        <v>1.5</v>
      </c>
      <c r="BQ89">
        <v>256</v>
      </c>
      <c r="BR89">
        <v>2.6</v>
      </c>
      <c r="BS89">
        <v>187</v>
      </c>
      <c r="BT89">
        <v>16.8</v>
      </c>
      <c r="BU89">
        <v>81</v>
      </c>
      <c r="BV89">
        <v>17.600000000000001</v>
      </c>
      <c r="BW89">
        <v>27</v>
      </c>
      <c r="BX89">
        <v>55.1</v>
      </c>
      <c r="BY89">
        <v>234</v>
      </c>
      <c r="BZ89">
        <v>2.4</v>
      </c>
      <c r="CA89">
        <v>569</v>
      </c>
      <c r="CB89">
        <v>5.8</v>
      </c>
      <c r="CC89">
        <v>332</v>
      </c>
      <c r="CD89">
        <v>29.9</v>
      </c>
      <c r="CE89">
        <v>137</v>
      </c>
      <c r="CF89">
        <v>29.8</v>
      </c>
      <c r="CG89">
        <v>32</v>
      </c>
      <c r="CH89">
        <v>65.3</v>
      </c>
      <c r="CI89">
        <v>2108</v>
      </c>
      <c r="CJ89">
        <v>0.22</v>
      </c>
      <c r="CK89">
        <v>6207.75</v>
      </c>
      <c r="CL89">
        <v>0.64</v>
      </c>
      <c r="CM89">
        <v>3337</v>
      </c>
      <c r="CN89">
        <v>0.34</v>
      </c>
      <c r="CO89">
        <v>1260</v>
      </c>
      <c r="CP89">
        <v>0.13</v>
      </c>
      <c r="CQ89">
        <v>225</v>
      </c>
      <c r="CR89">
        <v>0.02</v>
      </c>
      <c r="CS89">
        <v>7941</v>
      </c>
      <c r="CT89">
        <v>0.8</v>
      </c>
      <c r="CU89">
        <v>12417.5</v>
      </c>
      <c r="CV89">
        <v>1.3</v>
      </c>
      <c r="CW89">
        <v>9718.5</v>
      </c>
      <c r="CX89">
        <v>1</v>
      </c>
      <c r="CY89">
        <v>9986</v>
      </c>
      <c r="CZ89">
        <v>1</v>
      </c>
      <c r="DA89">
        <v>8221.5</v>
      </c>
      <c r="DB89">
        <v>0.8</v>
      </c>
      <c r="DC89">
        <v>1764.5</v>
      </c>
      <c r="DD89">
        <v>0.2</v>
      </c>
      <c r="DE89">
        <v>3215</v>
      </c>
      <c r="DF89">
        <v>0.3</v>
      </c>
      <c r="DG89">
        <v>3399</v>
      </c>
      <c r="DH89">
        <v>0.3</v>
      </c>
      <c r="DI89">
        <v>6710</v>
      </c>
      <c r="DJ89">
        <v>68.599999999999994</v>
      </c>
      <c r="DK89">
        <v>1708</v>
      </c>
      <c r="DL89">
        <v>17.5</v>
      </c>
      <c r="DM89">
        <v>778</v>
      </c>
      <c r="DN89">
        <v>8</v>
      </c>
      <c r="DO89">
        <v>430</v>
      </c>
      <c r="DP89">
        <v>4.4000000000000004</v>
      </c>
      <c r="DQ89">
        <v>139</v>
      </c>
      <c r="DR89">
        <v>1.4</v>
      </c>
      <c r="DS89">
        <v>1072</v>
      </c>
      <c r="DT89">
        <v>11</v>
      </c>
      <c r="DU89">
        <v>41</v>
      </c>
      <c r="DV89">
        <v>0.4</v>
      </c>
      <c r="DW89">
        <v>40</v>
      </c>
      <c r="DX89">
        <v>0.4</v>
      </c>
      <c r="DY89">
        <v>50</v>
      </c>
      <c r="DZ89">
        <v>0.5</v>
      </c>
      <c r="EA89">
        <v>4</v>
      </c>
      <c r="EB89">
        <v>0</v>
      </c>
      <c r="EC89">
        <v>1341</v>
      </c>
      <c r="ED89">
        <v>13.7</v>
      </c>
    </row>
    <row r="90" spans="1:134" x14ac:dyDescent="0.35">
      <c r="A90" s="228" t="str">
        <f t="shared" si="1"/>
        <v>Provisional.All state-funded.Total.Boys</v>
      </c>
      <c r="B90">
        <v>201819</v>
      </c>
      <c r="C90" t="s">
        <v>223</v>
      </c>
      <c r="D90" t="s">
        <v>224</v>
      </c>
      <c r="E90" t="s">
        <v>225</v>
      </c>
      <c r="F90" t="s">
        <v>226</v>
      </c>
      <c r="G90" t="s">
        <v>239</v>
      </c>
      <c r="H90" s="380" t="s">
        <v>227</v>
      </c>
      <c r="I90" t="s">
        <v>7</v>
      </c>
      <c r="J90" t="s">
        <v>5</v>
      </c>
      <c r="K90" t="s">
        <v>7</v>
      </c>
      <c r="L90" t="s">
        <v>7</v>
      </c>
      <c r="M90" t="s">
        <v>7</v>
      </c>
      <c r="N90">
        <v>3749</v>
      </c>
      <c r="O90">
        <v>276772</v>
      </c>
      <c r="P90">
        <v>12143909.060000001</v>
      </c>
      <c r="Q90">
        <v>43.9</v>
      </c>
      <c r="R90">
        <v>266047</v>
      </c>
      <c r="S90">
        <v>96.1</v>
      </c>
      <c r="T90">
        <v>109894</v>
      </c>
      <c r="U90">
        <v>39.700000000000003</v>
      </c>
      <c r="V90">
        <v>168048</v>
      </c>
      <c r="W90">
        <v>60.7</v>
      </c>
      <c r="X90">
        <v>94809</v>
      </c>
      <c r="Y90">
        <v>34.299999999999997</v>
      </c>
      <c r="Z90">
        <v>36163</v>
      </c>
      <c r="AA90">
        <v>13.1</v>
      </c>
      <c r="AB90">
        <v>54109</v>
      </c>
      <c r="AC90">
        <v>19.600000000000001</v>
      </c>
      <c r="AD90">
        <v>1059570.29</v>
      </c>
      <c r="AE90">
        <v>3.83</v>
      </c>
      <c r="AF90">
        <v>261090</v>
      </c>
      <c r="AG90">
        <v>-70496.820000000007</v>
      </c>
      <c r="AH90">
        <v>-0.27</v>
      </c>
      <c r="AI90">
        <v>-0.27</v>
      </c>
      <c r="AJ90">
        <v>-0.27</v>
      </c>
      <c r="AK90">
        <v>-117802.82</v>
      </c>
      <c r="AL90">
        <v>-0.45</v>
      </c>
      <c r="AM90">
        <v>-0.46</v>
      </c>
      <c r="AN90">
        <v>-0.45</v>
      </c>
      <c r="AO90">
        <v>-5506.83</v>
      </c>
      <c r="AP90">
        <v>-0.02</v>
      </c>
      <c r="AQ90">
        <v>-0.03</v>
      </c>
      <c r="AR90">
        <v>-0.02</v>
      </c>
      <c r="AS90">
        <v>-51139.6</v>
      </c>
      <c r="AT90">
        <v>-0.2</v>
      </c>
      <c r="AU90">
        <v>-0.2</v>
      </c>
      <c r="AV90">
        <v>-0.19</v>
      </c>
      <c r="AW90">
        <v>-109032.2</v>
      </c>
      <c r="AX90">
        <v>-0.42</v>
      </c>
      <c r="AY90">
        <v>-0.42</v>
      </c>
      <c r="AZ90">
        <v>-0.41</v>
      </c>
      <c r="BA90">
        <v>269057</v>
      </c>
      <c r="BB90">
        <v>97.2</v>
      </c>
      <c r="BC90">
        <v>268066</v>
      </c>
      <c r="BD90">
        <v>96.9</v>
      </c>
      <c r="BE90">
        <v>262051</v>
      </c>
      <c r="BF90">
        <v>94.7</v>
      </c>
      <c r="BG90">
        <v>267344</v>
      </c>
      <c r="BH90">
        <v>96.6</v>
      </c>
      <c r="BI90">
        <v>261813</v>
      </c>
      <c r="BJ90">
        <v>94.6</v>
      </c>
      <c r="BK90">
        <v>217845</v>
      </c>
      <c r="BL90">
        <v>78.7</v>
      </c>
      <c r="BM90">
        <v>110267</v>
      </c>
      <c r="BN90">
        <v>39.799999999999997</v>
      </c>
      <c r="BO90">
        <v>143451</v>
      </c>
      <c r="BP90">
        <v>51.8</v>
      </c>
      <c r="BQ90">
        <v>133969</v>
      </c>
      <c r="BR90">
        <v>48.4</v>
      </c>
      <c r="BS90">
        <v>117699</v>
      </c>
      <c r="BT90">
        <v>45</v>
      </c>
      <c r="BU90">
        <v>100186</v>
      </c>
      <c r="BV90">
        <v>46</v>
      </c>
      <c r="BW90">
        <v>53264</v>
      </c>
      <c r="BX90">
        <v>48.3</v>
      </c>
      <c r="BY90">
        <v>190023</v>
      </c>
      <c r="BZ90">
        <v>68.7</v>
      </c>
      <c r="CA90">
        <v>191163</v>
      </c>
      <c r="CB90">
        <v>69.099999999999994</v>
      </c>
      <c r="CC90">
        <v>165918</v>
      </c>
      <c r="CD90">
        <v>63.4</v>
      </c>
      <c r="CE90">
        <v>128324</v>
      </c>
      <c r="CF90">
        <v>58.9</v>
      </c>
      <c r="CG90">
        <v>70926</v>
      </c>
      <c r="CH90">
        <v>64.3</v>
      </c>
      <c r="CI90">
        <v>1248581.26</v>
      </c>
      <c r="CJ90">
        <v>4.51</v>
      </c>
      <c r="CK90">
        <v>1245367.77</v>
      </c>
      <c r="CL90">
        <v>4.5</v>
      </c>
      <c r="CM90">
        <v>1209531.52</v>
      </c>
      <c r="CN90">
        <v>4.37</v>
      </c>
      <c r="CO90">
        <v>938061</v>
      </c>
      <c r="CP90">
        <v>3.39</v>
      </c>
      <c r="CQ90">
        <v>506333.79</v>
      </c>
      <c r="CR90">
        <v>1.83</v>
      </c>
      <c r="CS90">
        <v>2506074.52</v>
      </c>
      <c r="CT90">
        <v>9.1</v>
      </c>
      <c r="CU90">
        <v>2490735.54</v>
      </c>
      <c r="CV90">
        <v>9</v>
      </c>
      <c r="CW90">
        <v>3565886.25</v>
      </c>
      <c r="CX90">
        <v>12.9</v>
      </c>
      <c r="CY90">
        <v>3581212.75</v>
      </c>
      <c r="CZ90">
        <v>12.9</v>
      </c>
      <c r="DA90">
        <v>2862855.5</v>
      </c>
      <c r="DB90">
        <v>10.3</v>
      </c>
      <c r="DC90">
        <v>718357.25</v>
      </c>
      <c r="DD90">
        <v>2.6</v>
      </c>
      <c r="DE90">
        <v>757318</v>
      </c>
      <c r="DF90">
        <v>2.7</v>
      </c>
      <c r="DG90">
        <v>762101</v>
      </c>
      <c r="DH90">
        <v>2.8</v>
      </c>
      <c r="DI90">
        <v>8872</v>
      </c>
      <c r="DJ90">
        <v>3.2</v>
      </c>
      <c r="DK90">
        <v>3181</v>
      </c>
      <c r="DL90">
        <v>1.1000000000000001</v>
      </c>
      <c r="DM90">
        <v>3799</v>
      </c>
      <c r="DN90">
        <v>1.4</v>
      </c>
      <c r="DO90">
        <v>29948</v>
      </c>
      <c r="DP90">
        <v>10.8</v>
      </c>
      <c r="DQ90">
        <v>136163</v>
      </c>
      <c r="DR90">
        <v>49.2</v>
      </c>
      <c r="DS90">
        <v>188117</v>
      </c>
      <c r="DT90">
        <v>68</v>
      </c>
      <c r="DU90">
        <v>73713</v>
      </c>
      <c r="DV90">
        <v>26.6</v>
      </c>
      <c r="DW90">
        <v>73244</v>
      </c>
      <c r="DX90">
        <v>26.5</v>
      </c>
      <c r="DY90">
        <v>27380</v>
      </c>
      <c r="DZ90">
        <v>9.9</v>
      </c>
      <c r="EA90">
        <v>6568</v>
      </c>
      <c r="EB90">
        <v>2.4</v>
      </c>
      <c r="EC90">
        <v>91945</v>
      </c>
      <c r="ED90">
        <v>33.200000000000003</v>
      </c>
    </row>
    <row r="91" spans="1:134" x14ac:dyDescent="0.35">
      <c r="A91" s="228" t="str">
        <f t="shared" si="1"/>
        <v>Provisional.Converter Academies.Total.Boys</v>
      </c>
      <c r="B91">
        <v>201819</v>
      </c>
      <c r="C91" t="s">
        <v>223</v>
      </c>
      <c r="D91" t="s">
        <v>224</v>
      </c>
      <c r="E91" t="s">
        <v>225</v>
      </c>
      <c r="F91" t="s">
        <v>226</v>
      </c>
      <c r="G91" t="s">
        <v>239</v>
      </c>
      <c r="H91" s="380" t="s">
        <v>228</v>
      </c>
      <c r="I91" t="s">
        <v>7</v>
      </c>
      <c r="J91" t="s">
        <v>5</v>
      </c>
      <c r="K91" t="s">
        <v>7</v>
      </c>
      <c r="L91" t="s">
        <v>7</v>
      </c>
      <c r="M91" t="s">
        <v>7</v>
      </c>
      <c r="N91">
        <v>1346</v>
      </c>
      <c r="O91">
        <v>135818</v>
      </c>
      <c r="P91">
        <v>6511262.6699999999</v>
      </c>
      <c r="Q91">
        <v>47.9</v>
      </c>
      <c r="R91">
        <v>134216</v>
      </c>
      <c r="S91">
        <v>98.8</v>
      </c>
      <c r="T91">
        <v>63265</v>
      </c>
      <c r="U91">
        <v>46.6</v>
      </c>
      <c r="V91">
        <v>92274</v>
      </c>
      <c r="W91">
        <v>67.900000000000006</v>
      </c>
      <c r="X91">
        <v>53739</v>
      </c>
      <c r="Y91">
        <v>39.6</v>
      </c>
      <c r="Z91">
        <v>23110</v>
      </c>
      <c r="AA91">
        <v>17</v>
      </c>
      <c r="AB91">
        <v>33339</v>
      </c>
      <c r="AC91">
        <v>24.5</v>
      </c>
      <c r="AD91">
        <v>575753.48</v>
      </c>
      <c r="AE91">
        <v>4.24</v>
      </c>
      <c r="AF91">
        <v>129450</v>
      </c>
      <c r="AG91">
        <v>-16214.68</v>
      </c>
      <c r="AH91">
        <v>-0.13</v>
      </c>
      <c r="AI91">
        <v>-0.13</v>
      </c>
      <c r="AJ91">
        <v>-0.12</v>
      </c>
      <c r="AK91">
        <v>-40011.199999999997</v>
      </c>
      <c r="AL91">
        <v>-0.31</v>
      </c>
      <c r="AM91">
        <v>-0.32</v>
      </c>
      <c r="AN91">
        <v>-0.3</v>
      </c>
      <c r="AO91">
        <v>13339.26</v>
      </c>
      <c r="AP91">
        <v>0.1</v>
      </c>
      <c r="AQ91">
        <v>0.1</v>
      </c>
      <c r="AR91">
        <v>0.11</v>
      </c>
      <c r="AS91">
        <v>-2656.51</v>
      </c>
      <c r="AT91">
        <v>-0.02</v>
      </c>
      <c r="AU91">
        <v>-0.03</v>
      </c>
      <c r="AV91">
        <v>-0.01</v>
      </c>
      <c r="AW91">
        <v>-36667.129999999997</v>
      </c>
      <c r="AX91">
        <v>-0.28000000000000003</v>
      </c>
      <c r="AY91">
        <v>-0.28999999999999998</v>
      </c>
      <c r="AZ91">
        <v>-0.28000000000000003</v>
      </c>
      <c r="BA91">
        <v>134930</v>
      </c>
      <c r="BB91">
        <v>99.3</v>
      </c>
      <c r="BC91">
        <v>134661</v>
      </c>
      <c r="BD91">
        <v>99.1</v>
      </c>
      <c r="BE91">
        <v>132939</v>
      </c>
      <c r="BF91">
        <v>97.9</v>
      </c>
      <c r="BG91">
        <v>134521</v>
      </c>
      <c r="BH91">
        <v>99</v>
      </c>
      <c r="BI91">
        <v>132801</v>
      </c>
      <c r="BJ91">
        <v>97.8</v>
      </c>
      <c r="BK91">
        <v>113447</v>
      </c>
      <c r="BL91">
        <v>83.5</v>
      </c>
      <c r="BM91">
        <v>61235</v>
      </c>
      <c r="BN91">
        <v>45.1</v>
      </c>
      <c r="BO91">
        <v>79705</v>
      </c>
      <c r="BP91">
        <v>58.7</v>
      </c>
      <c r="BQ91">
        <v>75183</v>
      </c>
      <c r="BR91">
        <v>55.4</v>
      </c>
      <c r="BS91">
        <v>67329</v>
      </c>
      <c r="BT91">
        <v>50.7</v>
      </c>
      <c r="BU91">
        <v>58506</v>
      </c>
      <c r="BV91">
        <v>51.6</v>
      </c>
      <c r="BW91">
        <v>31439</v>
      </c>
      <c r="BX91">
        <v>51.3</v>
      </c>
      <c r="BY91">
        <v>102286</v>
      </c>
      <c r="BZ91">
        <v>75.3</v>
      </c>
      <c r="CA91">
        <v>102862</v>
      </c>
      <c r="CB91">
        <v>75.7</v>
      </c>
      <c r="CC91">
        <v>91181</v>
      </c>
      <c r="CD91">
        <v>68.7</v>
      </c>
      <c r="CE91">
        <v>72904</v>
      </c>
      <c r="CF91">
        <v>64.3</v>
      </c>
      <c r="CG91">
        <v>41523</v>
      </c>
      <c r="CH91">
        <v>67.8</v>
      </c>
      <c r="CI91">
        <v>665927.26</v>
      </c>
      <c r="CJ91">
        <v>4.9000000000000004</v>
      </c>
      <c r="CK91">
        <v>667446.77</v>
      </c>
      <c r="CL91">
        <v>4.91</v>
      </c>
      <c r="CM91">
        <v>653840.64000000001</v>
      </c>
      <c r="CN91">
        <v>4.8099999999999996</v>
      </c>
      <c r="CO91">
        <v>523545</v>
      </c>
      <c r="CP91">
        <v>3.85</v>
      </c>
      <c r="CQ91">
        <v>289926.68</v>
      </c>
      <c r="CR91">
        <v>2.13</v>
      </c>
      <c r="CS91">
        <v>1334758.52</v>
      </c>
      <c r="CT91">
        <v>9.8000000000000007</v>
      </c>
      <c r="CU91">
        <v>1334893.54</v>
      </c>
      <c r="CV91">
        <v>9.8000000000000007</v>
      </c>
      <c r="CW91">
        <v>1933135.42</v>
      </c>
      <c r="CX91">
        <v>14.2</v>
      </c>
      <c r="CY91">
        <v>1908475.19</v>
      </c>
      <c r="CZ91">
        <v>14.1</v>
      </c>
      <c r="DA91">
        <v>1607560.94</v>
      </c>
      <c r="DB91">
        <v>11.8</v>
      </c>
      <c r="DC91">
        <v>300914.25</v>
      </c>
      <c r="DD91">
        <v>2.2000000000000002</v>
      </c>
      <c r="DE91">
        <v>387329</v>
      </c>
      <c r="DF91">
        <v>2.9</v>
      </c>
      <c r="DG91">
        <v>389686</v>
      </c>
      <c r="DH91">
        <v>2.9</v>
      </c>
      <c r="DI91">
        <v>1132</v>
      </c>
      <c r="DJ91">
        <v>0.8</v>
      </c>
      <c r="DK91">
        <v>801</v>
      </c>
      <c r="DL91">
        <v>0.6</v>
      </c>
      <c r="DM91">
        <v>1248</v>
      </c>
      <c r="DN91">
        <v>0.9</v>
      </c>
      <c r="DO91">
        <v>12641</v>
      </c>
      <c r="DP91">
        <v>9.3000000000000007</v>
      </c>
      <c r="DQ91">
        <v>66257</v>
      </c>
      <c r="DR91">
        <v>48.8</v>
      </c>
      <c r="DS91">
        <v>89420</v>
      </c>
      <c r="DT91">
        <v>65.8</v>
      </c>
      <c r="DU91">
        <v>43383</v>
      </c>
      <c r="DV91">
        <v>31.9</v>
      </c>
      <c r="DW91">
        <v>43172</v>
      </c>
      <c r="DX91">
        <v>31.8</v>
      </c>
      <c r="DY91">
        <v>16013</v>
      </c>
      <c r="DZ91">
        <v>11.8</v>
      </c>
      <c r="EA91">
        <v>3745</v>
      </c>
      <c r="EB91">
        <v>2.8</v>
      </c>
      <c r="EC91">
        <v>47333</v>
      </c>
      <c r="ED91">
        <v>34.9</v>
      </c>
    </row>
    <row r="92" spans="1:134" x14ac:dyDescent="0.35">
      <c r="A92" s="228" t="str">
        <f t="shared" si="1"/>
        <v>Provisional.FE14-16 Colleges.Total.Boys</v>
      </c>
      <c r="B92">
        <v>201819</v>
      </c>
      <c r="C92" t="s">
        <v>223</v>
      </c>
      <c r="D92" t="s">
        <v>224</v>
      </c>
      <c r="E92" t="s">
        <v>225</v>
      </c>
      <c r="F92" t="s">
        <v>226</v>
      </c>
      <c r="G92" t="s">
        <v>239</v>
      </c>
      <c r="H92" s="380" t="s">
        <v>229</v>
      </c>
      <c r="I92" t="s">
        <v>7</v>
      </c>
      <c r="J92" t="s">
        <v>5</v>
      </c>
      <c r="K92" t="s">
        <v>7</v>
      </c>
      <c r="L92" t="s">
        <v>7</v>
      </c>
      <c r="M92" t="s">
        <v>7</v>
      </c>
      <c r="N92">
        <v>16</v>
      </c>
      <c r="O92">
        <v>603</v>
      </c>
      <c r="P92">
        <v>6922</v>
      </c>
      <c r="Q92">
        <v>11.5</v>
      </c>
      <c r="R92">
        <v>388</v>
      </c>
      <c r="S92">
        <v>64.3</v>
      </c>
      <c r="T92">
        <v>26</v>
      </c>
      <c r="U92">
        <v>4.3</v>
      </c>
      <c r="V92">
        <v>78</v>
      </c>
      <c r="W92">
        <v>12.9</v>
      </c>
      <c r="X92">
        <v>6</v>
      </c>
      <c r="Y92">
        <v>1</v>
      </c>
      <c r="Z92">
        <v>0</v>
      </c>
      <c r="AA92">
        <v>0</v>
      </c>
      <c r="AB92">
        <v>0</v>
      </c>
      <c r="AC92">
        <v>0</v>
      </c>
      <c r="AD92">
        <v>534.1</v>
      </c>
      <c r="AE92">
        <v>0.89</v>
      </c>
      <c r="AF92">
        <v>464</v>
      </c>
      <c r="AG92">
        <v>-1075.68</v>
      </c>
      <c r="AH92">
        <v>-2.3199999999999998</v>
      </c>
      <c r="AI92">
        <v>-2.4300000000000002</v>
      </c>
      <c r="AJ92">
        <v>-2.2000000000000002</v>
      </c>
      <c r="AK92">
        <v>-1252.8699999999999</v>
      </c>
      <c r="AL92">
        <v>-2.7</v>
      </c>
      <c r="AM92">
        <v>-2.82</v>
      </c>
      <c r="AN92">
        <v>-2.58</v>
      </c>
      <c r="AO92">
        <v>-710.74</v>
      </c>
      <c r="AP92">
        <v>-1.53</v>
      </c>
      <c r="AQ92">
        <v>-1.65</v>
      </c>
      <c r="AR92">
        <v>-1.42</v>
      </c>
      <c r="AS92">
        <v>-1115.1400000000001</v>
      </c>
      <c r="AT92">
        <v>-2.4</v>
      </c>
      <c r="AU92">
        <v>-2.52</v>
      </c>
      <c r="AV92">
        <v>-2.29</v>
      </c>
      <c r="AW92">
        <v>-1383.98</v>
      </c>
      <c r="AX92">
        <v>-2.98</v>
      </c>
      <c r="AY92">
        <v>-3.1</v>
      </c>
      <c r="AZ92">
        <v>-2.87</v>
      </c>
      <c r="BA92">
        <v>437</v>
      </c>
      <c r="BB92">
        <v>72.5</v>
      </c>
      <c r="BC92">
        <v>413</v>
      </c>
      <c r="BD92">
        <v>68.5</v>
      </c>
      <c r="BE92">
        <v>154</v>
      </c>
      <c r="BF92">
        <v>25.5</v>
      </c>
      <c r="BG92">
        <v>412</v>
      </c>
      <c r="BH92">
        <v>68.3</v>
      </c>
      <c r="BI92">
        <v>222</v>
      </c>
      <c r="BJ92">
        <v>36.799999999999997</v>
      </c>
      <c r="BK92">
        <v>119</v>
      </c>
      <c r="BL92">
        <v>19.7</v>
      </c>
      <c r="BM92">
        <v>13</v>
      </c>
      <c r="BN92">
        <v>2.2000000000000002</v>
      </c>
      <c r="BO92">
        <v>34</v>
      </c>
      <c r="BP92">
        <v>5.6</v>
      </c>
      <c r="BQ92">
        <v>49</v>
      </c>
      <c r="BR92">
        <v>8.1</v>
      </c>
      <c r="BS92">
        <v>29</v>
      </c>
      <c r="BT92">
        <v>13.1</v>
      </c>
      <c r="BU92">
        <v>12</v>
      </c>
      <c r="BV92">
        <v>10.1</v>
      </c>
      <c r="BW92">
        <v>5</v>
      </c>
      <c r="BX92">
        <v>38.5</v>
      </c>
      <c r="BY92">
        <v>71</v>
      </c>
      <c r="BZ92">
        <v>11.8</v>
      </c>
      <c r="CA92">
        <v>129</v>
      </c>
      <c r="CB92">
        <v>21.4</v>
      </c>
      <c r="CC92">
        <v>60</v>
      </c>
      <c r="CD92">
        <v>27</v>
      </c>
      <c r="CE92">
        <v>22</v>
      </c>
      <c r="CF92">
        <v>18.5</v>
      </c>
      <c r="CG92">
        <v>6</v>
      </c>
      <c r="CH92">
        <v>46.2</v>
      </c>
      <c r="CI92">
        <v>522</v>
      </c>
      <c r="CJ92">
        <v>0.87</v>
      </c>
      <c r="CK92">
        <v>1080</v>
      </c>
      <c r="CL92">
        <v>1.79</v>
      </c>
      <c r="CM92">
        <v>646</v>
      </c>
      <c r="CN92">
        <v>1.07</v>
      </c>
      <c r="CO92">
        <v>258</v>
      </c>
      <c r="CP92">
        <v>0.43</v>
      </c>
      <c r="CQ92">
        <v>52</v>
      </c>
      <c r="CR92">
        <v>0.09</v>
      </c>
      <c r="CS92">
        <v>1576</v>
      </c>
      <c r="CT92">
        <v>2.6</v>
      </c>
      <c r="CU92">
        <v>2160</v>
      </c>
      <c r="CV92">
        <v>3.6</v>
      </c>
      <c r="CW92">
        <v>1716.5</v>
      </c>
      <c r="CX92">
        <v>2.8</v>
      </c>
      <c r="CY92">
        <v>1469.5</v>
      </c>
      <c r="CZ92">
        <v>2.4</v>
      </c>
      <c r="DA92">
        <v>716.5</v>
      </c>
      <c r="DB92">
        <v>1.2</v>
      </c>
      <c r="DC92">
        <v>753</v>
      </c>
      <c r="DD92">
        <v>1.2</v>
      </c>
      <c r="DE92">
        <v>572</v>
      </c>
      <c r="DF92">
        <v>0.9</v>
      </c>
      <c r="DG92">
        <v>435</v>
      </c>
      <c r="DH92">
        <v>0.7</v>
      </c>
      <c r="DI92">
        <v>185</v>
      </c>
      <c r="DJ92">
        <v>30.7</v>
      </c>
      <c r="DK92">
        <v>158</v>
      </c>
      <c r="DL92">
        <v>26.2</v>
      </c>
      <c r="DM92">
        <v>105</v>
      </c>
      <c r="DN92">
        <v>17.399999999999999</v>
      </c>
      <c r="DO92">
        <v>74</v>
      </c>
      <c r="DP92">
        <v>12.3</v>
      </c>
      <c r="DQ92">
        <v>75</v>
      </c>
      <c r="DR92">
        <v>12.4</v>
      </c>
      <c r="DS92">
        <v>210</v>
      </c>
      <c r="DT92">
        <v>34.799999999999997</v>
      </c>
      <c r="DU92">
        <v>12</v>
      </c>
      <c r="DV92">
        <v>2</v>
      </c>
      <c r="DW92">
        <v>12</v>
      </c>
      <c r="DX92">
        <v>2</v>
      </c>
      <c r="DY92">
        <v>4</v>
      </c>
      <c r="DZ92">
        <v>0.7</v>
      </c>
      <c r="EA92">
        <v>0</v>
      </c>
      <c r="EB92">
        <v>0</v>
      </c>
      <c r="EC92">
        <v>52</v>
      </c>
      <c r="ED92">
        <v>8.6</v>
      </c>
    </row>
    <row r="93" spans="1:134" x14ac:dyDescent="0.35">
      <c r="A93" s="228" t="str">
        <f t="shared" si="1"/>
        <v>Provisional.Free Schools.Total.Boys</v>
      </c>
      <c r="B93">
        <v>201819</v>
      </c>
      <c r="C93" t="s">
        <v>223</v>
      </c>
      <c r="D93" t="s">
        <v>224</v>
      </c>
      <c r="E93" t="s">
        <v>225</v>
      </c>
      <c r="F93" t="s">
        <v>226</v>
      </c>
      <c r="G93" t="s">
        <v>239</v>
      </c>
      <c r="H93" s="380" t="s">
        <v>230</v>
      </c>
      <c r="I93" t="s">
        <v>7</v>
      </c>
      <c r="J93" t="s">
        <v>5</v>
      </c>
      <c r="K93" t="s">
        <v>7</v>
      </c>
      <c r="L93" t="s">
        <v>7</v>
      </c>
      <c r="M93" t="s">
        <v>7</v>
      </c>
      <c r="N93">
        <v>98</v>
      </c>
      <c r="O93">
        <v>4930</v>
      </c>
      <c r="P93">
        <v>228716.76</v>
      </c>
      <c r="Q93">
        <v>46.4</v>
      </c>
      <c r="R93">
        <v>4830</v>
      </c>
      <c r="S93">
        <v>98</v>
      </c>
      <c r="T93">
        <v>2167</v>
      </c>
      <c r="U93">
        <v>44</v>
      </c>
      <c r="V93">
        <v>3211</v>
      </c>
      <c r="W93">
        <v>65.099999999999994</v>
      </c>
      <c r="X93">
        <v>2732</v>
      </c>
      <c r="Y93">
        <v>55.4</v>
      </c>
      <c r="Z93">
        <v>947</v>
      </c>
      <c r="AA93">
        <v>19.2</v>
      </c>
      <c r="AB93">
        <v>1426</v>
      </c>
      <c r="AC93">
        <v>28.9</v>
      </c>
      <c r="AD93">
        <v>20900.509999999998</v>
      </c>
      <c r="AE93">
        <v>4.24</v>
      </c>
      <c r="AF93">
        <v>4461</v>
      </c>
      <c r="AG93">
        <v>72.260000000000005</v>
      </c>
      <c r="AH93">
        <v>0.02</v>
      </c>
      <c r="AI93">
        <v>-0.02</v>
      </c>
      <c r="AJ93">
        <v>0.05</v>
      </c>
      <c r="AK93">
        <v>-291.16000000000003</v>
      </c>
      <c r="AL93">
        <v>-7.0000000000000007E-2</v>
      </c>
      <c r="AM93">
        <v>-0.1</v>
      </c>
      <c r="AN93">
        <v>-0.03</v>
      </c>
      <c r="AO93">
        <v>966.31</v>
      </c>
      <c r="AP93">
        <v>0.22</v>
      </c>
      <c r="AQ93">
        <v>0.18</v>
      </c>
      <c r="AR93">
        <v>0.25</v>
      </c>
      <c r="AS93">
        <v>953.71</v>
      </c>
      <c r="AT93">
        <v>0.21</v>
      </c>
      <c r="AU93">
        <v>0.18</v>
      </c>
      <c r="AV93">
        <v>0.25</v>
      </c>
      <c r="AW93">
        <v>-1264.52</v>
      </c>
      <c r="AX93">
        <v>-0.28000000000000003</v>
      </c>
      <c r="AY93">
        <v>-0.32</v>
      </c>
      <c r="AZ93">
        <v>-0.25</v>
      </c>
      <c r="BA93">
        <v>4866</v>
      </c>
      <c r="BB93">
        <v>98.7</v>
      </c>
      <c r="BC93">
        <v>4847</v>
      </c>
      <c r="BD93">
        <v>98.3</v>
      </c>
      <c r="BE93">
        <v>4782</v>
      </c>
      <c r="BF93">
        <v>97</v>
      </c>
      <c r="BG93">
        <v>4839</v>
      </c>
      <c r="BH93">
        <v>98.2</v>
      </c>
      <c r="BI93">
        <v>4733</v>
      </c>
      <c r="BJ93">
        <v>96</v>
      </c>
      <c r="BK93">
        <v>4241</v>
      </c>
      <c r="BL93">
        <v>86</v>
      </c>
      <c r="BM93">
        <v>2980</v>
      </c>
      <c r="BN93">
        <v>60.4</v>
      </c>
      <c r="BO93">
        <v>2882</v>
      </c>
      <c r="BP93">
        <v>58.5</v>
      </c>
      <c r="BQ93">
        <v>2567</v>
      </c>
      <c r="BR93">
        <v>52.1</v>
      </c>
      <c r="BS93">
        <v>2397</v>
      </c>
      <c r="BT93">
        <v>50.6</v>
      </c>
      <c r="BU93">
        <v>2125</v>
      </c>
      <c r="BV93">
        <v>50.1</v>
      </c>
      <c r="BW93">
        <v>1375</v>
      </c>
      <c r="BX93">
        <v>46.1</v>
      </c>
      <c r="BY93">
        <v>3704</v>
      </c>
      <c r="BZ93">
        <v>75.099999999999994</v>
      </c>
      <c r="CA93">
        <v>3538</v>
      </c>
      <c r="CB93">
        <v>71.8</v>
      </c>
      <c r="CC93">
        <v>3272</v>
      </c>
      <c r="CD93">
        <v>69.099999999999994</v>
      </c>
      <c r="CE93">
        <v>2679</v>
      </c>
      <c r="CF93">
        <v>63.2</v>
      </c>
      <c r="CG93">
        <v>1813</v>
      </c>
      <c r="CH93">
        <v>60.8</v>
      </c>
      <c r="CI93">
        <v>23994</v>
      </c>
      <c r="CJ93">
        <v>4.87</v>
      </c>
      <c r="CK93">
        <v>23114</v>
      </c>
      <c r="CL93">
        <v>4.6900000000000004</v>
      </c>
      <c r="CM93">
        <v>23022.5</v>
      </c>
      <c r="CN93">
        <v>4.67</v>
      </c>
      <c r="CO93">
        <v>19087</v>
      </c>
      <c r="CP93">
        <v>3.87</v>
      </c>
      <c r="CQ93">
        <v>13161.76</v>
      </c>
      <c r="CR93">
        <v>2.67</v>
      </c>
      <c r="CS93">
        <v>48117</v>
      </c>
      <c r="CT93">
        <v>9.8000000000000007</v>
      </c>
      <c r="CU93">
        <v>46228</v>
      </c>
      <c r="CV93">
        <v>9.4</v>
      </c>
      <c r="CW93">
        <v>69151.259999999995</v>
      </c>
      <c r="CX93">
        <v>14</v>
      </c>
      <c r="CY93">
        <v>65220.5</v>
      </c>
      <c r="CZ93">
        <v>13.2</v>
      </c>
      <c r="DA93">
        <v>58114</v>
      </c>
      <c r="DB93">
        <v>11.8</v>
      </c>
      <c r="DC93">
        <v>7106.5</v>
      </c>
      <c r="DD93">
        <v>1.4</v>
      </c>
      <c r="DE93">
        <v>13941</v>
      </c>
      <c r="DF93">
        <v>2.8</v>
      </c>
      <c r="DG93">
        <v>13873</v>
      </c>
      <c r="DH93">
        <v>2.8</v>
      </c>
      <c r="DI93">
        <v>80</v>
      </c>
      <c r="DJ93">
        <v>1.6</v>
      </c>
      <c r="DK93">
        <v>37</v>
      </c>
      <c r="DL93">
        <v>0.8</v>
      </c>
      <c r="DM93">
        <v>55</v>
      </c>
      <c r="DN93">
        <v>1.1000000000000001</v>
      </c>
      <c r="DO93">
        <v>336</v>
      </c>
      <c r="DP93">
        <v>6.8</v>
      </c>
      <c r="DQ93">
        <v>1690</v>
      </c>
      <c r="DR93">
        <v>34.299999999999997</v>
      </c>
      <c r="DS93">
        <v>3427</v>
      </c>
      <c r="DT93">
        <v>69.5</v>
      </c>
      <c r="DU93">
        <v>1306</v>
      </c>
      <c r="DV93">
        <v>26.5</v>
      </c>
      <c r="DW93">
        <v>1290</v>
      </c>
      <c r="DX93">
        <v>26.2</v>
      </c>
      <c r="DY93">
        <v>530</v>
      </c>
      <c r="DZ93">
        <v>10.8</v>
      </c>
      <c r="EA93">
        <v>198</v>
      </c>
      <c r="EB93">
        <v>4</v>
      </c>
      <c r="EC93">
        <v>1604</v>
      </c>
      <c r="ED93">
        <v>32.5</v>
      </c>
    </row>
    <row r="94" spans="1:134" x14ac:dyDescent="0.35">
      <c r="A94" s="228" t="str">
        <f t="shared" si="1"/>
        <v>Provisional.Independent Schools.Total.Boys</v>
      </c>
      <c r="B94">
        <v>201819</v>
      </c>
      <c r="C94" t="s">
        <v>223</v>
      </c>
      <c r="D94" t="s">
        <v>224</v>
      </c>
      <c r="E94" t="s">
        <v>225</v>
      </c>
      <c r="F94" t="s">
        <v>226</v>
      </c>
      <c r="G94" t="s">
        <v>239</v>
      </c>
      <c r="H94" s="380" t="s">
        <v>231</v>
      </c>
      <c r="I94" t="s">
        <v>7</v>
      </c>
      <c r="J94" t="s">
        <v>5</v>
      </c>
      <c r="K94" t="s">
        <v>7</v>
      </c>
      <c r="L94" t="s">
        <v>7</v>
      </c>
      <c r="M94" t="s">
        <v>7</v>
      </c>
      <c r="N94">
        <v>652</v>
      </c>
      <c r="O94">
        <v>22911</v>
      </c>
      <c r="P94">
        <v>714182.53</v>
      </c>
      <c r="Q94">
        <v>31.2</v>
      </c>
      <c r="R94">
        <v>5415</v>
      </c>
      <c r="S94">
        <v>23.6</v>
      </c>
      <c r="T94">
        <v>3214</v>
      </c>
      <c r="U94">
        <v>14</v>
      </c>
      <c r="V94">
        <v>4321</v>
      </c>
      <c r="W94">
        <v>18.899999999999999</v>
      </c>
      <c r="X94">
        <v>1807</v>
      </c>
      <c r="Y94">
        <v>7.9</v>
      </c>
      <c r="Z94">
        <v>1004</v>
      </c>
      <c r="AA94">
        <v>4.4000000000000004</v>
      </c>
      <c r="AB94">
        <v>1357</v>
      </c>
      <c r="AC94">
        <v>5.9</v>
      </c>
      <c r="AD94">
        <v>55545.15</v>
      </c>
      <c r="AE94">
        <v>2.42</v>
      </c>
      <c r="AF94">
        <v>0</v>
      </c>
      <c r="AG94">
        <v>0</v>
      </c>
      <c r="AH94">
        <v>0</v>
      </c>
      <c r="AI94">
        <v>0</v>
      </c>
      <c r="AJ94">
        <v>0</v>
      </c>
      <c r="AK94">
        <v>0</v>
      </c>
      <c r="AL94">
        <v>0</v>
      </c>
      <c r="AM94">
        <v>0</v>
      </c>
      <c r="AN94">
        <v>0</v>
      </c>
      <c r="AO94">
        <v>0</v>
      </c>
      <c r="AP94">
        <v>0</v>
      </c>
      <c r="AQ94">
        <v>0</v>
      </c>
      <c r="AR94">
        <v>0</v>
      </c>
      <c r="AS94">
        <v>0</v>
      </c>
      <c r="AT94">
        <v>0</v>
      </c>
      <c r="AU94">
        <v>0</v>
      </c>
      <c r="AV94">
        <v>0</v>
      </c>
      <c r="AW94">
        <v>0</v>
      </c>
      <c r="AX94">
        <v>0</v>
      </c>
      <c r="AY94">
        <v>0</v>
      </c>
      <c r="AZ94">
        <v>0</v>
      </c>
      <c r="BA94">
        <v>21999</v>
      </c>
      <c r="BB94">
        <v>96</v>
      </c>
      <c r="BC94">
        <v>22006</v>
      </c>
      <c r="BD94">
        <v>96</v>
      </c>
      <c r="BE94">
        <v>7187</v>
      </c>
      <c r="BF94">
        <v>31.4</v>
      </c>
      <c r="BG94">
        <v>7542</v>
      </c>
      <c r="BH94">
        <v>32.9</v>
      </c>
      <c r="BI94">
        <v>9166</v>
      </c>
      <c r="BJ94">
        <v>40</v>
      </c>
      <c r="BK94">
        <v>10538</v>
      </c>
      <c r="BL94">
        <v>46</v>
      </c>
      <c r="BM94">
        <v>10072</v>
      </c>
      <c r="BN94">
        <v>44</v>
      </c>
      <c r="BO94">
        <v>6139</v>
      </c>
      <c r="BP94">
        <v>26.8</v>
      </c>
      <c r="BQ94">
        <v>5321</v>
      </c>
      <c r="BR94">
        <v>23.2</v>
      </c>
      <c r="BS94">
        <v>7222</v>
      </c>
      <c r="BT94">
        <v>78.8</v>
      </c>
      <c r="BU94">
        <v>8719</v>
      </c>
      <c r="BV94">
        <v>82.7</v>
      </c>
      <c r="BW94">
        <v>8019</v>
      </c>
      <c r="BX94">
        <v>79.599999999999994</v>
      </c>
      <c r="BY94">
        <v>6845</v>
      </c>
      <c r="BZ94">
        <v>29.9</v>
      </c>
      <c r="CA94">
        <v>6556</v>
      </c>
      <c r="CB94">
        <v>28.6</v>
      </c>
      <c r="CC94">
        <v>8431</v>
      </c>
      <c r="CD94">
        <v>92</v>
      </c>
      <c r="CE94">
        <v>9599</v>
      </c>
      <c r="CF94">
        <v>91.1</v>
      </c>
      <c r="CG94">
        <v>8966</v>
      </c>
      <c r="CH94">
        <v>89</v>
      </c>
      <c r="CI94">
        <v>44668.76</v>
      </c>
      <c r="CJ94">
        <v>1.95</v>
      </c>
      <c r="CK94">
        <v>43102.48</v>
      </c>
      <c r="CL94">
        <v>1.88</v>
      </c>
      <c r="CM94">
        <v>57178.38</v>
      </c>
      <c r="CN94">
        <v>2.5</v>
      </c>
      <c r="CO94">
        <v>66675</v>
      </c>
      <c r="CP94">
        <v>2.91</v>
      </c>
      <c r="CQ94">
        <v>64477.09</v>
      </c>
      <c r="CR94">
        <v>2.81</v>
      </c>
      <c r="CS94">
        <v>110235.03</v>
      </c>
      <c r="CT94">
        <v>4.8</v>
      </c>
      <c r="CU94">
        <v>86204.96</v>
      </c>
      <c r="CV94">
        <v>3.8</v>
      </c>
      <c r="CW94">
        <v>268903.67</v>
      </c>
      <c r="CX94">
        <v>11.7</v>
      </c>
      <c r="CY94">
        <v>248838.87</v>
      </c>
      <c r="CZ94">
        <v>10.9</v>
      </c>
      <c r="DA94">
        <v>240015.27</v>
      </c>
      <c r="DB94">
        <v>10.5</v>
      </c>
      <c r="DC94">
        <v>8823.6</v>
      </c>
      <c r="DD94">
        <v>0.4</v>
      </c>
      <c r="DE94">
        <v>41322</v>
      </c>
      <c r="DF94">
        <v>1.8</v>
      </c>
      <c r="DG94">
        <v>41362</v>
      </c>
      <c r="DH94">
        <v>1.8</v>
      </c>
      <c r="DI94">
        <v>4153</v>
      </c>
      <c r="DJ94">
        <v>18.100000000000001</v>
      </c>
      <c r="DK94">
        <v>6426</v>
      </c>
      <c r="DL94">
        <v>28</v>
      </c>
      <c r="DM94">
        <v>4832</v>
      </c>
      <c r="DN94">
        <v>21.1</v>
      </c>
      <c r="DO94">
        <v>3392</v>
      </c>
      <c r="DP94">
        <v>14.8</v>
      </c>
      <c r="DQ94">
        <v>2301</v>
      </c>
      <c r="DR94">
        <v>10</v>
      </c>
      <c r="DS94">
        <v>4605</v>
      </c>
      <c r="DT94">
        <v>20.100000000000001</v>
      </c>
      <c r="DU94">
        <v>4561</v>
      </c>
      <c r="DV94">
        <v>19.899999999999999</v>
      </c>
      <c r="DW94">
        <v>4437</v>
      </c>
      <c r="DX94">
        <v>19.399999999999999</v>
      </c>
      <c r="DY94">
        <v>1388</v>
      </c>
      <c r="DZ94">
        <v>6.1</v>
      </c>
      <c r="EA94">
        <v>1900</v>
      </c>
      <c r="EB94">
        <v>8.3000000000000007</v>
      </c>
      <c r="EC94">
        <v>7281</v>
      </c>
      <c r="ED94">
        <v>31.8</v>
      </c>
    </row>
    <row r="95" spans="1:134" x14ac:dyDescent="0.35">
      <c r="A95" s="228" t="str">
        <f t="shared" si="1"/>
        <v>Provisional.Independent Special Schools.Total.Boys</v>
      </c>
      <c r="B95">
        <v>201819</v>
      </c>
      <c r="C95" t="s">
        <v>223</v>
      </c>
      <c r="D95" t="s">
        <v>224</v>
      </c>
      <c r="E95" t="s">
        <v>225</v>
      </c>
      <c r="F95" t="s">
        <v>226</v>
      </c>
      <c r="G95" t="s">
        <v>239</v>
      </c>
      <c r="H95" s="380" t="s">
        <v>310</v>
      </c>
      <c r="I95" t="s">
        <v>7</v>
      </c>
      <c r="J95" t="s">
        <v>5</v>
      </c>
      <c r="K95" t="s">
        <v>7</v>
      </c>
      <c r="L95" t="s">
        <v>7</v>
      </c>
      <c r="M95" t="s">
        <v>7</v>
      </c>
      <c r="N95">
        <v>272</v>
      </c>
      <c r="O95">
        <v>1632</v>
      </c>
      <c r="P95">
        <v>13273.75</v>
      </c>
      <c r="Q95">
        <v>8.1</v>
      </c>
      <c r="R95">
        <v>649</v>
      </c>
      <c r="S95">
        <v>39.799999999999997</v>
      </c>
      <c r="T95">
        <v>63</v>
      </c>
      <c r="U95">
        <v>3.9</v>
      </c>
      <c r="V95">
        <v>130</v>
      </c>
      <c r="W95">
        <v>8</v>
      </c>
      <c r="X95">
        <v>4</v>
      </c>
      <c r="Y95">
        <v>0.2</v>
      </c>
      <c r="Z95">
        <v>1</v>
      </c>
      <c r="AA95">
        <v>0.1</v>
      </c>
      <c r="AB95">
        <v>2</v>
      </c>
      <c r="AC95">
        <v>0.1</v>
      </c>
      <c r="AD95">
        <v>985.7</v>
      </c>
      <c r="AE95">
        <v>0.6</v>
      </c>
      <c r="AF95">
        <v>0</v>
      </c>
      <c r="AG95">
        <v>0</v>
      </c>
      <c r="AH95">
        <v>0</v>
      </c>
      <c r="AI95">
        <v>0</v>
      </c>
      <c r="AJ95">
        <v>0</v>
      </c>
      <c r="AK95">
        <v>0</v>
      </c>
      <c r="AL95">
        <v>0</v>
      </c>
      <c r="AM95">
        <v>0</v>
      </c>
      <c r="AN95">
        <v>0</v>
      </c>
      <c r="AO95">
        <v>0</v>
      </c>
      <c r="AP95">
        <v>0</v>
      </c>
      <c r="AQ95">
        <v>0</v>
      </c>
      <c r="AR95">
        <v>0</v>
      </c>
      <c r="AS95">
        <v>0</v>
      </c>
      <c r="AT95">
        <v>0</v>
      </c>
      <c r="AU95">
        <v>0</v>
      </c>
      <c r="AV95">
        <v>0</v>
      </c>
      <c r="AW95">
        <v>0</v>
      </c>
      <c r="AX95">
        <v>0</v>
      </c>
      <c r="AY95">
        <v>0</v>
      </c>
      <c r="AZ95">
        <v>0</v>
      </c>
      <c r="BA95">
        <v>985</v>
      </c>
      <c r="BB95">
        <v>60.4</v>
      </c>
      <c r="BC95">
        <v>913</v>
      </c>
      <c r="BD95">
        <v>55.9</v>
      </c>
      <c r="BE95">
        <v>133</v>
      </c>
      <c r="BF95">
        <v>8.1</v>
      </c>
      <c r="BG95">
        <v>836</v>
      </c>
      <c r="BH95">
        <v>51.2</v>
      </c>
      <c r="BI95">
        <v>364</v>
      </c>
      <c r="BJ95">
        <v>22.3</v>
      </c>
      <c r="BK95">
        <v>186</v>
      </c>
      <c r="BL95">
        <v>11.4</v>
      </c>
      <c r="BM95">
        <v>16</v>
      </c>
      <c r="BN95">
        <v>1</v>
      </c>
      <c r="BO95">
        <v>59</v>
      </c>
      <c r="BP95">
        <v>3.6</v>
      </c>
      <c r="BQ95">
        <v>124</v>
      </c>
      <c r="BR95">
        <v>7.6</v>
      </c>
      <c r="BS95">
        <v>98</v>
      </c>
      <c r="BT95">
        <v>26.9</v>
      </c>
      <c r="BU95">
        <v>52</v>
      </c>
      <c r="BV95">
        <v>28</v>
      </c>
      <c r="BW95">
        <v>13</v>
      </c>
      <c r="BX95">
        <v>81.3</v>
      </c>
      <c r="BY95">
        <v>82</v>
      </c>
      <c r="BZ95">
        <v>5</v>
      </c>
      <c r="CA95">
        <v>235</v>
      </c>
      <c r="CB95">
        <v>14.4</v>
      </c>
      <c r="CC95">
        <v>158</v>
      </c>
      <c r="CD95">
        <v>43.4</v>
      </c>
      <c r="CE95">
        <v>79</v>
      </c>
      <c r="CF95">
        <v>42.5</v>
      </c>
      <c r="CG95">
        <v>13</v>
      </c>
      <c r="CH95">
        <v>81.3</v>
      </c>
      <c r="CI95">
        <v>540</v>
      </c>
      <c r="CJ95">
        <v>0.33</v>
      </c>
      <c r="CK95">
        <v>2092.75</v>
      </c>
      <c r="CL95">
        <v>1.28</v>
      </c>
      <c r="CM95">
        <v>1280.5</v>
      </c>
      <c r="CN95">
        <v>0.78</v>
      </c>
      <c r="CO95">
        <v>629</v>
      </c>
      <c r="CP95">
        <v>0.39</v>
      </c>
      <c r="CQ95">
        <v>91</v>
      </c>
      <c r="CR95">
        <v>0.06</v>
      </c>
      <c r="CS95">
        <v>2459</v>
      </c>
      <c r="CT95">
        <v>1.5</v>
      </c>
      <c r="CU95">
        <v>4187.5</v>
      </c>
      <c r="CV95">
        <v>2.6</v>
      </c>
      <c r="CW95">
        <v>3691.5</v>
      </c>
      <c r="CX95">
        <v>2.2999999999999998</v>
      </c>
      <c r="CY95">
        <v>2935.75</v>
      </c>
      <c r="CZ95">
        <v>1.8</v>
      </c>
      <c r="DA95">
        <v>2454.5</v>
      </c>
      <c r="DB95">
        <v>1.5</v>
      </c>
      <c r="DC95">
        <v>481.25</v>
      </c>
      <c r="DD95">
        <v>0.3</v>
      </c>
      <c r="DE95">
        <v>1015</v>
      </c>
      <c r="DF95">
        <v>0.6</v>
      </c>
      <c r="DG95">
        <v>811</v>
      </c>
      <c r="DH95">
        <v>0.5</v>
      </c>
      <c r="DI95">
        <v>749</v>
      </c>
      <c r="DJ95">
        <v>45.9</v>
      </c>
      <c r="DK95">
        <v>463</v>
      </c>
      <c r="DL95">
        <v>28.4</v>
      </c>
      <c r="DM95">
        <v>240</v>
      </c>
      <c r="DN95">
        <v>14.7</v>
      </c>
      <c r="DO95">
        <v>132</v>
      </c>
      <c r="DP95">
        <v>8.1</v>
      </c>
      <c r="DQ95">
        <v>44</v>
      </c>
      <c r="DR95">
        <v>2.7</v>
      </c>
      <c r="DS95">
        <v>343</v>
      </c>
      <c r="DT95">
        <v>21</v>
      </c>
      <c r="DU95">
        <v>22</v>
      </c>
      <c r="DV95">
        <v>1.3</v>
      </c>
      <c r="DW95">
        <v>22</v>
      </c>
      <c r="DX95">
        <v>1.3</v>
      </c>
      <c r="DY95">
        <v>32</v>
      </c>
      <c r="DZ95">
        <v>2</v>
      </c>
      <c r="EA95">
        <v>3</v>
      </c>
      <c r="EB95">
        <v>0.2</v>
      </c>
      <c r="EC95">
        <v>275</v>
      </c>
      <c r="ED95">
        <v>16.899999999999999</v>
      </c>
    </row>
    <row r="96" spans="1:134" x14ac:dyDescent="0.35">
      <c r="A96" s="228" t="str">
        <f t="shared" si="1"/>
        <v>Provisional.LA maintained.Total.Boys</v>
      </c>
      <c r="B96">
        <v>201819</v>
      </c>
      <c r="C96" t="s">
        <v>223</v>
      </c>
      <c r="D96" t="s">
        <v>224</v>
      </c>
      <c r="E96" t="s">
        <v>225</v>
      </c>
      <c r="F96" t="s">
        <v>226</v>
      </c>
      <c r="G96" t="s">
        <v>239</v>
      </c>
      <c r="H96" s="380" t="s">
        <v>232</v>
      </c>
      <c r="I96" t="s">
        <v>7</v>
      </c>
      <c r="J96" t="s">
        <v>5</v>
      </c>
      <c r="K96" t="s">
        <v>7</v>
      </c>
      <c r="L96" t="s">
        <v>7</v>
      </c>
      <c r="M96" t="s">
        <v>7</v>
      </c>
      <c r="N96">
        <v>776</v>
      </c>
      <c r="O96">
        <v>69920</v>
      </c>
      <c r="P96">
        <v>3082038.42</v>
      </c>
      <c r="Q96">
        <v>44.1</v>
      </c>
      <c r="R96">
        <v>68697</v>
      </c>
      <c r="S96">
        <v>98.3</v>
      </c>
      <c r="T96">
        <v>27145</v>
      </c>
      <c r="U96">
        <v>38.799999999999997</v>
      </c>
      <c r="V96">
        <v>42607</v>
      </c>
      <c r="W96">
        <v>60.9</v>
      </c>
      <c r="X96">
        <v>22873</v>
      </c>
      <c r="Y96">
        <v>32.700000000000003</v>
      </c>
      <c r="Z96">
        <v>8134</v>
      </c>
      <c r="AA96">
        <v>11.6</v>
      </c>
      <c r="AB96">
        <v>12632</v>
      </c>
      <c r="AC96">
        <v>18.100000000000001</v>
      </c>
      <c r="AD96">
        <v>267993.21000000002</v>
      </c>
      <c r="AE96">
        <v>3.83</v>
      </c>
      <c r="AF96">
        <v>65908</v>
      </c>
      <c r="AG96">
        <v>-18234.25</v>
      </c>
      <c r="AH96">
        <v>-0.28000000000000003</v>
      </c>
      <c r="AI96">
        <v>-0.28999999999999998</v>
      </c>
      <c r="AJ96">
        <v>-0.27</v>
      </c>
      <c r="AK96">
        <v>-29555.919999999998</v>
      </c>
      <c r="AL96">
        <v>-0.45</v>
      </c>
      <c r="AM96">
        <v>-0.46</v>
      </c>
      <c r="AN96">
        <v>-0.44</v>
      </c>
      <c r="AO96">
        <v>-2132.3200000000002</v>
      </c>
      <c r="AP96">
        <v>-0.03</v>
      </c>
      <c r="AQ96">
        <v>-0.04</v>
      </c>
      <c r="AR96">
        <v>-0.02</v>
      </c>
      <c r="AS96">
        <v>-13108.43</v>
      </c>
      <c r="AT96">
        <v>-0.2</v>
      </c>
      <c r="AU96">
        <v>-0.21</v>
      </c>
      <c r="AV96">
        <v>-0.19</v>
      </c>
      <c r="AW96">
        <v>-28519</v>
      </c>
      <c r="AX96">
        <v>-0.43</v>
      </c>
      <c r="AY96">
        <v>-0.44</v>
      </c>
      <c r="AZ96">
        <v>-0.42</v>
      </c>
      <c r="BA96">
        <v>69248</v>
      </c>
      <c r="BB96">
        <v>99</v>
      </c>
      <c r="BC96">
        <v>69027</v>
      </c>
      <c r="BD96">
        <v>98.7</v>
      </c>
      <c r="BE96">
        <v>67872</v>
      </c>
      <c r="BF96">
        <v>97.1</v>
      </c>
      <c r="BG96">
        <v>68943</v>
      </c>
      <c r="BH96">
        <v>98.6</v>
      </c>
      <c r="BI96">
        <v>67949</v>
      </c>
      <c r="BJ96">
        <v>97.2</v>
      </c>
      <c r="BK96">
        <v>55644</v>
      </c>
      <c r="BL96">
        <v>79.599999999999994</v>
      </c>
      <c r="BM96">
        <v>27297</v>
      </c>
      <c r="BN96">
        <v>39</v>
      </c>
      <c r="BO96">
        <v>36113</v>
      </c>
      <c r="BP96">
        <v>51.6</v>
      </c>
      <c r="BQ96">
        <v>33544</v>
      </c>
      <c r="BR96">
        <v>48</v>
      </c>
      <c r="BS96">
        <v>29385</v>
      </c>
      <c r="BT96">
        <v>43.2</v>
      </c>
      <c r="BU96">
        <v>24870</v>
      </c>
      <c r="BV96">
        <v>44.7</v>
      </c>
      <c r="BW96">
        <v>12797</v>
      </c>
      <c r="BX96">
        <v>46.9</v>
      </c>
      <c r="BY96">
        <v>48542</v>
      </c>
      <c r="BZ96">
        <v>69.400000000000006</v>
      </c>
      <c r="CA96">
        <v>48793</v>
      </c>
      <c r="CB96">
        <v>69.8</v>
      </c>
      <c r="CC96">
        <v>42190</v>
      </c>
      <c r="CD96">
        <v>62.1</v>
      </c>
      <c r="CE96">
        <v>32315</v>
      </c>
      <c r="CF96">
        <v>58.1</v>
      </c>
      <c r="CG96">
        <v>17242</v>
      </c>
      <c r="CH96">
        <v>63.2</v>
      </c>
      <c r="CI96">
        <v>318058</v>
      </c>
      <c r="CJ96">
        <v>4.55</v>
      </c>
      <c r="CK96">
        <v>315958</v>
      </c>
      <c r="CL96">
        <v>4.5199999999999996</v>
      </c>
      <c r="CM96">
        <v>307179.38</v>
      </c>
      <c r="CN96">
        <v>4.3899999999999997</v>
      </c>
      <c r="CO96">
        <v>235666</v>
      </c>
      <c r="CP96">
        <v>3.37</v>
      </c>
      <c r="CQ96">
        <v>123910.89</v>
      </c>
      <c r="CR96">
        <v>1.77</v>
      </c>
      <c r="CS96">
        <v>637873</v>
      </c>
      <c r="CT96">
        <v>9.1</v>
      </c>
      <c r="CU96">
        <v>631916</v>
      </c>
      <c r="CV96">
        <v>9</v>
      </c>
      <c r="CW96">
        <v>905163.49</v>
      </c>
      <c r="CX96">
        <v>12.9</v>
      </c>
      <c r="CY96">
        <v>907085.93</v>
      </c>
      <c r="CZ96">
        <v>13</v>
      </c>
      <c r="DA96">
        <v>740358.93</v>
      </c>
      <c r="DB96">
        <v>10.6</v>
      </c>
      <c r="DC96">
        <v>166727</v>
      </c>
      <c r="DD96">
        <v>2.4</v>
      </c>
      <c r="DE96">
        <v>195468</v>
      </c>
      <c r="DF96">
        <v>2.8</v>
      </c>
      <c r="DG96">
        <v>197119</v>
      </c>
      <c r="DH96">
        <v>2.8</v>
      </c>
      <c r="DI96">
        <v>853</v>
      </c>
      <c r="DJ96">
        <v>1.2</v>
      </c>
      <c r="DK96">
        <v>522</v>
      </c>
      <c r="DL96">
        <v>0.7</v>
      </c>
      <c r="DM96">
        <v>897</v>
      </c>
      <c r="DN96">
        <v>1.3</v>
      </c>
      <c r="DO96">
        <v>8076</v>
      </c>
      <c r="DP96">
        <v>11.6</v>
      </c>
      <c r="DQ96">
        <v>36699</v>
      </c>
      <c r="DR96">
        <v>52.5</v>
      </c>
      <c r="DS96">
        <v>50389</v>
      </c>
      <c r="DT96">
        <v>72.099999999999994</v>
      </c>
      <c r="DU96">
        <v>17575</v>
      </c>
      <c r="DV96">
        <v>25.1</v>
      </c>
      <c r="DW96">
        <v>17571</v>
      </c>
      <c r="DX96">
        <v>25.1</v>
      </c>
      <c r="DY96">
        <v>6627</v>
      </c>
      <c r="DZ96">
        <v>9.5</v>
      </c>
      <c r="EA96">
        <v>1490</v>
      </c>
      <c r="EB96">
        <v>2.1</v>
      </c>
      <c r="EC96">
        <v>23341</v>
      </c>
      <c r="ED96">
        <v>33.4</v>
      </c>
    </row>
    <row r="97" spans="1:134" x14ac:dyDescent="0.35">
      <c r="A97" s="228" t="str">
        <f t="shared" si="1"/>
        <v>Provisional.Non-Maintained Special Schools.Total.Boys</v>
      </c>
      <c r="B97">
        <v>201819</v>
      </c>
      <c r="C97" t="s">
        <v>223</v>
      </c>
      <c r="D97" t="s">
        <v>224</v>
      </c>
      <c r="E97" t="s">
        <v>225</v>
      </c>
      <c r="F97" t="s">
        <v>226</v>
      </c>
      <c r="G97" t="s">
        <v>239</v>
      </c>
      <c r="H97" s="380" t="s">
        <v>233</v>
      </c>
      <c r="I97" t="s">
        <v>7</v>
      </c>
      <c r="J97" t="s">
        <v>5</v>
      </c>
      <c r="K97" t="s">
        <v>7</v>
      </c>
      <c r="L97" t="s">
        <v>7</v>
      </c>
      <c r="M97" t="s">
        <v>7</v>
      </c>
      <c r="N97">
        <v>49</v>
      </c>
      <c r="O97">
        <v>307</v>
      </c>
      <c r="P97">
        <v>2151.5</v>
      </c>
      <c r="Q97">
        <v>7</v>
      </c>
      <c r="R97">
        <v>68</v>
      </c>
      <c r="S97">
        <v>22.1</v>
      </c>
      <c r="T97">
        <v>8</v>
      </c>
      <c r="U97">
        <v>2.6</v>
      </c>
      <c r="V97">
        <v>16</v>
      </c>
      <c r="W97">
        <v>5.2</v>
      </c>
      <c r="X97">
        <v>3</v>
      </c>
      <c r="Y97">
        <v>1</v>
      </c>
      <c r="Z97">
        <v>1</v>
      </c>
      <c r="AA97">
        <v>0.3</v>
      </c>
      <c r="AB97">
        <v>1</v>
      </c>
      <c r="AC97">
        <v>0.3</v>
      </c>
      <c r="AD97">
        <v>168.84</v>
      </c>
      <c r="AE97">
        <v>0.55000000000000004</v>
      </c>
      <c r="AF97">
        <v>252</v>
      </c>
      <c r="AG97">
        <v>-473.89</v>
      </c>
      <c r="AH97">
        <v>-1.88</v>
      </c>
      <c r="AI97">
        <v>-2.04</v>
      </c>
      <c r="AJ97">
        <v>-1.72</v>
      </c>
      <c r="AK97">
        <v>-577.04</v>
      </c>
      <c r="AL97">
        <v>-2.29</v>
      </c>
      <c r="AM97">
        <v>-2.4500000000000002</v>
      </c>
      <c r="AN97">
        <v>-2.13</v>
      </c>
      <c r="AO97">
        <v>-291.10000000000002</v>
      </c>
      <c r="AP97">
        <v>-1.1599999999999999</v>
      </c>
      <c r="AQ97">
        <v>-1.31</v>
      </c>
      <c r="AR97">
        <v>-1</v>
      </c>
      <c r="AS97">
        <v>-452.49</v>
      </c>
      <c r="AT97">
        <v>-1.8</v>
      </c>
      <c r="AU97">
        <v>-1.95</v>
      </c>
      <c r="AV97">
        <v>-1.64</v>
      </c>
      <c r="AW97">
        <v>-548.55999999999995</v>
      </c>
      <c r="AX97">
        <v>-2.1800000000000002</v>
      </c>
      <c r="AY97">
        <v>-2.34</v>
      </c>
      <c r="AZ97">
        <v>-2.02</v>
      </c>
      <c r="BA97">
        <v>126</v>
      </c>
      <c r="BB97">
        <v>41</v>
      </c>
      <c r="BC97">
        <v>125</v>
      </c>
      <c r="BD97">
        <v>40.700000000000003</v>
      </c>
      <c r="BE97">
        <v>28</v>
      </c>
      <c r="BF97">
        <v>9.1</v>
      </c>
      <c r="BG97">
        <v>102</v>
      </c>
      <c r="BH97">
        <v>33.200000000000003</v>
      </c>
      <c r="BI97">
        <v>59</v>
      </c>
      <c r="BJ97">
        <v>19.2</v>
      </c>
      <c r="BK97">
        <v>31</v>
      </c>
      <c r="BL97">
        <v>10.1</v>
      </c>
      <c r="BM97">
        <v>11</v>
      </c>
      <c r="BN97">
        <v>3.6</v>
      </c>
      <c r="BO97">
        <v>9</v>
      </c>
      <c r="BP97">
        <v>2.9</v>
      </c>
      <c r="BQ97">
        <v>24</v>
      </c>
      <c r="BR97">
        <v>7.8</v>
      </c>
      <c r="BS97">
        <v>21</v>
      </c>
      <c r="BT97">
        <v>35.6</v>
      </c>
      <c r="BU97">
        <v>7</v>
      </c>
      <c r="BV97">
        <v>22.6</v>
      </c>
      <c r="BW97">
        <v>3</v>
      </c>
      <c r="BX97">
        <v>27.3</v>
      </c>
      <c r="BY97">
        <v>15</v>
      </c>
      <c r="BZ97">
        <v>4.9000000000000004</v>
      </c>
      <c r="CA97">
        <v>46</v>
      </c>
      <c r="CB97">
        <v>15</v>
      </c>
      <c r="CC97">
        <v>26</v>
      </c>
      <c r="CD97">
        <v>44.1</v>
      </c>
      <c r="CE97">
        <v>9</v>
      </c>
      <c r="CF97">
        <v>29</v>
      </c>
      <c r="CG97">
        <v>5</v>
      </c>
      <c r="CH97">
        <v>45.5</v>
      </c>
      <c r="CI97">
        <v>113</v>
      </c>
      <c r="CJ97">
        <v>0.37</v>
      </c>
      <c r="CK97">
        <v>322</v>
      </c>
      <c r="CL97">
        <v>1.05</v>
      </c>
      <c r="CM97">
        <v>220</v>
      </c>
      <c r="CN97">
        <v>0.72</v>
      </c>
      <c r="CO97">
        <v>95</v>
      </c>
      <c r="CP97">
        <v>0.31</v>
      </c>
      <c r="CQ97">
        <v>43</v>
      </c>
      <c r="CR97">
        <v>0.14000000000000001</v>
      </c>
      <c r="CS97">
        <v>352</v>
      </c>
      <c r="CT97">
        <v>1.1000000000000001</v>
      </c>
      <c r="CU97">
        <v>644</v>
      </c>
      <c r="CV97">
        <v>2.1</v>
      </c>
      <c r="CW97">
        <v>582</v>
      </c>
      <c r="CX97">
        <v>1.9</v>
      </c>
      <c r="CY97">
        <v>573.5</v>
      </c>
      <c r="CZ97">
        <v>1.9</v>
      </c>
      <c r="DA97">
        <v>471</v>
      </c>
      <c r="DB97">
        <v>1.5</v>
      </c>
      <c r="DC97">
        <v>102.5</v>
      </c>
      <c r="DD97">
        <v>0.3</v>
      </c>
      <c r="DE97">
        <v>157</v>
      </c>
      <c r="DF97">
        <v>0.5</v>
      </c>
      <c r="DG97">
        <v>170</v>
      </c>
      <c r="DH97">
        <v>0.6</v>
      </c>
      <c r="DI97">
        <v>200</v>
      </c>
      <c r="DJ97">
        <v>65.099999999999994</v>
      </c>
      <c r="DK97">
        <v>42</v>
      </c>
      <c r="DL97">
        <v>13.7</v>
      </c>
      <c r="DM97">
        <v>30</v>
      </c>
      <c r="DN97">
        <v>9.8000000000000007</v>
      </c>
      <c r="DO97">
        <v>14</v>
      </c>
      <c r="DP97">
        <v>4.5999999999999996</v>
      </c>
      <c r="DQ97">
        <v>18</v>
      </c>
      <c r="DR97">
        <v>5.9</v>
      </c>
      <c r="DS97">
        <v>53</v>
      </c>
      <c r="DT97">
        <v>17.3</v>
      </c>
      <c r="DU97">
        <v>6</v>
      </c>
      <c r="DV97">
        <v>2</v>
      </c>
      <c r="DW97">
        <v>6</v>
      </c>
      <c r="DX97">
        <v>2</v>
      </c>
      <c r="DY97">
        <v>1</v>
      </c>
      <c r="DZ97">
        <v>0.3</v>
      </c>
      <c r="EA97">
        <v>0</v>
      </c>
      <c r="EB97">
        <v>0</v>
      </c>
      <c r="EC97">
        <v>58</v>
      </c>
      <c r="ED97">
        <v>18.899999999999999</v>
      </c>
    </row>
    <row r="98" spans="1:134" x14ac:dyDescent="0.35">
      <c r="A98" s="228" t="str">
        <f t="shared" si="1"/>
        <v>Provisional.PRU &amp; AP.Total.Boys</v>
      </c>
      <c r="B98">
        <v>201819</v>
      </c>
      <c r="C98" t="s">
        <v>223</v>
      </c>
      <c r="D98" t="s">
        <v>224</v>
      </c>
      <c r="E98" t="s">
        <v>225</v>
      </c>
      <c r="F98" t="s">
        <v>226</v>
      </c>
      <c r="G98" t="s">
        <v>239</v>
      </c>
      <c r="H98" s="380" t="s">
        <v>397</v>
      </c>
      <c r="I98" t="s">
        <v>7</v>
      </c>
      <c r="J98" t="s">
        <v>5</v>
      </c>
      <c r="K98" t="s">
        <v>7</v>
      </c>
      <c r="L98" t="s">
        <v>7</v>
      </c>
      <c r="M98" t="s">
        <v>7</v>
      </c>
      <c r="N98">
        <v>406</v>
      </c>
      <c r="O98">
        <v>6502</v>
      </c>
      <c r="P98">
        <v>37899.129999999997</v>
      </c>
      <c r="Q98">
        <v>5.8</v>
      </c>
      <c r="R98">
        <v>2960</v>
      </c>
      <c r="S98">
        <v>45.5</v>
      </c>
      <c r="T98">
        <v>73</v>
      </c>
      <c r="U98">
        <v>1.1000000000000001</v>
      </c>
      <c r="V98">
        <v>219</v>
      </c>
      <c r="W98">
        <v>3.4</v>
      </c>
      <c r="X98">
        <v>28</v>
      </c>
      <c r="Y98">
        <v>0.4</v>
      </c>
      <c r="Z98">
        <v>4</v>
      </c>
      <c r="AA98">
        <v>0.1</v>
      </c>
      <c r="AB98">
        <v>7</v>
      </c>
      <c r="AC98">
        <v>0.1</v>
      </c>
      <c r="AD98">
        <v>2567.73</v>
      </c>
      <c r="AE98">
        <v>0.39</v>
      </c>
      <c r="AF98">
        <v>5802</v>
      </c>
      <c r="AG98">
        <v>-18136.78</v>
      </c>
      <c r="AH98">
        <v>-3.13</v>
      </c>
      <c r="AI98">
        <v>-3.16</v>
      </c>
      <c r="AJ98">
        <v>-3.09</v>
      </c>
      <c r="AK98">
        <v>-19837.009999999998</v>
      </c>
      <c r="AL98">
        <v>-3.42</v>
      </c>
      <c r="AM98">
        <v>-3.45</v>
      </c>
      <c r="AN98">
        <v>-3.39</v>
      </c>
      <c r="AO98">
        <v>-13541.17</v>
      </c>
      <c r="AP98">
        <v>-2.33</v>
      </c>
      <c r="AQ98">
        <v>-2.37</v>
      </c>
      <c r="AR98">
        <v>-2.2999999999999998</v>
      </c>
      <c r="AS98">
        <v>-17795.599999999999</v>
      </c>
      <c r="AT98">
        <v>-3.07</v>
      </c>
      <c r="AU98">
        <v>-3.1</v>
      </c>
      <c r="AV98">
        <v>-3.03</v>
      </c>
      <c r="AW98">
        <v>-20406.39</v>
      </c>
      <c r="AX98">
        <v>-3.52</v>
      </c>
      <c r="AY98">
        <v>-3.55</v>
      </c>
      <c r="AZ98">
        <v>-3.48</v>
      </c>
      <c r="BA98">
        <v>3862</v>
      </c>
      <c r="BB98">
        <v>59.4</v>
      </c>
      <c r="BC98">
        <v>3588</v>
      </c>
      <c r="BD98">
        <v>55.2</v>
      </c>
      <c r="BE98">
        <v>901</v>
      </c>
      <c r="BF98">
        <v>13.9</v>
      </c>
      <c r="BG98">
        <v>3476</v>
      </c>
      <c r="BH98">
        <v>53.5</v>
      </c>
      <c r="BI98">
        <v>961</v>
      </c>
      <c r="BJ98">
        <v>14.8</v>
      </c>
      <c r="BK98">
        <v>334</v>
      </c>
      <c r="BL98">
        <v>5.0999999999999996</v>
      </c>
      <c r="BM98">
        <v>108</v>
      </c>
      <c r="BN98">
        <v>1.7</v>
      </c>
      <c r="BO98">
        <v>96</v>
      </c>
      <c r="BP98">
        <v>1.5</v>
      </c>
      <c r="BQ98">
        <v>186</v>
      </c>
      <c r="BR98">
        <v>2.9</v>
      </c>
      <c r="BS98">
        <v>81</v>
      </c>
      <c r="BT98">
        <v>8.4</v>
      </c>
      <c r="BU98">
        <v>26</v>
      </c>
      <c r="BV98">
        <v>7.8</v>
      </c>
      <c r="BW98">
        <v>70</v>
      </c>
      <c r="BX98">
        <v>64.8</v>
      </c>
      <c r="BY98">
        <v>203</v>
      </c>
      <c r="BZ98">
        <v>3.1</v>
      </c>
      <c r="CA98">
        <v>545</v>
      </c>
      <c r="CB98">
        <v>8.4</v>
      </c>
      <c r="CC98">
        <v>189</v>
      </c>
      <c r="CD98">
        <v>19.7</v>
      </c>
      <c r="CE98">
        <v>46</v>
      </c>
      <c r="CF98">
        <v>13.8</v>
      </c>
      <c r="CG98">
        <v>74</v>
      </c>
      <c r="CH98">
        <v>68.5</v>
      </c>
      <c r="CI98">
        <v>2414</v>
      </c>
      <c r="CJ98">
        <v>0.37</v>
      </c>
      <c r="CK98">
        <v>7021</v>
      </c>
      <c r="CL98">
        <v>1.08</v>
      </c>
      <c r="CM98">
        <v>2372.5</v>
      </c>
      <c r="CN98">
        <v>0.36</v>
      </c>
      <c r="CO98">
        <v>640</v>
      </c>
      <c r="CP98">
        <v>0.1</v>
      </c>
      <c r="CQ98">
        <v>583.13</v>
      </c>
      <c r="CR98">
        <v>0.09</v>
      </c>
      <c r="CS98">
        <v>8974</v>
      </c>
      <c r="CT98">
        <v>1.4</v>
      </c>
      <c r="CU98">
        <v>14042</v>
      </c>
      <c r="CV98">
        <v>2.2000000000000002</v>
      </c>
      <c r="CW98">
        <v>7401.13</v>
      </c>
      <c r="CX98">
        <v>1.1000000000000001</v>
      </c>
      <c r="CY98">
        <v>7482</v>
      </c>
      <c r="CZ98">
        <v>1.2</v>
      </c>
      <c r="DA98">
        <v>5803</v>
      </c>
      <c r="DB98">
        <v>0.9</v>
      </c>
      <c r="DC98">
        <v>1679</v>
      </c>
      <c r="DD98">
        <v>0.3</v>
      </c>
      <c r="DE98">
        <v>2811</v>
      </c>
      <c r="DF98">
        <v>0.4</v>
      </c>
      <c r="DG98">
        <v>2823</v>
      </c>
      <c r="DH98">
        <v>0.4</v>
      </c>
      <c r="DI98">
        <v>2948</v>
      </c>
      <c r="DJ98">
        <v>45.3</v>
      </c>
      <c r="DK98">
        <v>2099</v>
      </c>
      <c r="DL98">
        <v>32.299999999999997</v>
      </c>
      <c r="DM98">
        <v>879</v>
      </c>
      <c r="DN98">
        <v>13.5</v>
      </c>
      <c r="DO98">
        <v>409</v>
      </c>
      <c r="DP98">
        <v>6.3</v>
      </c>
      <c r="DQ98">
        <v>139</v>
      </c>
      <c r="DR98">
        <v>2.1</v>
      </c>
      <c r="DS98">
        <v>923</v>
      </c>
      <c r="DT98">
        <v>14.2</v>
      </c>
      <c r="DU98">
        <v>39</v>
      </c>
      <c r="DV98">
        <v>0.6</v>
      </c>
      <c r="DW98">
        <v>38</v>
      </c>
      <c r="DX98">
        <v>0.6</v>
      </c>
      <c r="DY98">
        <v>10</v>
      </c>
      <c r="DZ98">
        <v>0.2</v>
      </c>
      <c r="EA98">
        <v>7</v>
      </c>
      <c r="EB98">
        <v>0.1</v>
      </c>
      <c r="EC98">
        <v>810</v>
      </c>
      <c r="ED98">
        <v>12.5</v>
      </c>
    </row>
    <row r="99" spans="1:134" x14ac:dyDescent="0.35">
      <c r="A99" s="228" t="str">
        <f t="shared" si="1"/>
        <v>Provisional.Sponsored Academies.Total.Boys</v>
      </c>
      <c r="B99">
        <v>201819</v>
      </c>
      <c r="C99" t="s">
        <v>223</v>
      </c>
      <c r="D99" t="s">
        <v>224</v>
      </c>
      <c r="E99" t="s">
        <v>225</v>
      </c>
      <c r="F99" t="s">
        <v>226</v>
      </c>
      <c r="G99" t="s">
        <v>239</v>
      </c>
      <c r="H99" s="380" t="s">
        <v>234</v>
      </c>
      <c r="I99" t="s">
        <v>7</v>
      </c>
      <c r="J99" t="s">
        <v>5</v>
      </c>
      <c r="K99" t="s">
        <v>7</v>
      </c>
      <c r="L99" t="s">
        <v>7</v>
      </c>
      <c r="M99" t="s">
        <v>7</v>
      </c>
      <c r="N99">
        <v>684</v>
      </c>
      <c r="O99">
        <v>53957</v>
      </c>
      <c r="P99">
        <v>2148545.33</v>
      </c>
      <c r="Q99">
        <v>39.799999999999997</v>
      </c>
      <c r="R99">
        <v>52877</v>
      </c>
      <c r="S99">
        <v>98</v>
      </c>
      <c r="T99">
        <v>16232</v>
      </c>
      <c r="U99">
        <v>30.1</v>
      </c>
      <c r="V99">
        <v>27894</v>
      </c>
      <c r="W99">
        <v>51.7</v>
      </c>
      <c r="X99">
        <v>15179</v>
      </c>
      <c r="Y99">
        <v>28.1</v>
      </c>
      <c r="Z99">
        <v>3872</v>
      </c>
      <c r="AA99">
        <v>7.2</v>
      </c>
      <c r="AB99">
        <v>6552</v>
      </c>
      <c r="AC99">
        <v>12.1</v>
      </c>
      <c r="AD99">
        <v>181822.02</v>
      </c>
      <c r="AE99">
        <v>3.37</v>
      </c>
      <c r="AF99">
        <v>50110</v>
      </c>
      <c r="AG99">
        <v>-19159.38</v>
      </c>
      <c r="AH99">
        <v>-0.38</v>
      </c>
      <c r="AI99">
        <v>-0.39</v>
      </c>
      <c r="AJ99">
        <v>-0.37</v>
      </c>
      <c r="AK99">
        <v>-27836.21</v>
      </c>
      <c r="AL99">
        <v>-0.56000000000000005</v>
      </c>
      <c r="AM99">
        <v>-0.56999999999999995</v>
      </c>
      <c r="AN99">
        <v>-0.54</v>
      </c>
      <c r="AO99">
        <v>-7089.33</v>
      </c>
      <c r="AP99">
        <v>-0.14000000000000001</v>
      </c>
      <c r="AQ99">
        <v>-0.15</v>
      </c>
      <c r="AR99">
        <v>-0.13</v>
      </c>
      <c r="AS99">
        <v>-20064.080000000002</v>
      </c>
      <c r="AT99">
        <v>-0.4</v>
      </c>
      <c r="AU99">
        <v>-0.41</v>
      </c>
      <c r="AV99">
        <v>-0.39</v>
      </c>
      <c r="AW99">
        <v>-22277.06</v>
      </c>
      <c r="AX99">
        <v>-0.44</v>
      </c>
      <c r="AY99">
        <v>-0.46</v>
      </c>
      <c r="AZ99">
        <v>-0.43</v>
      </c>
      <c r="BA99">
        <v>53342</v>
      </c>
      <c r="BB99">
        <v>98.9</v>
      </c>
      <c r="BC99">
        <v>53038</v>
      </c>
      <c r="BD99">
        <v>98.3</v>
      </c>
      <c r="BE99">
        <v>52325</v>
      </c>
      <c r="BF99">
        <v>97</v>
      </c>
      <c r="BG99">
        <v>53060</v>
      </c>
      <c r="BH99">
        <v>98.3</v>
      </c>
      <c r="BI99">
        <v>51990</v>
      </c>
      <c r="BJ99">
        <v>96.4</v>
      </c>
      <c r="BK99">
        <v>42748</v>
      </c>
      <c r="BL99">
        <v>79.2</v>
      </c>
      <c r="BM99">
        <v>18256</v>
      </c>
      <c r="BN99">
        <v>33.799999999999997</v>
      </c>
      <c r="BO99">
        <v>23245</v>
      </c>
      <c r="BP99">
        <v>43.1</v>
      </c>
      <c r="BQ99">
        <v>21039</v>
      </c>
      <c r="BR99">
        <v>39</v>
      </c>
      <c r="BS99">
        <v>17280</v>
      </c>
      <c r="BT99">
        <v>33.200000000000003</v>
      </c>
      <c r="BU99">
        <v>14207</v>
      </c>
      <c r="BV99">
        <v>33.200000000000003</v>
      </c>
      <c r="BW99">
        <v>7415</v>
      </c>
      <c r="BX99">
        <v>40.6</v>
      </c>
      <c r="BY99">
        <v>33178</v>
      </c>
      <c r="BZ99">
        <v>61.5</v>
      </c>
      <c r="CA99">
        <v>33126</v>
      </c>
      <c r="CB99">
        <v>61.4</v>
      </c>
      <c r="CC99">
        <v>27136</v>
      </c>
      <c r="CD99">
        <v>52.2</v>
      </c>
      <c r="CE99">
        <v>19713</v>
      </c>
      <c r="CF99">
        <v>46.1</v>
      </c>
      <c r="CG99">
        <v>10027</v>
      </c>
      <c r="CH99">
        <v>54.9</v>
      </c>
      <c r="CI99">
        <v>224190</v>
      </c>
      <c r="CJ99">
        <v>4.1500000000000004</v>
      </c>
      <c r="CK99">
        <v>218430</v>
      </c>
      <c r="CL99">
        <v>4.05</v>
      </c>
      <c r="CM99">
        <v>208701.5</v>
      </c>
      <c r="CN99">
        <v>3.87</v>
      </c>
      <c r="CO99">
        <v>153900</v>
      </c>
      <c r="CP99">
        <v>2.85</v>
      </c>
      <c r="CQ99">
        <v>77002.58</v>
      </c>
      <c r="CR99">
        <v>1.43</v>
      </c>
      <c r="CS99">
        <v>449388</v>
      </c>
      <c r="CT99">
        <v>8.3000000000000007</v>
      </c>
      <c r="CU99">
        <v>436860</v>
      </c>
      <c r="CV99">
        <v>8.1</v>
      </c>
      <c r="CW99">
        <v>611069.69999999995</v>
      </c>
      <c r="CX99">
        <v>11.3</v>
      </c>
      <c r="CY99">
        <v>651227.63</v>
      </c>
      <c r="CZ99">
        <v>12.1</v>
      </c>
      <c r="DA99">
        <v>429569.13</v>
      </c>
      <c r="DB99">
        <v>8</v>
      </c>
      <c r="DC99">
        <v>221658.5</v>
      </c>
      <c r="DD99">
        <v>4.0999999999999996</v>
      </c>
      <c r="DE99">
        <v>148245</v>
      </c>
      <c r="DF99">
        <v>2.7</v>
      </c>
      <c r="DG99">
        <v>148772</v>
      </c>
      <c r="DH99">
        <v>2.8</v>
      </c>
      <c r="DI99">
        <v>798</v>
      </c>
      <c r="DJ99">
        <v>1.5</v>
      </c>
      <c r="DK99">
        <v>403</v>
      </c>
      <c r="DL99">
        <v>0.7</v>
      </c>
      <c r="DM99">
        <v>819</v>
      </c>
      <c r="DN99">
        <v>1.5</v>
      </c>
      <c r="DO99">
        <v>6589</v>
      </c>
      <c r="DP99">
        <v>12.2</v>
      </c>
      <c r="DQ99">
        <v>30169</v>
      </c>
      <c r="DR99">
        <v>55.9</v>
      </c>
      <c r="DS99">
        <v>41905</v>
      </c>
      <c r="DT99">
        <v>77.7</v>
      </c>
      <c r="DU99">
        <v>10085</v>
      </c>
      <c r="DV99">
        <v>18.7</v>
      </c>
      <c r="DW99">
        <v>10051</v>
      </c>
      <c r="DX99">
        <v>18.600000000000001</v>
      </c>
      <c r="DY99">
        <v>4166</v>
      </c>
      <c r="DZ99">
        <v>7.7</v>
      </c>
      <c r="EA99">
        <v>1111</v>
      </c>
      <c r="EB99">
        <v>2.1</v>
      </c>
      <c r="EC99">
        <v>18037</v>
      </c>
      <c r="ED99">
        <v>33.4</v>
      </c>
    </row>
    <row r="100" spans="1:134" x14ac:dyDescent="0.35">
      <c r="A100" s="228" t="str">
        <f t="shared" si="1"/>
        <v>Provisional.state-funded inc PRU &amp; AP.Total.Boys</v>
      </c>
      <c r="B100">
        <v>201819</v>
      </c>
      <c r="C100" t="s">
        <v>223</v>
      </c>
      <c r="D100" t="s">
        <v>224</v>
      </c>
      <c r="E100" t="s">
        <v>225</v>
      </c>
      <c r="F100" t="s">
        <v>226</v>
      </c>
      <c r="G100" t="s">
        <v>239</v>
      </c>
      <c r="H100" s="380" t="s">
        <v>398</v>
      </c>
      <c r="I100" t="s">
        <v>7</v>
      </c>
      <c r="J100" t="s">
        <v>5</v>
      </c>
      <c r="K100" t="s">
        <v>7</v>
      </c>
      <c r="L100" t="s">
        <v>7</v>
      </c>
      <c r="M100" t="s">
        <v>7</v>
      </c>
      <c r="N100">
        <v>4155</v>
      </c>
      <c r="O100">
        <v>283274</v>
      </c>
      <c r="P100">
        <v>12181808.189999999</v>
      </c>
      <c r="Q100">
        <v>43</v>
      </c>
      <c r="R100">
        <v>269007</v>
      </c>
      <c r="S100">
        <v>95</v>
      </c>
      <c r="T100">
        <v>109967</v>
      </c>
      <c r="U100">
        <v>38.799999999999997</v>
      </c>
      <c r="V100">
        <v>168267</v>
      </c>
      <c r="W100">
        <v>59.4</v>
      </c>
      <c r="X100">
        <v>94837</v>
      </c>
      <c r="Y100">
        <v>33.5</v>
      </c>
      <c r="Z100">
        <v>36167</v>
      </c>
      <c r="AA100">
        <v>12.8</v>
      </c>
      <c r="AB100">
        <v>54116</v>
      </c>
      <c r="AC100">
        <v>19.100000000000001</v>
      </c>
      <c r="AD100">
        <v>1062138.02</v>
      </c>
      <c r="AE100">
        <v>3.75</v>
      </c>
      <c r="AF100">
        <v>266892</v>
      </c>
      <c r="AG100">
        <v>-88633.59</v>
      </c>
      <c r="AH100">
        <v>-0.33</v>
      </c>
      <c r="AI100">
        <v>-0.34</v>
      </c>
      <c r="AJ100">
        <v>-0.33</v>
      </c>
      <c r="AK100">
        <v>-137639.82999999999</v>
      </c>
      <c r="AL100">
        <v>-0.52</v>
      </c>
      <c r="AM100">
        <v>-0.52</v>
      </c>
      <c r="AN100">
        <v>-0.51</v>
      </c>
      <c r="AO100">
        <v>-19047.990000000002</v>
      </c>
      <c r="AP100">
        <v>-7.0000000000000007E-2</v>
      </c>
      <c r="AQ100">
        <v>-0.08</v>
      </c>
      <c r="AR100">
        <v>-7.0000000000000007E-2</v>
      </c>
      <c r="AS100">
        <v>-68935.199999999997</v>
      </c>
      <c r="AT100">
        <v>-0.26</v>
      </c>
      <c r="AU100">
        <v>-0.26</v>
      </c>
      <c r="AV100">
        <v>-0.25</v>
      </c>
      <c r="AW100">
        <v>-129438.59</v>
      </c>
      <c r="AX100">
        <v>-0.48</v>
      </c>
      <c r="AY100">
        <v>-0.49</v>
      </c>
      <c r="AZ100">
        <v>-0.48</v>
      </c>
      <c r="BA100">
        <v>272919</v>
      </c>
      <c r="BB100">
        <v>96.3</v>
      </c>
      <c r="BC100">
        <v>271654</v>
      </c>
      <c r="BD100">
        <v>95.9</v>
      </c>
      <c r="BE100">
        <v>262952</v>
      </c>
      <c r="BF100">
        <v>92.8</v>
      </c>
      <c r="BG100">
        <v>270820</v>
      </c>
      <c r="BH100">
        <v>95.6</v>
      </c>
      <c r="BI100">
        <v>262774</v>
      </c>
      <c r="BJ100">
        <v>92.8</v>
      </c>
      <c r="BK100">
        <v>218179</v>
      </c>
      <c r="BL100">
        <v>77</v>
      </c>
      <c r="BM100">
        <v>110375</v>
      </c>
      <c r="BN100">
        <v>39</v>
      </c>
      <c r="BO100">
        <v>143547</v>
      </c>
      <c r="BP100">
        <v>50.7</v>
      </c>
      <c r="BQ100">
        <v>134155</v>
      </c>
      <c r="BR100">
        <v>47.4</v>
      </c>
      <c r="BS100">
        <v>117780</v>
      </c>
      <c r="BT100">
        <v>44.8</v>
      </c>
      <c r="BU100">
        <v>100212</v>
      </c>
      <c r="BV100">
        <v>45.9</v>
      </c>
      <c r="BW100">
        <v>53334</v>
      </c>
      <c r="BX100">
        <v>48.3</v>
      </c>
      <c r="BY100">
        <v>190226</v>
      </c>
      <c r="BZ100">
        <v>67.2</v>
      </c>
      <c r="CA100">
        <v>191708</v>
      </c>
      <c r="CB100">
        <v>67.7</v>
      </c>
      <c r="CC100">
        <v>166107</v>
      </c>
      <c r="CD100">
        <v>63.2</v>
      </c>
      <c r="CE100">
        <v>128370</v>
      </c>
      <c r="CF100">
        <v>58.8</v>
      </c>
      <c r="CG100">
        <v>71000</v>
      </c>
      <c r="CH100">
        <v>64.3</v>
      </c>
      <c r="CI100">
        <v>1250995.26</v>
      </c>
      <c r="CJ100">
        <v>4.42</v>
      </c>
      <c r="CK100">
        <v>1252388.77</v>
      </c>
      <c r="CL100">
        <v>4.42</v>
      </c>
      <c r="CM100">
        <v>1211904.02</v>
      </c>
      <c r="CN100">
        <v>4.28</v>
      </c>
      <c r="CO100">
        <v>938701</v>
      </c>
      <c r="CP100">
        <v>3.31</v>
      </c>
      <c r="CQ100">
        <v>506916.92</v>
      </c>
      <c r="CR100">
        <v>1.79</v>
      </c>
      <c r="CS100">
        <v>2515048.52</v>
      </c>
      <c r="CT100">
        <v>8.9</v>
      </c>
      <c r="CU100">
        <v>2504777.54</v>
      </c>
      <c r="CV100">
        <v>8.8000000000000007</v>
      </c>
      <c r="CW100">
        <v>3573287.38</v>
      </c>
      <c r="CX100">
        <v>12.6</v>
      </c>
      <c r="CY100">
        <v>3588694.75</v>
      </c>
      <c r="CZ100">
        <v>12.7</v>
      </c>
      <c r="DA100">
        <v>2868658.5</v>
      </c>
      <c r="DB100">
        <v>10.1</v>
      </c>
      <c r="DC100">
        <v>720036.25</v>
      </c>
      <c r="DD100">
        <v>2.5</v>
      </c>
      <c r="DE100">
        <v>760129</v>
      </c>
      <c r="DF100">
        <v>2.7</v>
      </c>
      <c r="DG100">
        <v>764924</v>
      </c>
      <c r="DH100">
        <v>2.7</v>
      </c>
      <c r="DI100">
        <v>11820</v>
      </c>
      <c r="DJ100">
        <v>4.2</v>
      </c>
      <c r="DK100">
        <v>5280</v>
      </c>
      <c r="DL100">
        <v>1.9</v>
      </c>
      <c r="DM100">
        <v>4678</v>
      </c>
      <c r="DN100">
        <v>1.7</v>
      </c>
      <c r="DO100">
        <v>30357</v>
      </c>
      <c r="DP100">
        <v>10.7</v>
      </c>
      <c r="DQ100">
        <v>136302</v>
      </c>
      <c r="DR100">
        <v>48.1</v>
      </c>
      <c r="DS100">
        <v>189040</v>
      </c>
      <c r="DT100">
        <v>66.7</v>
      </c>
      <c r="DU100">
        <v>73752</v>
      </c>
      <c r="DV100">
        <v>26</v>
      </c>
      <c r="DW100">
        <v>73282</v>
      </c>
      <c r="DX100">
        <v>25.9</v>
      </c>
      <c r="DY100">
        <v>27390</v>
      </c>
      <c r="DZ100">
        <v>9.6999999999999993</v>
      </c>
      <c r="EA100">
        <v>6575</v>
      </c>
      <c r="EB100">
        <v>2.2999999999999998</v>
      </c>
      <c r="EC100">
        <v>92755</v>
      </c>
      <c r="ED100">
        <v>32.700000000000003</v>
      </c>
    </row>
    <row r="101" spans="1:134" x14ac:dyDescent="0.35">
      <c r="A101" s="228" t="str">
        <f t="shared" si="1"/>
        <v>Provisional.State-funded mainstream.Religious denomination.Boys</v>
      </c>
      <c r="B101">
        <v>201819</v>
      </c>
      <c r="C101" t="s">
        <v>223</v>
      </c>
      <c r="D101" t="s">
        <v>224</v>
      </c>
      <c r="E101" t="s">
        <v>225</v>
      </c>
      <c r="F101" t="s">
        <v>226</v>
      </c>
      <c r="G101" t="s">
        <v>239</v>
      </c>
      <c r="H101" s="380" t="s">
        <v>235</v>
      </c>
      <c r="I101" t="s">
        <v>374</v>
      </c>
      <c r="J101" t="s">
        <v>5</v>
      </c>
      <c r="K101" t="s">
        <v>7</v>
      </c>
      <c r="L101" t="s">
        <v>7</v>
      </c>
      <c r="M101" t="s">
        <v>364</v>
      </c>
      <c r="N101">
        <v>174</v>
      </c>
      <c r="O101">
        <v>15188</v>
      </c>
      <c r="P101">
        <v>707481.18</v>
      </c>
      <c r="Q101">
        <v>46.6</v>
      </c>
      <c r="R101">
        <v>14966</v>
      </c>
      <c r="S101">
        <v>98.5</v>
      </c>
      <c r="T101">
        <v>6498</v>
      </c>
      <c r="U101">
        <v>42.8</v>
      </c>
      <c r="V101">
        <v>9830</v>
      </c>
      <c r="W101">
        <v>64.7</v>
      </c>
      <c r="X101">
        <v>5644</v>
      </c>
      <c r="Y101">
        <v>37.200000000000003</v>
      </c>
      <c r="Z101">
        <v>2190</v>
      </c>
      <c r="AA101">
        <v>14.4</v>
      </c>
      <c r="AB101">
        <v>3272</v>
      </c>
      <c r="AC101">
        <v>21.5</v>
      </c>
      <c r="AD101">
        <v>61735.12</v>
      </c>
      <c r="AE101">
        <v>4.0599999999999996</v>
      </c>
      <c r="AF101">
        <v>14284</v>
      </c>
      <c r="AG101">
        <v>-2019.79</v>
      </c>
      <c r="AH101">
        <v>-0.14000000000000001</v>
      </c>
      <c r="AI101">
        <v>-0.16</v>
      </c>
      <c r="AJ101">
        <v>-0.12</v>
      </c>
      <c r="AK101">
        <v>-4586.3</v>
      </c>
      <c r="AL101">
        <v>-0.32</v>
      </c>
      <c r="AM101">
        <v>-0.34</v>
      </c>
      <c r="AN101">
        <v>-0.3</v>
      </c>
      <c r="AO101">
        <v>805.54</v>
      </c>
      <c r="AP101">
        <v>0.06</v>
      </c>
      <c r="AQ101">
        <v>0.04</v>
      </c>
      <c r="AR101">
        <v>0.08</v>
      </c>
      <c r="AS101">
        <v>-948.57</v>
      </c>
      <c r="AT101">
        <v>-7.0000000000000007E-2</v>
      </c>
      <c r="AU101">
        <v>-0.09</v>
      </c>
      <c r="AV101">
        <v>-0.05</v>
      </c>
      <c r="AW101">
        <v>-3628.94</v>
      </c>
      <c r="AX101">
        <v>-0.25</v>
      </c>
      <c r="AY101">
        <v>-0.28000000000000003</v>
      </c>
      <c r="AZ101">
        <v>-0.23</v>
      </c>
      <c r="BA101">
        <v>15056</v>
      </c>
      <c r="BB101">
        <v>99.1</v>
      </c>
      <c r="BC101">
        <v>15008</v>
      </c>
      <c r="BD101">
        <v>98.8</v>
      </c>
      <c r="BE101">
        <v>14823</v>
      </c>
      <c r="BF101">
        <v>97.6</v>
      </c>
      <c r="BG101">
        <v>15001</v>
      </c>
      <c r="BH101">
        <v>98.8</v>
      </c>
      <c r="BI101">
        <v>14736</v>
      </c>
      <c r="BJ101">
        <v>97</v>
      </c>
      <c r="BK101">
        <v>12117</v>
      </c>
      <c r="BL101">
        <v>79.8</v>
      </c>
      <c r="BM101">
        <v>6639</v>
      </c>
      <c r="BN101">
        <v>43.7</v>
      </c>
      <c r="BO101">
        <v>8448</v>
      </c>
      <c r="BP101">
        <v>55.6</v>
      </c>
      <c r="BQ101">
        <v>7837</v>
      </c>
      <c r="BR101">
        <v>51.6</v>
      </c>
      <c r="BS101">
        <v>7032</v>
      </c>
      <c r="BT101">
        <v>47.7</v>
      </c>
      <c r="BU101">
        <v>5989</v>
      </c>
      <c r="BV101">
        <v>49.4</v>
      </c>
      <c r="BW101">
        <v>3180</v>
      </c>
      <c r="BX101">
        <v>47.9</v>
      </c>
      <c r="BY101">
        <v>11052</v>
      </c>
      <c r="BZ101">
        <v>72.8</v>
      </c>
      <c r="CA101">
        <v>11095</v>
      </c>
      <c r="CB101">
        <v>73.099999999999994</v>
      </c>
      <c r="CC101">
        <v>9771</v>
      </c>
      <c r="CD101">
        <v>66.3</v>
      </c>
      <c r="CE101">
        <v>7568</v>
      </c>
      <c r="CF101">
        <v>62.5</v>
      </c>
      <c r="CG101">
        <v>4243</v>
      </c>
      <c r="CH101">
        <v>63.9</v>
      </c>
      <c r="CI101">
        <v>72595</v>
      </c>
      <c r="CJ101">
        <v>4.78</v>
      </c>
      <c r="CK101">
        <v>71897.77</v>
      </c>
      <c r="CL101">
        <v>4.7300000000000004</v>
      </c>
      <c r="CM101">
        <v>70431</v>
      </c>
      <c r="CN101">
        <v>4.6399999999999997</v>
      </c>
      <c r="CO101">
        <v>54505</v>
      </c>
      <c r="CP101">
        <v>3.59</v>
      </c>
      <c r="CQ101">
        <v>30550.89</v>
      </c>
      <c r="CR101">
        <v>2.0099999999999998</v>
      </c>
      <c r="CS101">
        <v>145504</v>
      </c>
      <c r="CT101">
        <v>9.6</v>
      </c>
      <c r="CU101">
        <v>143795.54</v>
      </c>
      <c r="CV101">
        <v>9.5</v>
      </c>
      <c r="CW101">
        <v>208362.89</v>
      </c>
      <c r="CX101">
        <v>13.7</v>
      </c>
      <c r="CY101">
        <v>209818.75</v>
      </c>
      <c r="CZ101">
        <v>13.8</v>
      </c>
      <c r="DA101">
        <v>177938.5</v>
      </c>
      <c r="DB101">
        <v>11.7</v>
      </c>
      <c r="DC101">
        <v>31880.25</v>
      </c>
      <c r="DD101">
        <v>2.1</v>
      </c>
      <c r="DE101">
        <v>42952</v>
      </c>
      <c r="DF101">
        <v>2.8</v>
      </c>
      <c r="DG101">
        <v>43373</v>
      </c>
      <c r="DH101">
        <v>2.9</v>
      </c>
      <c r="DI101">
        <v>161</v>
      </c>
      <c r="DJ101">
        <v>1.1000000000000001</v>
      </c>
      <c r="DK101">
        <v>87</v>
      </c>
      <c r="DL101">
        <v>0.6</v>
      </c>
      <c r="DM101">
        <v>193</v>
      </c>
      <c r="DN101">
        <v>1.3</v>
      </c>
      <c r="DO101">
        <v>1789</v>
      </c>
      <c r="DP101">
        <v>11.8</v>
      </c>
      <c r="DQ101">
        <v>7314</v>
      </c>
      <c r="DR101">
        <v>48.2</v>
      </c>
      <c r="DS101">
        <v>10018</v>
      </c>
      <c r="DT101">
        <v>66</v>
      </c>
      <c r="DU101">
        <v>4718</v>
      </c>
      <c r="DV101">
        <v>31.1</v>
      </c>
      <c r="DW101">
        <v>4663</v>
      </c>
      <c r="DX101">
        <v>30.7</v>
      </c>
      <c r="DY101">
        <v>1410</v>
      </c>
      <c r="DZ101">
        <v>9.3000000000000007</v>
      </c>
      <c r="EA101">
        <v>418</v>
      </c>
      <c r="EB101">
        <v>2.8</v>
      </c>
      <c r="EC101">
        <v>5130</v>
      </c>
      <c r="ED101">
        <v>33.799999999999997</v>
      </c>
    </row>
    <row r="102" spans="1:134" x14ac:dyDescent="0.35">
      <c r="A102" s="228" t="str">
        <f t="shared" si="1"/>
        <v>Provisional.State-funded mainstream.Religious denomination.Boys</v>
      </c>
      <c r="B102">
        <v>201819</v>
      </c>
      <c r="C102" t="s">
        <v>223</v>
      </c>
      <c r="D102" t="s">
        <v>224</v>
      </c>
      <c r="E102" t="s">
        <v>225</v>
      </c>
      <c r="F102" t="s">
        <v>226</v>
      </c>
      <c r="G102" t="s">
        <v>239</v>
      </c>
      <c r="H102" s="380" t="s">
        <v>235</v>
      </c>
      <c r="I102" t="s">
        <v>374</v>
      </c>
      <c r="J102" t="s">
        <v>5</v>
      </c>
      <c r="K102" t="s">
        <v>7</v>
      </c>
      <c r="L102" t="s">
        <v>7</v>
      </c>
      <c r="M102" t="s">
        <v>365</v>
      </c>
      <c r="N102">
        <v>1</v>
      </c>
      <c r="O102">
        <v>77</v>
      </c>
      <c r="P102" s="520" t="s">
        <v>442</v>
      </c>
      <c r="Q102" s="520" t="s">
        <v>442</v>
      </c>
      <c r="R102" s="520" t="s">
        <v>442</v>
      </c>
      <c r="S102" s="520" t="s">
        <v>442</v>
      </c>
      <c r="T102" s="520" t="s">
        <v>442</v>
      </c>
      <c r="U102" s="520" t="s">
        <v>442</v>
      </c>
      <c r="V102" s="520" t="s">
        <v>442</v>
      </c>
      <c r="W102" s="520" t="s">
        <v>442</v>
      </c>
      <c r="X102" s="520" t="s">
        <v>442</v>
      </c>
      <c r="Y102" s="520" t="s">
        <v>442</v>
      </c>
      <c r="Z102" s="520" t="s">
        <v>442</v>
      </c>
      <c r="AA102" s="520" t="s">
        <v>442</v>
      </c>
      <c r="AB102" s="520" t="s">
        <v>442</v>
      </c>
      <c r="AC102" s="520" t="s">
        <v>442</v>
      </c>
      <c r="AD102" s="520" t="s">
        <v>442</v>
      </c>
      <c r="AE102" s="520" t="s">
        <v>442</v>
      </c>
      <c r="AF102" s="520" t="s">
        <v>442</v>
      </c>
      <c r="AG102" s="520" t="s">
        <v>442</v>
      </c>
      <c r="AH102" s="520" t="s">
        <v>442</v>
      </c>
      <c r="AI102" s="520" t="s">
        <v>442</v>
      </c>
      <c r="AJ102" s="520" t="s">
        <v>442</v>
      </c>
      <c r="AK102" s="520" t="s">
        <v>442</v>
      </c>
      <c r="AL102" s="520" t="s">
        <v>442</v>
      </c>
      <c r="AM102" s="520" t="s">
        <v>442</v>
      </c>
      <c r="AN102" s="520" t="s">
        <v>442</v>
      </c>
      <c r="AO102" s="520" t="s">
        <v>442</v>
      </c>
      <c r="AP102" s="520" t="s">
        <v>442</v>
      </c>
      <c r="AQ102" s="520" t="s">
        <v>442</v>
      </c>
      <c r="AR102" s="520" t="s">
        <v>442</v>
      </c>
      <c r="AS102" s="520" t="s">
        <v>442</v>
      </c>
      <c r="AT102" s="520" t="s">
        <v>442</v>
      </c>
      <c r="AU102" s="520" t="s">
        <v>442</v>
      </c>
      <c r="AV102" s="520" t="s">
        <v>442</v>
      </c>
      <c r="AW102" s="520" t="s">
        <v>442</v>
      </c>
      <c r="AX102" s="520" t="s">
        <v>442</v>
      </c>
      <c r="AY102" s="520" t="s">
        <v>442</v>
      </c>
      <c r="AZ102" s="520" t="s">
        <v>442</v>
      </c>
      <c r="BA102" s="520" t="s">
        <v>442</v>
      </c>
      <c r="BB102" s="520" t="s">
        <v>442</v>
      </c>
      <c r="BC102" s="520" t="s">
        <v>442</v>
      </c>
      <c r="BD102" s="520" t="s">
        <v>442</v>
      </c>
      <c r="BE102" s="520" t="s">
        <v>442</v>
      </c>
      <c r="BF102" s="520" t="s">
        <v>442</v>
      </c>
      <c r="BG102" s="520" t="s">
        <v>442</v>
      </c>
      <c r="BH102" s="520" t="s">
        <v>442</v>
      </c>
      <c r="BI102" s="520" t="s">
        <v>442</v>
      </c>
      <c r="BJ102" s="520" t="s">
        <v>442</v>
      </c>
      <c r="BK102" s="520" t="s">
        <v>442</v>
      </c>
      <c r="BL102" s="520" t="s">
        <v>442</v>
      </c>
      <c r="BM102" s="520" t="s">
        <v>442</v>
      </c>
      <c r="BN102" s="520" t="s">
        <v>442</v>
      </c>
      <c r="BO102" s="520" t="s">
        <v>442</v>
      </c>
      <c r="BP102" s="520" t="s">
        <v>442</v>
      </c>
      <c r="BQ102" s="520" t="s">
        <v>442</v>
      </c>
      <c r="BR102" s="520" t="s">
        <v>442</v>
      </c>
      <c r="BS102" s="520" t="s">
        <v>442</v>
      </c>
      <c r="BT102" s="520" t="s">
        <v>442</v>
      </c>
      <c r="BU102" s="520" t="s">
        <v>442</v>
      </c>
      <c r="BV102" s="520" t="s">
        <v>442</v>
      </c>
      <c r="BW102" s="520" t="s">
        <v>442</v>
      </c>
      <c r="BX102" s="520" t="s">
        <v>442</v>
      </c>
      <c r="BY102" s="520" t="s">
        <v>442</v>
      </c>
      <c r="BZ102" s="520" t="s">
        <v>442</v>
      </c>
      <c r="CA102" s="520" t="s">
        <v>442</v>
      </c>
      <c r="CB102" s="520" t="s">
        <v>442</v>
      </c>
      <c r="CC102" s="520" t="s">
        <v>442</v>
      </c>
      <c r="CD102" s="520" t="s">
        <v>442</v>
      </c>
      <c r="CE102" s="520" t="s">
        <v>442</v>
      </c>
      <c r="CF102" s="520" t="s">
        <v>442</v>
      </c>
      <c r="CG102" s="520" t="s">
        <v>442</v>
      </c>
      <c r="CH102" s="520" t="s">
        <v>442</v>
      </c>
      <c r="CI102" s="520" t="s">
        <v>442</v>
      </c>
      <c r="CJ102" s="520" t="s">
        <v>442</v>
      </c>
      <c r="CK102" s="520" t="s">
        <v>442</v>
      </c>
      <c r="CL102" s="520" t="s">
        <v>442</v>
      </c>
      <c r="CM102" s="520" t="s">
        <v>442</v>
      </c>
      <c r="CN102" s="520" t="s">
        <v>442</v>
      </c>
      <c r="CO102" s="520" t="s">
        <v>442</v>
      </c>
      <c r="CP102" s="520" t="s">
        <v>442</v>
      </c>
      <c r="CQ102" s="520" t="s">
        <v>442</v>
      </c>
      <c r="CR102" s="520" t="s">
        <v>442</v>
      </c>
      <c r="CS102" s="520" t="s">
        <v>442</v>
      </c>
      <c r="CT102" s="520" t="s">
        <v>442</v>
      </c>
      <c r="CU102" s="520" t="s">
        <v>442</v>
      </c>
      <c r="CV102" s="520" t="s">
        <v>442</v>
      </c>
      <c r="CW102" s="520" t="s">
        <v>442</v>
      </c>
      <c r="CX102" s="520" t="s">
        <v>442</v>
      </c>
      <c r="CY102" s="520" t="s">
        <v>442</v>
      </c>
      <c r="CZ102" s="520" t="s">
        <v>442</v>
      </c>
      <c r="DA102" s="520" t="s">
        <v>442</v>
      </c>
      <c r="DB102" s="520" t="s">
        <v>442</v>
      </c>
      <c r="DC102" s="520" t="s">
        <v>442</v>
      </c>
      <c r="DD102" s="520" t="s">
        <v>442</v>
      </c>
      <c r="DE102" s="520" t="s">
        <v>442</v>
      </c>
      <c r="DF102" s="520" t="s">
        <v>442</v>
      </c>
      <c r="DG102" s="520" t="s">
        <v>442</v>
      </c>
      <c r="DH102" s="520" t="s">
        <v>442</v>
      </c>
      <c r="DI102" s="520" t="s">
        <v>442</v>
      </c>
      <c r="DJ102" s="520" t="s">
        <v>442</v>
      </c>
      <c r="DK102" s="520" t="s">
        <v>442</v>
      </c>
      <c r="DL102" s="520" t="s">
        <v>442</v>
      </c>
      <c r="DM102" s="520" t="s">
        <v>442</v>
      </c>
      <c r="DN102" s="520" t="s">
        <v>442</v>
      </c>
      <c r="DO102" s="520" t="s">
        <v>442</v>
      </c>
      <c r="DP102" s="520" t="s">
        <v>442</v>
      </c>
      <c r="DQ102" s="520" t="s">
        <v>442</v>
      </c>
      <c r="DR102" s="520" t="s">
        <v>442</v>
      </c>
      <c r="DS102" s="520" t="s">
        <v>442</v>
      </c>
      <c r="DT102" s="520" t="s">
        <v>442</v>
      </c>
      <c r="DU102" s="520" t="s">
        <v>442</v>
      </c>
      <c r="DV102" s="520" t="s">
        <v>442</v>
      </c>
      <c r="DW102" s="520" t="s">
        <v>442</v>
      </c>
      <c r="DX102" s="520" t="s">
        <v>442</v>
      </c>
      <c r="DY102" s="520" t="s">
        <v>442</v>
      </c>
      <c r="DZ102" s="520" t="s">
        <v>442</v>
      </c>
      <c r="EA102" s="520" t="s">
        <v>442</v>
      </c>
      <c r="EB102" s="520" t="s">
        <v>442</v>
      </c>
      <c r="EC102" s="520" t="s">
        <v>442</v>
      </c>
      <c r="ED102" s="520" t="s">
        <v>442</v>
      </c>
    </row>
    <row r="103" spans="1:134" x14ac:dyDescent="0.35">
      <c r="A103" s="228" t="str">
        <f t="shared" si="1"/>
        <v>Provisional.State-funded mainstream.Religious denomination.Boys</v>
      </c>
      <c r="B103">
        <v>201819</v>
      </c>
      <c r="C103" t="s">
        <v>223</v>
      </c>
      <c r="D103" t="s">
        <v>224</v>
      </c>
      <c r="E103" t="s">
        <v>225</v>
      </c>
      <c r="F103" t="s">
        <v>226</v>
      </c>
      <c r="G103" t="s">
        <v>239</v>
      </c>
      <c r="H103" s="380" t="s">
        <v>235</v>
      </c>
      <c r="I103" t="s">
        <v>374</v>
      </c>
      <c r="J103" t="s">
        <v>5</v>
      </c>
      <c r="K103" t="s">
        <v>7</v>
      </c>
      <c r="L103" t="s">
        <v>7</v>
      </c>
      <c r="M103" t="s">
        <v>366</v>
      </c>
      <c r="N103">
        <v>9</v>
      </c>
      <c r="O103">
        <v>624</v>
      </c>
      <c r="P103">
        <v>34948.879999999997</v>
      </c>
      <c r="Q103">
        <v>56</v>
      </c>
      <c r="R103">
        <v>608</v>
      </c>
      <c r="S103">
        <v>97.4</v>
      </c>
      <c r="T103">
        <v>398</v>
      </c>
      <c r="U103">
        <v>63.8</v>
      </c>
      <c r="V103">
        <v>527</v>
      </c>
      <c r="W103">
        <v>84.5</v>
      </c>
      <c r="X103">
        <v>237</v>
      </c>
      <c r="Y103">
        <v>38</v>
      </c>
      <c r="Z103">
        <v>165</v>
      </c>
      <c r="AA103">
        <v>26.4</v>
      </c>
      <c r="AB103">
        <v>202</v>
      </c>
      <c r="AC103">
        <v>32.4</v>
      </c>
      <c r="AD103">
        <v>3134.99</v>
      </c>
      <c r="AE103">
        <v>5.0199999999999996</v>
      </c>
      <c r="AF103">
        <v>559</v>
      </c>
      <c r="AG103">
        <v>166.67</v>
      </c>
      <c r="AH103">
        <v>0.3</v>
      </c>
      <c r="AI103">
        <v>0.19</v>
      </c>
      <c r="AJ103">
        <v>0.4</v>
      </c>
      <c r="AK103">
        <v>141.27000000000001</v>
      </c>
      <c r="AL103">
        <v>0.25</v>
      </c>
      <c r="AM103">
        <v>0.15</v>
      </c>
      <c r="AN103">
        <v>0.36</v>
      </c>
      <c r="AO103">
        <v>312.45</v>
      </c>
      <c r="AP103">
        <v>0.56000000000000005</v>
      </c>
      <c r="AQ103">
        <v>0.45</v>
      </c>
      <c r="AR103">
        <v>0.67</v>
      </c>
      <c r="AS103">
        <v>225.05</v>
      </c>
      <c r="AT103">
        <v>0.4</v>
      </c>
      <c r="AU103">
        <v>0.3</v>
      </c>
      <c r="AV103">
        <v>0.51</v>
      </c>
      <c r="AW103">
        <v>8.59</v>
      </c>
      <c r="AX103">
        <v>0.02</v>
      </c>
      <c r="AY103">
        <v>-0.09</v>
      </c>
      <c r="AZ103">
        <v>0.12</v>
      </c>
      <c r="BA103">
        <v>616</v>
      </c>
      <c r="BB103">
        <v>98.7</v>
      </c>
      <c r="BC103">
        <v>616</v>
      </c>
      <c r="BD103">
        <v>98.7</v>
      </c>
      <c r="BE103">
        <v>602</v>
      </c>
      <c r="BF103">
        <v>96.5</v>
      </c>
      <c r="BG103">
        <v>613</v>
      </c>
      <c r="BH103">
        <v>98.2</v>
      </c>
      <c r="BI103">
        <v>599</v>
      </c>
      <c r="BJ103">
        <v>96</v>
      </c>
      <c r="BK103">
        <v>473</v>
      </c>
      <c r="BL103">
        <v>75.8</v>
      </c>
      <c r="BM103">
        <v>283</v>
      </c>
      <c r="BN103">
        <v>45.4</v>
      </c>
      <c r="BO103">
        <v>475</v>
      </c>
      <c r="BP103">
        <v>76.099999999999994</v>
      </c>
      <c r="BQ103">
        <v>454</v>
      </c>
      <c r="BR103">
        <v>72.8</v>
      </c>
      <c r="BS103">
        <v>430</v>
      </c>
      <c r="BT103">
        <v>71.8</v>
      </c>
      <c r="BU103">
        <v>348</v>
      </c>
      <c r="BV103">
        <v>73.599999999999994</v>
      </c>
      <c r="BW103">
        <v>227</v>
      </c>
      <c r="BX103">
        <v>80.2</v>
      </c>
      <c r="BY103">
        <v>557</v>
      </c>
      <c r="BZ103">
        <v>89.3</v>
      </c>
      <c r="CA103">
        <v>553</v>
      </c>
      <c r="CB103">
        <v>88.6</v>
      </c>
      <c r="CC103">
        <v>503</v>
      </c>
      <c r="CD103">
        <v>84</v>
      </c>
      <c r="CE103">
        <v>398</v>
      </c>
      <c r="CF103">
        <v>84.1</v>
      </c>
      <c r="CG103">
        <v>255</v>
      </c>
      <c r="CH103">
        <v>90.1</v>
      </c>
      <c r="CI103">
        <v>3608</v>
      </c>
      <c r="CJ103">
        <v>5.78</v>
      </c>
      <c r="CK103">
        <v>3629</v>
      </c>
      <c r="CL103">
        <v>5.82</v>
      </c>
      <c r="CM103">
        <v>3531.5</v>
      </c>
      <c r="CN103">
        <v>5.66</v>
      </c>
      <c r="CO103">
        <v>2735</v>
      </c>
      <c r="CP103">
        <v>4.38</v>
      </c>
      <c r="CQ103">
        <v>1774.88</v>
      </c>
      <c r="CR103">
        <v>2.84</v>
      </c>
      <c r="CS103">
        <v>7238</v>
      </c>
      <c r="CT103">
        <v>11.6</v>
      </c>
      <c r="CU103">
        <v>7258</v>
      </c>
      <c r="CV103">
        <v>11.6</v>
      </c>
      <c r="CW103">
        <v>10491.5</v>
      </c>
      <c r="CX103">
        <v>16.8</v>
      </c>
      <c r="CY103">
        <v>9961.3799999999992</v>
      </c>
      <c r="CZ103">
        <v>16</v>
      </c>
      <c r="DA103">
        <v>9479.3799999999992</v>
      </c>
      <c r="DB103">
        <v>15.2</v>
      </c>
      <c r="DC103">
        <v>482</v>
      </c>
      <c r="DD103">
        <v>0.8</v>
      </c>
      <c r="DE103">
        <v>1727</v>
      </c>
      <c r="DF103">
        <v>2.8</v>
      </c>
      <c r="DG103">
        <v>1766</v>
      </c>
      <c r="DH103">
        <v>2.8</v>
      </c>
      <c r="DI103">
        <v>10</v>
      </c>
      <c r="DJ103">
        <v>1.6</v>
      </c>
      <c r="DK103">
        <v>3</v>
      </c>
      <c r="DL103">
        <v>0.5</v>
      </c>
      <c r="DM103">
        <v>12</v>
      </c>
      <c r="DN103">
        <v>1.9</v>
      </c>
      <c r="DO103">
        <v>90</v>
      </c>
      <c r="DP103">
        <v>14.4</v>
      </c>
      <c r="DQ103">
        <v>272</v>
      </c>
      <c r="DR103">
        <v>43.6</v>
      </c>
      <c r="DS103">
        <v>388</v>
      </c>
      <c r="DT103">
        <v>62.2</v>
      </c>
      <c r="DU103">
        <v>211</v>
      </c>
      <c r="DV103">
        <v>33.799999999999997</v>
      </c>
      <c r="DW103">
        <v>211</v>
      </c>
      <c r="DX103">
        <v>33.799999999999997</v>
      </c>
      <c r="DY103">
        <v>87</v>
      </c>
      <c r="DZ103">
        <v>13.9</v>
      </c>
      <c r="EA103">
        <v>31</v>
      </c>
      <c r="EB103">
        <v>5</v>
      </c>
      <c r="EC103">
        <v>139</v>
      </c>
      <c r="ED103">
        <v>22.3</v>
      </c>
    </row>
    <row r="104" spans="1:134" x14ac:dyDescent="0.35">
      <c r="A104" s="228" t="str">
        <f t="shared" si="1"/>
        <v>Provisional.State-funded mainstream.Religious denomination.Boys</v>
      </c>
      <c r="B104">
        <v>201819</v>
      </c>
      <c r="C104" t="s">
        <v>223</v>
      </c>
      <c r="D104" t="s">
        <v>224</v>
      </c>
      <c r="E104" t="s">
        <v>225</v>
      </c>
      <c r="F104" t="s">
        <v>226</v>
      </c>
      <c r="G104" t="s">
        <v>239</v>
      </c>
      <c r="H104" s="380" t="s">
        <v>235</v>
      </c>
      <c r="I104" t="s">
        <v>374</v>
      </c>
      <c r="J104" t="s">
        <v>5</v>
      </c>
      <c r="K104" t="s">
        <v>7</v>
      </c>
      <c r="L104" t="s">
        <v>7</v>
      </c>
      <c r="M104" t="s">
        <v>367</v>
      </c>
      <c r="N104">
        <v>6</v>
      </c>
      <c r="O104">
        <v>389</v>
      </c>
      <c r="P104">
        <v>21776</v>
      </c>
      <c r="Q104">
        <v>56</v>
      </c>
      <c r="R104">
        <v>387</v>
      </c>
      <c r="S104">
        <v>99.5</v>
      </c>
      <c r="T104">
        <v>251</v>
      </c>
      <c r="U104">
        <v>64.5</v>
      </c>
      <c r="V104">
        <v>322</v>
      </c>
      <c r="W104">
        <v>82.8</v>
      </c>
      <c r="X104">
        <v>302</v>
      </c>
      <c r="Y104">
        <v>77.599999999999994</v>
      </c>
      <c r="Z104">
        <v>97</v>
      </c>
      <c r="AA104">
        <v>24.9</v>
      </c>
      <c r="AB104">
        <v>160</v>
      </c>
      <c r="AC104">
        <v>41.1</v>
      </c>
      <c r="AD104">
        <v>1946.59</v>
      </c>
      <c r="AE104">
        <v>5</v>
      </c>
      <c r="AF104">
        <v>361</v>
      </c>
      <c r="AG104">
        <v>276.62</v>
      </c>
      <c r="AH104">
        <v>0.77</v>
      </c>
      <c r="AI104">
        <v>0.63</v>
      </c>
      <c r="AJ104">
        <v>0.9</v>
      </c>
      <c r="AK104">
        <v>226.58</v>
      </c>
      <c r="AL104">
        <v>0.63</v>
      </c>
      <c r="AM104">
        <v>0.5</v>
      </c>
      <c r="AN104">
        <v>0.76</v>
      </c>
      <c r="AO104">
        <v>317.69</v>
      </c>
      <c r="AP104">
        <v>0.88</v>
      </c>
      <c r="AQ104">
        <v>0.75</v>
      </c>
      <c r="AR104">
        <v>1.01</v>
      </c>
      <c r="AS104">
        <v>293.95</v>
      </c>
      <c r="AT104">
        <v>0.81</v>
      </c>
      <c r="AU104">
        <v>0.68</v>
      </c>
      <c r="AV104">
        <v>0.95</v>
      </c>
      <c r="AW104">
        <v>265.25</v>
      </c>
      <c r="AX104">
        <v>0.73</v>
      </c>
      <c r="AY104">
        <v>0.6</v>
      </c>
      <c r="AZ104">
        <v>0.87</v>
      </c>
      <c r="BA104">
        <v>388</v>
      </c>
      <c r="BB104">
        <v>99.7</v>
      </c>
      <c r="BC104">
        <v>387</v>
      </c>
      <c r="BD104">
        <v>99.5</v>
      </c>
      <c r="BE104">
        <v>386</v>
      </c>
      <c r="BF104">
        <v>99.2</v>
      </c>
      <c r="BG104">
        <v>387</v>
      </c>
      <c r="BH104">
        <v>99.5</v>
      </c>
      <c r="BI104">
        <v>386</v>
      </c>
      <c r="BJ104">
        <v>99.2</v>
      </c>
      <c r="BK104">
        <v>352</v>
      </c>
      <c r="BL104">
        <v>90.5</v>
      </c>
      <c r="BM104">
        <v>317</v>
      </c>
      <c r="BN104">
        <v>81.5</v>
      </c>
      <c r="BO104">
        <v>306</v>
      </c>
      <c r="BP104">
        <v>78.7</v>
      </c>
      <c r="BQ104">
        <v>282</v>
      </c>
      <c r="BR104">
        <v>72.5</v>
      </c>
      <c r="BS104">
        <v>251</v>
      </c>
      <c r="BT104">
        <v>65</v>
      </c>
      <c r="BU104">
        <v>200</v>
      </c>
      <c r="BV104">
        <v>56.8</v>
      </c>
      <c r="BW104">
        <v>124</v>
      </c>
      <c r="BX104">
        <v>39.1</v>
      </c>
      <c r="BY104">
        <v>351</v>
      </c>
      <c r="BZ104">
        <v>90.2</v>
      </c>
      <c r="CA104">
        <v>337</v>
      </c>
      <c r="CB104">
        <v>86.6</v>
      </c>
      <c r="CC104">
        <v>320</v>
      </c>
      <c r="CD104">
        <v>82.9</v>
      </c>
      <c r="CE104">
        <v>251</v>
      </c>
      <c r="CF104">
        <v>71.3</v>
      </c>
      <c r="CG104">
        <v>179</v>
      </c>
      <c r="CH104">
        <v>56.5</v>
      </c>
      <c r="CI104">
        <v>2244</v>
      </c>
      <c r="CJ104">
        <v>5.77</v>
      </c>
      <c r="CK104">
        <v>2175</v>
      </c>
      <c r="CL104">
        <v>5.59</v>
      </c>
      <c r="CM104">
        <v>2150</v>
      </c>
      <c r="CN104">
        <v>5.53</v>
      </c>
      <c r="CO104">
        <v>1706</v>
      </c>
      <c r="CP104">
        <v>4.3899999999999997</v>
      </c>
      <c r="CQ104">
        <v>1254.5</v>
      </c>
      <c r="CR104">
        <v>3.22</v>
      </c>
      <c r="CS104">
        <v>4492</v>
      </c>
      <c r="CT104">
        <v>11.5</v>
      </c>
      <c r="CU104">
        <v>4350</v>
      </c>
      <c r="CV104">
        <v>11.2</v>
      </c>
      <c r="CW104">
        <v>6386.5</v>
      </c>
      <c r="CX104">
        <v>16.399999999999999</v>
      </c>
      <c r="CY104">
        <v>6547.5</v>
      </c>
      <c r="CZ104">
        <v>16.8</v>
      </c>
      <c r="DA104">
        <v>6207</v>
      </c>
      <c r="DB104">
        <v>16</v>
      </c>
      <c r="DC104">
        <v>340.5</v>
      </c>
      <c r="DD104">
        <v>0.9</v>
      </c>
      <c r="DE104">
        <v>1135</v>
      </c>
      <c r="DF104">
        <v>2.9</v>
      </c>
      <c r="DG104">
        <v>1150</v>
      </c>
      <c r="DH104">
        <v>3</v>
      </c>
      <c r="DI104">
        <v>2</v>
      </c>
      <c r="DJ104">
        <v>0.5</v>
      </c>
      <c r="DK104">
        <v>0</v>
      </c>
      <c r="DL104">
        <v>0</v>
      </c>
      <c r="DM104">
        <v>0</v>
      </c>
      <c r="DN104">
        <v>0</v>
      </c>
      <c r="DO104">
        <v>22</v>
      </c>
      <c r="DP104">
        <v>5.7</v>
      </c>
      <c r="DQ104">
        <v>63</v>
      </c>
      <c r="DR104">
        <v>16.2</v>
      </c>
      <c r="DS104">
        <v>266</v>
      </c>
      <c r="DT104">
        <v>68.400000000000006</v>
      </c>
      <c r="DU104">
        <v>120</v>
      </c>
      <c r="DV104">
        <v>30.8</v>
      </c>
      <c r="DW104">
        <v>120</v>
      </c>
      <c r="DX104">
        <v>30.8</v>
      </c>
      <c r="DY104">
        <v>21</v>
      </c>
      <c r="DZ104">
        <v>5.4</v>
      </c>
      <c r="EA104">
        <v>7</v>
      </c>
      <c r="EB104">
        <v>1.8</v>
      </c>
      <c r="EC104">
        <v>83</v>
      </c>
      <c r="ED104">
        <v>21.3</v>
      </c>
    </row>
    <row r="105" spans="1:134" x14ac:dyDescent="0.35">
      <c r="A105" s="228" t="str">
        <f t="shared" ref="A105:A168" si="2">CONCATENATE(G105,".",H105,".",I105,".",J105)</f>
        <v>Provisional.State-funded mainstream.Religious denomination.Boys</v>
      </c>
      <c r="B105">
        <v>201819</v>
      </c>
      <c r="C105" t="s">
        <v>223</v>
      </c>
      <c r="D105" t="s">
        <v>224</v>
      </c>
      <c r="E105" t="s">
        <v>225</v>
      </c>
      <c r="F105" t="s">
        <v>226</v>
      </c>
      <c r="G105" t="s">
        <v>239</v>
      </c>
      <c r="H105" s="380" t="s">
        <v>235</v>
      </c>
      <c r="I105" t="s">
        <v>374</v>
      </c>
      <c r="J105" t="s">
        <v>5</v>
      </c>
      <c r="K105" t="s">
        <v>7</v>
      </c>
      <c r="L105" t="s">
        <v>7</v>
      </c>
      <c r="M105" t="s">
        <v>368</v>
      </c>
      <c r="N105">
        <v>2456</v>
      </c>
      <c r="O105">
        <v>221910</v>
      </c>
      <c r="P105">
        <v>9910594.2799999993</v>
      </c>
      <c r="Q105">
        <v>44.7</v>
      </c>
      <c r="R105">
        <v>218433</v>
      </c>
      <c r="S105">
        <v>98.4</v>
      </c>
      <c r="T105">
        <v>89079</v>
      </c>
      <c r="U105">
        <v>40.1</v>
      </c>
      <c r="V105">
        <v>136860</v>
      </c>
      <c r="W105">
        <v>61.7</v>
      </c>
      <c r="X105">
        <v>76713</v>
      </c>
      <c r="Y105">
        <v>34.6</v>
      </c>
      <c r="Z105">
        <v>28964</v>
      </c>
      <c r="AA105">
        <v>13.1</v>
      </c>
      <c r="AB105">
        <v>43408</v>
      </c>
      <c r="AC105">
        <v>19.600000000000001</v>
      </c>
      <c r="AD105">
        <v>864524.17</v>
      </c>
      <c r="AE105">
        <v>3.9</v>
      </c>
      <c r="AF105">
        <v>209623</v>
      </c>
      <c r="AG105">
        <v>-51877.63</v>
      </c>
      <c r="AH105">
        <v>-0.25</v>
      </c>
      <c r="AI105">
        <v>-0.25</v>
      </c>
      <c r="AJ105">
        <v>-0.24</v>
      </c>
      <c r="AK105">
        <v>-90043.66</v>
      </c>
      <c r="AL105">
        <v>-0.43</v>
      </c>
      <c r="AM105">
        <v>-0.44</v>
      </c>
      <c r="AN105">
        <v>-0.42</v>
      </c>
      <c r="AO105">
        <v>1424.77</v>
      </c>
      <c r="AP105">
        <v>0.01</v>
      </c>
      <c r="AQ105">
        <v>0</v>
      </c>
      <c r="AR105">
        <v>0.01</v>
      </c>
      <c r="AS105">
        <v>-36450.65</v>
      </c>
      <c r="AT105">
        <v>-0.17</v>
      </c>
      <c r="AU105">
        <v>-0.18</v>
      </c>
      <c r="AV105">
        <v>-0.17</v>
      </c>
      <c r="AW105">
        <v>-83486.73</v>
      </c>
      <c r="AX105">
        <v>-0.4</v>
      </c>
      <c r="AY105">
        <v>-0.4</v>
      </c>
      <c r="AZ105">
        <v>-0.39</v>
      </c>
      <c r="BA105">
        <v>219978</v>
      </c>
      <c r="BB105">
        <v>99.1</v>
      </c>
      <c r="BC105">
        <v>219260</v>
      </c>
      <c r="BD105">
        <v>98.8</v>
      </c>
      <c r="BE105">
        <v>216004</v>
      </c>
      <c r="BF105">
        <v>97.3</v>
      </c>
      <c r="BG105">
        <v>219090</v>
      </c>
      <c r="BH105">
        <v>98.7</v>
      </c>
      <c r="BI105">
        <v>215617</v>
      </c>
      <c r="BJ105">
        <v>97.2</v>
      </c>
      <c r="BK105">
        <v>179779</v>
      </c>
      <c r="BL105">
        <v>81</v>
      </c>
      <c r="BM105">
        <v>89212</v>
      </c>
      <c r="BN105">
        <v>40.200000000000003</v>
      </c>
      <c r="BO105">
        <v>116257</v>
      </c>
      <c r="BP105">
        <v>52.4</v>
      </c>
      <c r="BQ105">
        <v>109140</v>
      </c>
      <c r="BR105">
        <v>49.2</v>
      </c>
      <c r="BS105">
        <v>95369</v>
      </c>
      <c r="BT105">
        <v>44.2</v>
      </c>
      <c r="BU105">
        <v>80931</v>
      </c>
      <c r="BV105">
        <v>45</v>
      </c>
      <c r="BW105">
        <v>42647</v>
      </c>
      <c r="BX105">
        <v>47.8</v>
      </c>
      <c r="BY105">
        <v>154875</v>
      </c>
      <c r="BZ105">
        <v>69.8</v>
      </c>
      <c r="CA105">
        <v>156310</v>
      </c>
      <c r="CB105">
        <v>70.400000000000006</v>
      </c>
      <c r="CC105">
        <v>135217</v>
      </c>
      <c r="CD105">
        <v>62.7</v>
      </c>
      <c r="CE105">
        <v>104119</v>
      </c>
      <c r="CF105">
        <v>57.9</v>
      </c>
      <c r="CG105">
        <v>57056</v>
      </c>
      <c r="CH105">
        <v>64</v>
      </c>
      <c r="CI105">
        <v>1019912.26</v>
      </c>
      <c r="CJ105">
        <v>4.5999999999999996</v>
      </c>
      <c r="CK105">
        <v>1018246.5</v>
      </c>
      <c r="CL105">
        <v>4.59</v>
      </c>
      <c r="CM105">
        <v>988763.52</v>
      </c>
      <c r="CN105">
        <v>4.46</v>
      </c>
      <c r="CO105">
        <v>764588</v>
      </c>
      <c r="CP105">
        <v>3.45</v>
      </c>
      <c r="CQ105">
        <v>406856.56</v>
      </c>
      <c r="CR105">
        <v>1.83</v>
      </c>
      <c r="CS105">
        <v>2045019.52</v>
      </c>
      <c r="CT105">
        <v>9.1999999999999993</v>
      </c>
      <c r="CU105">
        <v>2036493</v>
      </c>
      <c r="CV105">
        <v>9.1999999999999993</v>
      </c>
      <c r="CW105">
        <v>2910140.4</v>
      </c>
      <c r="CX105">
        <v>13.1</v>
      </c>
      <c r="CY105">
        <v>2918941.36</v>
      </c>
      <c r="CZ105">
        <v>13.2</v>
      </c>
      <c r="DA105">
        <v>2294896.61</v>
      </c>
      <c r="DB105">
        <v>10.3</v>
      </c>
      <c r="DC105">
        <v>624044.75</v>
      </c>
      <c r="DD105">
        <v>2.8</v>
      </c>
      <c r="DE105">
        <v>623098</v>
      </c>
      <c r="DF105">
        <v>2.8</v>
      </c>
      <c r="DG105">
        <v>625915</v>
      </c>
      <c r="DH105">
        <v>2.8</v>
      </c>
      <c r="DI105">
        <v>2478</v>
      </c>
      <c r="DJ105">
        <v>1.1000000000000001</v>
      </c>
      <c r="DK105">
        <v>1554</v>
      </c>
      <c r="DL105">
        <v>0.7</v>
      </c>
      <c r="DM105">
        <v>2709</v>
      </c>
      <c r="DN105">
        <v>1.2</v>
      </c>
      <c r="DO105">
        <v>24659</v>
      </c>
      <c r="DP105">
        <v>11.1</v>
      </c>
      <c r="DQ105">
        <v>113797</v>
      </c>
      <c r="DR105">
        <v>51.3</v>
      </c>
      <c r="DS105">
        <v>154890</v>
      </c>
      <c r="DT105">
        <v>69.8</v>
      </c>
      <c r="DU105">
        <v>60743</v>
      </c>
      <c r="DV105">
        <v>27.4</v>
      </c>
      <c r="DW105">
        <v>60346</v>
      </c>
      <c r="DX105">
        <v>27.2</v>
      </c>
      <c r="DY105">
        <v>22812</v>
      </c>
      <c r="DZ105">
        <v>10.3</v>
      </c>
      <c r="EA105">
        <v>5100</v>
      </c>
      <c r="EB105">
        <v>2.2999999999999998</v>
      </c>
      <c r="EC105">
        <v>77154</v>
      </c>
      <c r="ED105">
        <v>34.799999999999997</v>
      </c>
    </row>
    <row r="106" spans="1:134" x14ac:dyDescent="0.35">
      <c r="A106" s="228" t="str">
        <f t="shared" si="2"/>
        <v>Provisional.State-funded mainstream.Religious denomination.Boys</v>
      </c>
      <c r="B106">
        <v>201819</v>
      </c>
      <c r="C106" t="s">
        <v>223</v>
      </c>
      <c r="D106" t="s">
        <v>224</v>
      </c>
      <c r="E106" t="s">
        <v>225</v>
      </c>
      <c r="F106" t="s">
        <v>226</v>
      </c>
      <c r="G106" t="s">
        <v>239</v>
      </c>
      <c r="H106" s="380" t="s">
        <v>235</v>
      </c>
      <c r="I106" t="s">
        <v>374</v>
      </c>
      <c r="J106" t="s">
        <v>5</v>
      </c>
      <c r="K106" t="s">
        <v>7</v>
      </c>
      <c r="L106" t="s">
        <v>7</v>
      </c>
      <c r="M106" t="s">
        <v>369</v>
      </c>
      <c r="N106">
        <v>58</v>
      </c>
      <c r="O106">
        <v>5113</v>
      </c>
      <c r="P106">
        <v>254481.26</v>
      </c>
      <c r="Q106">
        <v>49.8</v>
      </c>
      <c r="R106">
        <v>5043</v>
      </c>
      <c r="S106">
        <v>98.6</v>
      </c>
      <c r="T106">
        <v>2509</v>
      </c>
      <c r="U106">
        <v>49.1</v>
      </c>
      <c r="V106">
        <v>3472</v>
      </c>
      <c r="W106">
        <v>67.900000000000006</v>
      </c>
      <c r="X106">
        <v>2290</v>
      </c>
      <c r="Y106">
        <v>44.8</v>
      </c>
      <c r="Z106">
        <v>1140</v>
      </c>
      <c r="AA106">
        <v>22.3</v>
      </c>
      <c r="AB106">
        <v>1547</v>
      </c>
      <c r="AC106">
        <v>30.3</v>
      </c>
      <c r="AD106">
        <v>22779.32</v>
      </c>
      <c r="AE106">
        <v>4.46</v>
      </c>
      <c r="AF106">
        <v>4682</v>
      </c>
      <c r="AG106">
        <v>-155.1</v>
      </c>
      <c r="AH106">
        <v>-0.03</v>
      </c>
      <c r="AI106">
        <v>-7.0000000000000007E-2</v>
      </c>
      <c r="AJ106">
        <v>0</v>
      </c>
      <c r="AK106">
        <v>-1231.68</v>
      </c>
      <c r="AL106">
        <v>-0.26</v>
      </c>
      <c r="AM106">
        <v>-0.3</v>
      </c>
      <c r="AN106">
        <v>-0.23</v>
      </c>
      <c r="AO106">
        <v>649.19000000000005</v>
      </c>
      <c r="AP106">
        <v>0.14000000000000001</v>
      </c>
      <c r="AQ106">
        <v>0.1</v>
      </c>
      <c r="AR106">
        <v>0.18</v>
      </c>
      <c r="AS106">
        <v>438.07</v>
      </c>
      <c r="AT106">
        <v>0.09</v>
      </c>
      <c r="AU106">
        <v>0.06</v>
      </c>
      <c r="AV106">
        <v>0.13</v>
      </c>
      <c r="AW106">
        <v>-664.1</v>
      </c>
      <c r="AX106">
        <v>-0.14000000000000001</v>
      </c>
      <c r="AY106">
        <v>-0.18</v>
      </c>
      <c r="AZ106">
        <v>-0.11</v>
      </c>
      <c r="BA106">
        <v>5070</v>
      </c>
      <c r="BB106">
        <v>99.2</v>
      </c>
      <c r="BC106">
        <v>5057</v>
      </c>
      <c r="BD106">
        <v>98.9</v>
      </c>
      <c r="BE106">
        <v>5003</v>
      </c>
      <c r="BF106">
        <v>97.8</v>
      </c>
      <c r="BG106">
        <v>5053</v>
      </c>
      <c r="BH106">
        <v>98.8</v>
      </c>
      <c r="BI106">
        <v>4986</v>
      </c>
      <c r="BJ106">
        <v>97.5</v>
      </c>
      <c r="BK106">
        <v>4310</v>
      </c>
      <c r="BL106">
        <v>84.3</v>
      </c>
      <c r="BM106">
        <v>2582</v>
      </c>
      <c r="BN106">
        <v>50.5</v>
      </c>
      <c r="BO106">
        <v>3081</v>
      </c>
      <c r="BP106">
        <v>60.3</v>
      </c>
      <c r="BQ106">
        <v>2924</v>
      </c>
      <c r="BR106">
        <v>57.2</v>
      </c>
      <c r="BS106">
        <v>2741</v>
      </c>
      <c r="BT106">
        <v>55</v>
      </c>
      <c r="BU106">
        <v>2341</v>
      </c>
      <c r="BV106">
        <v>54.3</v>
      </c>
      <c r="BW106">
        <v>1507</v>
      </c>
      <c r="BX106">
        <v>58.4</v>
      </c>
      <c r="BY106">
        <v>3867</v>
      </c>
      <c r="BZ106">
        <v>75.599999999999994</v>
      </c>
      <c r="CA106">
        <v>3821</v>
      </c>
      <c r="CB106">
        <v>74.7</v>
      </c>
      <c r="CC106">
        <v>3483</v>
      </c>
      <c r="CD106">
        <v>69.900000000000006</v>
      </c>
      <c r="CE106">
        <v>2812</v>
      </c>
      <c r="CF106">
        <v>65.2</v>
      </c>
      <c r="CG106">
        <v>1885</v>
      </c>
      <c r="CH106">
        <v>73</v>
      </c>
      <c r="CI106">
        <v>25675</v>
      </c>
      <c r="CJ106">
        <v>5.0199999999999996</v>
      </c>
      <c r="CK106">
        <v>25785</v>
      </c>
      <c r="CL106">
        <v>5.04</v>
      </c>
      <c r="CM106">
        <v>25680.5</v>
      </c>
      <c r="CN106">
        <v>5.0199999999999996</v>
      </c>
      <c r="CO106">
        <v>20651</v>
      </c>
      <c r="CP106">
        <v>4.04</v>
      </c>
      <c r="CQ106">
        <v>13203.76</v>
      </c>
      <c r="CR106">
        <v>2.58</v>
      </c>
      <c r="CS106">
        <v>51448</v>
      </c>
      <c r="CT106">
        <v>10.1</v>
      </c>
      <c r="CU106">
        <v>51570</v>
      </c>
      <c r="CV106">
        <v>10.1</v>
      </c>
      <c r="CW106">
        <v>76256.759999999995</v>
      </c>
      <c r="CX106">
        <v>14.9</v>
      </c>
      <c r="CY106">
        <v>75206.5</v>
      </c>
      <c r="CZ106">
        <v>14.7</v>
      </c>
      <c r="DA106">
        <v>63579</v>
      </c>
      <c r="DB106">
        <v>12.4</v>
      </c>
      <c r="DC106">
        <v>11627.5</v>
      </c>
      <c r="DD106">
        <v>2.2999999999999998</v>
      </c>
      <c r="DE106">
        <v>14566</v>
      </c>
      <c r="DF106">
        <v>2.8</v>
      </c>
      <c r="DG106">
        <v>14613</v>
      </c>
      <c r="DH106">
        <v>2.9</v>
      </c>
      <c r="DI106">
        <v>53</v>
      </c>
      <c r="DJ106">
        <v>1</v>
      </c>
      <c r="DK106">
        <v>31</v>
      </c>
      <c r="DL106">
        <v>0.6</v>
      </c>
      <c r="DM106">
        <v>29</v>
      </c>
      <c r="DN106">
        <v>0.6</v>
      </c>
      <c r="DO106">
        <v>445</v>
      </c>
      <c r="DP106">
        <v>8.6999999999999993</v>
      </c>
      <c r="DQ106">
        <v>2265</v>
      </c>
      <c r="DR106">
        <v>44.3</v>
      </c>
      <c r="DS106">
        <v>3449</v>
      </c>
      <c r="DT106">
        <v>67.5</v>
      </c>
      <c r="DU106">
        <v>1537</v>
      </c>
      <c r="DV106">
        <v>30.1</v>
      </c>
      <c r="DW106">
        <v>1522</v>
      </c>
      <c r="DX106">
        <v>29.8</v>
      </c>
      <c r="DY106">
        <v>711</v>
      </c>
      <c r="DZ106">
        <v>13.9</v>
      </c>
      <c r="EA106">
        <v>277</v>
      </c>
      <c r="EB106">
        <v>5.4</v>
      </c>
      <c r="EC106">
        <v>1722</v>
      </c>
      <c r="ED106">
        <v>33.700000000000003</v>
      </c>
    </row>
    <row r="107" spans="1:134" x14ac:dyDescent="0.35">
      <c r="A107" s="228" t="str">
        <f t="shared" si="2"/>
        <v>Provisional.State-funded mainstream.Religious denomination.Boys</v>
      </c>
      <c r="B107">
        <v>201819</v>
      </c>
      <c r="C107" t="s">
        <v>223</v>
      </c>
      <c r="D107" t="s">
        <v>224</v>
      </c>
      <c r="E107" t="s">
        <v>225</v>
      </c>
      <c r="F107" t="s">
        <v>226</v>
      </c>
      <c r="G107" t="s">
        <v>239</v>
      </c>
      <c r="H107" s="380" t="s">
        <v>235</v>
      </c>
      <c r="I107" t="s">
        <v>374</v>
      </c>
      <c r="J107" t="s">
        <v>5</v>
      </c>
      <c r="K107" t="s">
        <v>7</v>
      </c>
      <c r="L107" t="s">
        <v>7</v>
      </c>
      <c r="M107" t="s">
        <v>370</v>
      </c>
      <c r="N107">
        <v>273</v>
      </c>
      <c r="O107">
        <v>24841</v>
      </c>
      <c r="P107">
        <v>1168828.45</v>
      </c>
      <c r="Q107">
        <v>47.1</v>
      </c>
      <c r="R107">
        <v>24542</v>
      </c>
      <c r="S107">
        <v>98.8</v>
      </c>
      <c r="T107">
        <v>10949</v>
      </c>
      <c r="U107">
        <v>44.1</v>
      </c>
      <c r="V107">
        <v>16631</v>
      </c>
      <c r="W107">
        <v>66.900000000000006</v>
      </c>
      <c r="X107">
        <v>9405</v>
      </c>
      <c r="Y107">
        <v>37.9</v>
      </c>
      <c r="Z107">
        <v>3537</v>
      </c>
      <c r="AA107">
        <v>14.2</v>
      </c>
      <c r="AB107">
        <v>5415</v>
      </c>
      <c r="AC107">
        <v>21.8</v>
      </c>
      <c r="AD107">
        <v>101983.34</v>
      </c>
      <c r="AE107">
        <v>4.1100000000000003</v>
      </c>
      <c r="AF107">
        <v>23651</v>
      </c>
      <c r="AG107">
        <v>-2737.77</v>
      </c>
      <c r="AH107">
        <v>-0.12</v>
      </c>
      <c r="AI107">
        <v>-0.13</v>
      </c>
      <c r="AJ107">
        <v>-0.1</v>
      </c>
      <c r="AK107">
        <v>-5735.27</v>
      </c>
      <c r="AL107">
        <v>-0.24</v>
      </c>
      <c r="AM107">
        <v>-0.26</v>
      </c>
      <c r="AN107">
        <v>-0.23</v>
      </c>
      <c r="AO107">
        <v>379.91</v>
      </c>
      <c r="AP107">
        <v>0.02</v>
      </c>
      <c r="AQ107">
        <v>0</v>
      </c>
      <c r="AR107">
        <v>0.03</v>
      </c>
      <c r="AS107">
        <v>-1440.26</v>
      </c>
      <c r="AT107">
        <v>-0.06</v>
      </c>
      <c r="AU107">
        <v>-0.08</v>
      </c>
      <c r="AV107">
        <v>-0.04</v>
      </c>
      <c r="AW107">
        <v>-4700.8900000000003</v>
      </c>
      <c r="AX107">
        <v>-0.2</v>
      </c>
      <c r="AY107">
        <v>-0.22</v>
      </c>
      <c r="AZ107">
        <v>-0.18</v>
      </c>
      <c r="BA107">
        <v>24667</v>
      </c>
      <c r="BB107">
        <v>99.3</v>
      </c>
      <c r="BC107">
        <v>24620</v>
      </c>
      <c r="BD107">
        <v>99.1</v>
      </c>
      <c r="BE107">
        <v>24304</v>
      </c>
      <c r="BF107">
        <v>97.8</v>
      </c>
      <c r="BG107">
        <v>24590</v>
      </c>
      <c r="BH107">
        <v>99</v>
      </c>
      <c r="BI107">
        <v>24311</v>
      </c>
      <c r="BJ107">
        <v>97.9</v>
      </c>
      <c r="BK107">
        <v>20214</v>
      </c>
      <c r="BL107">
        <v>81.400000000000006</v>
      </c>
      <c r="BM107">
        <v>10969</v>
      </c>
      <c r="BN107">
        <v>44.2</v>
      </c>
      <c r="BO107">
        <v>14602</v>
      </c>
      <c r="BP107">
        <v>58.8</v>
      </c>
      <c r="BQ107">
        <v>12998</v>
      </c>
      <c r="BR107">
        <v>52.3</v>
      </c>
      <c r="BS107">
        <v>11626</v>
      </c>
      <c r="BT107">
        <v>47.8</v>
      </c>
      <c r="BU107">
        <v>10207</v>
      </c>
      <c r="BV107">
        <v>50.5</v>
      </c>
      <c r="BW107">
        <v>5456</v>
      </c>
      <c r="BX107">
        <v>49.7</v>
      </c>
      <c r="BY107">
        <v>18890</v>
      </c>
      <c r="BZ107">
        <v>76</v>
      </c>
      <c r="CA107">
        <v>18400</v>
      </c>
      <c r="CB107">
        <v>74.099999999999994</v>
      </c>
      <c r="CC107">
        <v>16208</v>
      </c>
      <c r="CD107">
        <v>66.7</v>
      </c>
      <c r="CE107">
        <v>12935</v>
      </c>
      <c r="CF107">
        <v>64</v>
      </c>
      <c r="CG107">
        <v>7153</v>
      </c>
      <c r="CH107">
        <v>65.2</v>
      </c>
      <c r="CI107">
        <v>121203</v>
      </c>
      <c r="CJ107">
        <v>4.88</v>
      </c>
      <c r="CK107">
        <v>117233.5</v>
      </c>
      <c r="CL107">
        <v>4.72</v>
      </c>
      <c r="CM107">
        <v>115020.5</v>
      </c>
      <c r="CN107">
        <v>4.63</v>
      </c>
      <c r="CO107">
        <v>91906</v>
      </c>
      <c r="CP107">
        <v>3.7</v>
      </c>
      <c r="CQ107">
        <v>51521.19</v>
      </c>
      <c r="CR107">
        <v>2.0699999999999998</v>
      </c>
      <c r="CS107">
        <v>242924</v>
      </c>
      <c r="CT107">
        <v>9.8000000000000007</v>
      </c>
      <c r="CU107">
        <v>234467</v>
      </c>
      <c r="CV107">
        <v>9.4</v>
      </c>
      <c r="CW107">
        <v>342687.69</v>
      </c>
      <c r="CX107">
        <v>13.8</v>
      </c>
      <c r="CY107">
        <v>348749.76</v>
      </c>
      <c r="CZ107">
        <v>14</v>
      </c>
      <c r="DA107">
        <v>301025.01</v>
      </c>
      <c r="DB107">
        <v>12.1</v>
      </c>
      <c r="DC107">
        <v>47724.75</v>
      </c>
      <c r="DD107">
        <v>1.9</v>
      </c>
      <c r="DE107">
        <v>70430</v>
      </c>
      <c r="DF107">
        <v>2.8</v>
      </c>
      <c r="DG107">
        <v>71641</v>
      </c>
      <c r="DH107">
        <v>2.9</v>
      </c>
      <c r="DI107">
        <v>221</v>
      </c>
      <c r="DJ107">
        <v>0.9</v>
      </c>
      <c r="DK107">
        <v>145</v>
      </c>
      <c r="DL107">
        <v>0.6</v>
      </c>
      <c r="DM107">
        <v>242</v>
      </c>
      <c r="DN107">
        <v>1</v>
      </c>
      <c r="DO107">
        <v>2578</v>
      </c>
      <c r="DP107">
        <v>10.4</v>
      </c>
      <c r="DQ107">
        <v>12250</v>
      </c>
      <c r="DR107">
        <v>49.3</v>
      </c>
      <c r="DS107">
        <v>18036</v>
      </c>
      <c r="DT107">
        <v>72.599999999999994</v>
      </c>
      <c r="DU107">
        <v>6276</v>
      </c>
      <c r="DV107">
        <v>25.3</v>
      </c>
      <c r="DW107">
        <v>6275</v>
      </c>
      <c r="DX107">
        <v>25.3</v>
      </c>
      <c r="DY107">
        <v>2318</v>
      </c>
      <c r="DZ107">
        <v>9.3000000000000007</v>
      </c>
      <c r="EA107">
        <v>716</v>
      </c>
      <c r="EB107">
        <v>2.9</v>
      </c>
      <c r="EC107">
        <v>6613</v>
      </c>
      <c r="ED107">
        <v>26.6</v>
      </c>
    </row>
    <row r="108" spans="1:134" x14ac:dyDescent="0.35">
      <c r="A108" s="228" t="str">
        <f t="shared" si="2"/>
        <v>Provisional.State-funded mainstream.Religious denomination.Boys</v>
      </c>
      <c r="B108">
        <v>201819</v>
      </c>
      <c r="C108" t="s">
        <v>223</v>
      </c>
      <c r="D108" t="s">
        <v>224</v>
      </c>
      <c r="E108" t="s">
        <v>225</v>
      </c>
      <c r="F108" t="s">
        <v>226</v>
      </c>
      <c r="G108" t="s">
        <v>239</v>
      </c>
      <c r="H108" s="380" t="s">
        <v>235</v>
      </c>
      <c r="I108" t="s">
        <v>374</v>
      </c>
      <c r="J108" t="s">
        <v>5</v>
      </c>
      <c r="K108" t="s">
        <v>7</v>
      </c>
      <c r="L108" t="s">
        <v>7</v>
      </c>
      <c r="M108" t="s">
        <v>371</v>
      </c>
      <c r="N108">
        <v>3</v>
      </c>
      <c r="O108">
        <v>191</v>
      </c>
      <c r="P108">
        <v>9904.01</v>
      </c>
      <c r="Q108">
        <v>51.9</v>
      </c>
      <c r="R108">
        <v>191</v>
      </c>
      <c r="S108">
        <v>100</v>
      </c>
      <c r="T108">
        <v>99</v>
      </c>
      <c r="U108">
        <v>51.8</v>
      </c>
      <c r="V108">
        <v>147</v>
      </c>
      <c r="W108">
        <v>77</v>
      </c>
      <c r="X108">
        <v>143</v>
      </c>
      <c r="Y108">
        <v>74.900000000000006</v>
      </c>
      <c r="Z108">
        <v>40</v>
      </c>
      <c r="AA108">
        <v>20.9</v>
      </c>
      <c r="AB108">
        <v>63</v>
      </c>
      <c r="AC108">
        <v>33</v>
      </c>
      <c r="AD108">
        <v>917.22</v>
      </c>
      <c r="AE108">
        <v>4.8</v>
      </c>
      <c r="AF108">
        <v>181</v>
      </c>
      <c r="AG108">
        <v>96.96</v>
      </c>
      <c r="AH108">
        <v>0.54</v>
      </c>
      <c r="AI108">
        <v>0.35</v>
      </c>
      <c r="AJ108">
        <v>0.72</v>
      </c>
      <c r="AK108">
        <v>8.94</v>
      </c>
      <c r="AL108">
        <v>0.05</v>
      </c>
      <c r="AM108">
        <v>-0.14000000000000001</v>
      </c>
      <c r="AN108">
        <v>0.24</v>
      </c>
      <c r="AO108">
        <v>181.75</v>
      </c>
      <c r="AP108">
        <v>1</v>
      </c>
      <c r="AQ108">
        <v>0.82</v>
      </c>
      <c r="AR108">
        <v>1.19</v>
      </c>
      <c r="AS108">
        <v>140.22999999999999</v>
      </c>
      <c r="AT108">
        <v>0.77</v>
      </c>
      <c r="AU108">
        <v>0.59</v>
      </c>
      <c r="AV108">
        <v>0.96</v>
      </c>
      <c r="AW108">
        <v>55.87</v>
      </c>
      <c r="AX108">
        <v>0.31</v>
      </c>
      <c r="AY108">
        <v>0.12</v>
      </c>
      <c r="AZ108">
        <v>0.5</v>
      </c>
      <c r="BA108">
        <v>191</v>
      </c>
      <c r="BB108">
        <v>100</v>
      </c>
      <c r="BC108">
        <v>191</v>
      </c>
      <c r="BD108">
        <v>100</v>
      </c>
      <c r="BE108">
        <v>189</v>
      </c>
      <c r="BF108">
        <v>99</v>
      </c>
      <c r="BG108">
        <v>191</v>
      </c>
      <c r="BH108">
        <v>100</v>
      </c>
      <c r="BI108">
        <v>191</v>
      </c>
      <c r="BJ108">
        <v>100</v>
      </c>
      <c r="BK108">
        <v>165</v>
      </c>
      <c r="BL108">
        <v>86.4</v>
      </c>
      <c r="BM108">
        <v>162</v>
      </c>
      <c r="BN108">
        <v>84.8</v>
      </c>
      <c r="BO108">
        <v>121</v>
      </c>
      <c r="BP108">
        <v>63.4</v>
      </c>
      <c r="BQ108">
        <v>121</v>
      </c>
      <c r="BR108">
        <v>63.4</v>
      </c>
      <c r="BS108">
        <v>100</v>
      </c>
      <c r="BT108">
        <v>52.4</v>
      </c>
      <c r="BU108">
        <v>89</v>
      </c>
      <c r="BV108">
        <v>53.9</v>
      </c>
      <c r="BW108">
        <v>74</v>
      </c>
      <c r="BX108">
        <v>45.7</v>
      </c>
      <c r="BY108">
        <v>160</v>
      </c>
      <c r="BZ108">
        <v>83.8</v>
      </c>
      <c r="CA108">
        <v>162</v>
      </c>
      <c r="CB108">
        <v>84.8</v>
      </c>
      <c r="CC108">
        <v>142</v>
      </c>
      <c r="CD108">
        <v>74.3</v>
      </c>
      <c r="CE108">
        <v>116</v>
      </c>
      <c r="CF108">
        <v>70.3</v>
      </c>
      <c r="CG108">
        <v>94</v>
      </c>
      <c r="CH108">
        <v>58</v>
      </c>
      <c r="CI108">
        <v>956</v>
      </c>
      <c r="CJ108">
        <v>5.01</v>
      </c>
      <c r="CK108">
        <v>1050</v>
      </c>
      <c r="CL108">
        <v>5.5</v>
      </c>
      <c r="CM108">
        <v>1001</v>
      </c>
      <c r="CN108">
        <v>5.24</v>
      </c>
      <c r="CO108">
        <v>782</v>
      </c>
      <c r="CP108">
        <v>4.09</v>
      </c>
      <c r="CQ108">
        <v>713.26</v>
      </c>
      <c r="CR108">
        <v>3.73</v>
      </c>
      <c r="CS108">
        <v>1917</v>
      </c>
      <c r="CT108">
        <v>10</v>
      </c>
      <c r="CU108">
        <v>2100</v>
      </c>
      <c r="CV108">
        <v>11</v>
      </c>
      <c r="CW108">
        <v>3011.76</v>
      </c>
      <c r="CX108">
        <v>15.8</v>
      </c>
      <c r="CY108">
        <v>2875.25</v>
      </c>
      <c r="CZ108">
        <v>15.1</v>
      </c>
      <c r="DA108">
        <v>2551.5</v>
      </c>
      <c r="DB108">
        <v>13.4</v>
      </c>
      <c r="DC108">
        <v>323.75</v>
      </c>
      <c r="DD108">
        <v>1.7</v>
      </c>
      <c r="DE108">
        <v>565</v>
      </c>
      <c r="DF108">
        <v>3</v>
      </c>
      <c r="DG108">
        <v>564</v>
      </c>
      <c r="DH108">
        <v>3</v>
      </c>
      <c r="DI108">
        <v>0</v>
      </c>
      <c r="DJ108">
        <v>0</v>
      </c>
      <c r="DK108">
        <v>0</v>
      </c>
      <c r="DL108">
        <v>0</v>
      </c>
      <c r="DM108">
        <v>1</v>
      </c>
      <c r="DN108">
        <v>0.5</v>
      </c>
      <c r="DO108">
        <v>7</v>
      </c>
      <c r="DP108">
        <v>3.7</v>
      </c>
      <c r="DQ108">
        <v>40</v>
      </c>
      <c r="DR108">
        <v>20.9</v>
      </c>
      <c r="DS108">
        <v>136</v>
      </c>
      <c r="DT108">
        <v>71.2</v>
      </c>
      <c r="DU108">
        <v>55</v>
      </c>
      <c r="DV108">
        <v>28.8</v>
      </c>
      <c r="DW108">
        <v>55</v>
      </c>
      <c r="DX108">
        <v>28.8</v>
      </c>
      <c r="DY108">
        <v>0</v>
      </c>
      <c r="DZ108">
        <v>0</v>
      </c>
      <c r="EA108">
        <v>8</v>
      </c>
      <c r="EB108">
        <v>4.2</v>
      </c>
      <c r="EC108">
        <v>31</v>
      </c>
      <c r="ED108">
        <v>16.2</v>
      </c>
    </row>
    <row r="109" spans="1:134" x14ac:dyDescent="0.35">
      <c r="A109" s="228" t="str">
        <f t="shared" si="2"/>
        <v>Provisional.State-funded mainstream.Admission type.Boys</v>
      </c>
      <c r="B109">
        <v>201819</v>
      </c>
      <c r="C109" t="s">
        <v>223</v>
      </c>
      <c r="D109" t="s">
        <v>224</v>
      </c>
      <c r="E109" t="s">
        <v>225</v>
      </c>
      <c r="F109" t="s">
        <v>226</v>
      </c>
      <c r="G109" t="s">
        <v>239</v>
      </c>
      <c r="H109" s="380" t="s">
        <v>235</v>
      </c>
      <c r="I109" t="s">
        <v>404</v>
      </c>
      <c r="J109" t="s">
        <v>5</v>
      </c>
      <c r="K109" t="s">
        <v>7</v>
      </c>
      <c r="L109" t="s">
        <v>401</v>
      </c>
      <c r="M109" t="s">
        <v>7</v>
      </c>
      <c r="N109">
        <v>194</v>
      </c>
      <c r="O109">
        <v>16951</v>
      </c>
      <c r="P109">
        <v>675511.53</v>
      </c>
      <c r="Q109">
        <v>39.9</v>
      </c>
      <c r="R109">
        <v>16680</v>
      </c>
      <c r="S109">
        <v>98.4</v>
      </c>
      <c r="T109">
        <v>4925</v>
      </c>
      <c r="U109">
        <v>29.1</v>
      </c>
      <c r="V109">
        <v>9066</v>
      </c>
      <c r="W109">
        <v>53.5</v>
      </c>
      <c r="X109">
        <v>4168</v>
      </c>
      <c r="Y109">
        <v>24.6</v>
      </c>
      <c r="Z109">
        <v>865</v>
      </c>
      <c r="AA109">
        <v>5.0999999999999996</v>
      </c>
      <c r="AB109">
        <v>1666</v>
      </c>
      <c r="AC109">
        <v>9.8000000000000007</v>
      </c>
      <c r="AD109">
        <v>56478.32</v>
      </c>
      <c r="AE109">
        <v>3.33</v>
      </c>
      <c r="AF109">
        <v>16136</v>
      </c>
      <c r="AG109">
        <v>-6036</v>
      </c>
      <c r="AH109">
        <v>-0.37</v>
      </c>
      <c r="AI109">
        <v>-0.39</v>
      </c>
      <c r="AJ109">
        <v>-0.35</v>
      </c>
      <c r="AK109">
        <v>-9119.11</v>
      </c>
      <c r="AL109">
        <v>-0.56999999999999995</v>
      </c>
      <c r="AM109">
        <v>-0.57999999999999996</v>
      </c>
      <c r="AN109">
        <v>-0.55000000000000004</v>
      </c>
      <c r="AO109">
        <v>-2230.87</v>
      </c>
      <c r="AP109">
        <v>-0.14000000000000001</v>
      </c>
      <c r="AQ109">
        <v>-0.16</v>
      </c>
      <c r="AR109">
        <v>-0.12</v>
      </c>
      <c r="AS109">
        <v>-6305.53</v>
      </c>
      <c r="AT109">
        <v>-0.39</v>
      </c>
      <c r="AU109">
        <v>-0.41</v>
      </c>
      <c r="AV109">
        <v>-0.37</v>
      </c>
      <c r="AW109">
        <v>-6772.2</v>
      </c>
      <c r="AX109">
        <v>-0.42</v>
      </c>
      <c r="AY109">
        <v>-0.44</v>
      </c>
      <c r="AZ109">
        <v>-0.4</v>
      </c>
      <c r="BA109">
        <v>16795</v>
      </c>
      <c r="BB109">
        <v>99.1</v>
      </c>
      <c r="BC109">
        <v>16727</v>
      </c>
      <c r="BD109">
        <v>98.7</v>
      </c>
      <c r="BE109">
        <v>16465</v>
      </c>
      <c r="BF109">
        <v>97.1</v>
      </c>
      <c r="BG109">
        <v>16721</v>
      </c>
      <c r="BH109">
        <v>98.6</v>
      </c>
      <c r="BI109">
        <v>16461</v>
      </c>
      <c r="BJ109">
        <v>97.1</v>
      </c>
      <c r="BK109">
        <v>13412</v>
      </c>
      <c r="BL109">
        <v>79.099999999999994</v>
      </c>
      <c r="BM109">
        <v>5042</v>
      </c>
      <c r="BN109">
        <v>29.7</v>
      </c>
      <c r="BO109">
        <v>7276</v>
      </c>
      <c r="BP109">
        <v>42.9</v>
      </c>
      <c r="BQ109">
        <v>6495</v>
      </c>
      <c r="BR109">
        <v>38.299999999999997</v>
      </c>
      <c r="BS109">
        <v>5257</v>
      </c>
      <c r="BT109">
        <v>31.9</v>
      </c>
      <c r="BU109">
        <v>4388</v>
      </c>
      <c r="BV109">
        <v>32.700000000000003</v>
      </c>
      <c r="BW109">
        <v>1745</v>
      </c>
      <c r="BX109">
        <v>34.6</v>
      </c>
      <c r="BY109">
        <v>10649</v>
      </c>
      <c r="BZ109">
        <v>62.8</v>
      </c>
      <c r="CA109">
        <v>10800</v>
      </c>
      <c r="CB109">
        <v>63.7</v>
      </c>
      <c r="CC109">
        <v>8701</v>
      </c>
      <c r="CD109">
        <v>52.9</v>
      </c>
      <c r="CE109">
        <v>6308</v>
      </c>
      <c r="CF109">
        <v>47</v>
      </c>
      <c r="CG109">
        <v>2564</v>
      </c>
      <c r="CH109">
        <v>50.9</v>
      </c>
      <c r="CI109">
        <v>70487</v>
      </c>
      <c r="CJ109">
        <v>4.16</v>
      </c>
      <c r="CK109">
        <v>68574</v>
      </c>
      <c r="CL109">
        <v>4.05</v>
      </c>
      <c r="CM109">
        <v>65845</v>
      </c>
      <c r="CN109">
        <v>3.88</v>
      </c>
      <c r="CO109">
        <v>48231</v>
      </c>
      <c r="CP109">
        <v>2.85</v>
      </c>
      <c r="CQ109">
        <v>19886.28</v>
      </c>
      <c r="CR109">
        <v>1.17</v>
      </c>
      <c r="CS109">
        <v>141425</v>
      </c>
      <c r="CT109">
        <v>8.3000000000000007</v>
      </c>
      <c r="CU109">
        <v>137148</v>
      </c>
      <c r="CV109">
        <v>8.1</v>
      </c>
      <c r="CW109">
        <v>190695.65</v>
      </c>
      <c r="CX109">
        <v>11.2</v>
      </c>
      <c r="CY109">
        <v>206242.88</v>
      </c>
      <c r="CZ109">
        <v>12.2</v>
      </c>
      <c r="DA109">
        <v>141010.63</v>
      </c>
      <c r="DB109">
        <v>8.3000000000000007</v>
      </c>
      <c r="DC109">
        <v>65232.25</v>
      </c>
      <c r="DD109">
        <v>3.8</v>
      </c>
      <c r="DE109">
        <v>46859</v>
      </c>
      <c r="DF109">
        <v>2.8</v>
      </c>
      <c r="DG109">
        <v>47503</v>
      </c>
      <c r="DH109">
        <v>2.8</v>
      </c>
      <c r="DI109">
        <v>207</v>
      </c>
      <c r="DJ109">
        <v>1.2</v>
      </c>
      <c r="DK109">
        <v>123</v>
      </c>
      <c r="DL109">
        <v>0.7</v>
      </c>
      <c r="DM109">
        <v>250</v>
      </c>
      <c r="DN109">
        <v>1.5</v>
      </c>
      <c r="DO109">
        <v>2174</v>
      </c>
      <c r="DP109">
        <v>12.8</v>
      </c>
      <c r="DQ109">
        <v>10029</v>
      </c>
      <c r="DR109">
        <v>59.2</v>
      </c>
      <c r="DS109">
        <v>13234</v>
      </c>
      <c r="DT109">
        <v>78.099999999999994</v>
      </c>
      <c r="DU109">
        <v>3229</v>
      </c>
      <c r="DV109">
        <v>19</v>
      </c>
      <c r="DW109">
        <v>3146</v>
      </c>
      <c r="DX109">
        <v>18.600000000000001</v>
      </c>
      <c r="DY109">
        <v>1446</v>
      </c>
      <c r="DZ109">
        <v>8.5</v>
      </c>
      <c r="EA109">
        <v>166</v>
      </c>
      <c r="EB109">
        <v>1</v>
      </c>
      <c r="EC109">
        <v>5783</v>
      </c>
      <c r="ED109">
        <v>34.1</v>
      </c>
    </row>
    <row r="110" spans="1:134" x14ac:dyDescent="0.35">
      <c r="A110" s="228" t="str">
        <f t="shared" si="2"/>
        <v>Provisional.State-funded mainstream.Admission type.Boys</v>
      </c>
      <c r="B110">
        <v>201819</v>
      </c>
      <c r="C110" t="s">
        <v>223</v>
      </c>
      <c r="D110" t="s">
        <v>224</v>
      </c>
      <c r="E110" t="s">
        <v>225</v>
      </c>
      <c r="F110" t="s">
        <v>226</v>
      </c>
      <c r="G110" t="s">
        <v>239</v>
      </c>
      <c r="H110" s="380" t="s">
        <v>235</v>
      </c>
      <c r="I110" t="s">
        <v>404</v>
      </c>
      <c r="J110" t="s">
        <v>5</v>
      </c>
      <c r="K110" t="s">
        <v>7</v>
      </c>
      <c r="L110" t="s">
        <v>402</v>
      </c>
      <c r="M110" t="s">
        <v>7</v>
      </c>
      <c r="N110">
        <v>2681</v>
      </c>
      <c r="O110">
        <v>239451</v>
      </c>
      <c r="P110">
        <v>10598528.5</v>
      </c>
      <c r="Q110">
        <v>44.3</v>
      </c>
      <c r="R110">
        <v>235648</v>
      </c>
      <c r="S110">
        <v>98.4</v>
      </c>
      <c r="T110">
        <v>93951</v>
      </c>
      <c r="U110">
        <v>39.200000000000003</v>
      </c>
      <c r="V110">
        <v>147052</v>
      </c>
      <c r="W110">
        <v>61.4</v>
      </c>
      <c r="X110">
        <v>81486</v>
      </c>
      <c r="Y110">
        <v>34</v>
      </c>
      <c r="Z110">
        <v>28580</v>
      </c>
      <c r="AA110">
        <v>11.9</v>
      </c>
      <c r="AB110">
        <v>44424</v>
      </c>
      <c r="AC110">
        <v>18.600000000000001</v>
      </c>
      <c r="AD110">
        <v>921819.01</v>
      </c>
      <c r="AE110">
        <v>3.85</v>
      </c>
      <c r="AF110">
        <v>226419</v>
      </c>
      <c r="AG110">
        <v>-54562.74</v>
      </c>
      <c r="AH110">
        <v>-0.24</v>
      </c>
      <c r="AI110">
        <v>-0.25</v>
      </c>
      <c r="AJ110">
        <v>-0.24</v>
      </c>
      <c r="AK110">
        <v>-93930.78</v>
      </c>
      <c r="AL110">
        <v>-0.41</v>
      </c>
      <c r="AM110">
        <v>-0.42</v>
      </c>
      <c r="AN110">
        <v>-0.41</v>
      </c>
      <c r="AO110">
        <v>1309.52</v>
      </c>
      <c r="AP110">
        <v>0.01</v>
      </c>
      <c r="AQ110">
        <v>0</v>
      </c>
      <c r="AR110">
        <v>0.01</v>
      </c>
      <c r="AS110">
        <v>-37953.58</v>
      </c>
      <c r="AT110">
        <v>-0.17</v>
      </c>
      <c r="AU110">
        <v>-0.17</v>
      </c>
      <c r="AV110">
        <v>-0.16</v>
      </c>
      <c r="AW110">
        <v>-88642.87</v>
      </c>
      <c r="AX110">
        <v>-0.39</v>
      </c>
      <c r="AY110">
        <v>-0.4</v>
      </c>
      <c r="AZ110">
        <v>-0.39</v>
      </c>
      <c r="BA110">
        <v>237326</v>
      </c>
      <c r="BB110">
        <v>99.1</v>
      </c>
      <c r="BC110">
        <v>236568</v>
      </c>
      <c r="BD110">
        <v>98.8</v>
      </c>
      <c r="BE110">
        <v>233031</v>
      </c>
      <c r="BF110">
        <v>97.3</v>
      </c>
      <c r="BG110">
        <v>236360</v>
      </c>
      <c r="BH110">
        <v>98.7</v>
      </c>
      <c r="BI110">
        <v>232609</v>
      </c>
      <c r="BJ110">
        <v>97.1</v>
      </c>
      <c r="BK110">
        <v>193619</v>
      </c>
      <c r="BL110">
        <v>80.900000000000006</v>
      </c>
      <c r="BM110">
        <v>94749</v>
      </c>
      <c r="BN110">
        <v>39.6</v>
      </c>
      <c r="BO110">
        <v>124807</v>
      </c>
      <c r="BP110">
        <v>52.1</v>
      </c>
      <c r="BQ110">
        <v>115874</v>
      </c>
      <c r="BR110">
        <v>48.4</v>
      </c>
      <c r="BS110">
        <v>101303</v>
      </c>
      <c r="BT110">
        <v>43.6</v>
      </c>
      <c r="BU110">
        <v>86188</v>
      </c>
      <c r="BV110">
        <v>44.5</v>
      </c>
      <c r="BW110">
        <v>43548</v>
      </c>
      <c r="BX110">
        <v>46</v>
      </c>
      <c r="BY110">
        <v>167415</v>
      </c>
      <c r="BZ110">
        <v>69.900000000000006</v>
      </c>
      <c r="CA110">
        <v>168071</v>
      </c>
      <c r="CB110">
        <v>70.2</v>
      </c>
      <c r="CC110">
        <v>145359</v>
      </c>
      <c r="CD110">
        <v>62.5</v>
      </c>
      <c r="CE110">
        <v>111859</v>
      </c>
      <c r="CF110">
        <v>57.8</v>
      </c>
      <c r="CG110">
        <v>59109</v>
      </c>
      <c r="CH110">
        <v>62.4</v>
      </c>
      <c r="CI110">
        <v>1094340.26</v>
      </c>
      <c r="CJ110">
        <v>4.57</v>
      </c>
      <c r="CK110">
        <v>1086124.27</v>
      </c>
      <c r="CL110">
        <v>4.54</v>
      </c>
      <c r="CM110">
        <v>1054825.02</v>
      </c>
      <c r="CN110">
        <v>4.41</v>
      </c>
      <c r="CO110">
        <v>816691</v>
      </c>
      <c r="CP110">
        <v>3.41</v>
      </c>
      <c r="CQ110">
        <v>424095.97</v>
      </c>
      <c r="CR110">
        <v>1.77</v>
      </c>
      <c r="CS110">
        <v>2194269.52</v>
      </c>
      <c r="CT110">
        <v>9.1999999999999993</v>
      </c>
      <c r="CU110">
        <v>2172248.54</v>
      </c>
      <c r="CV110">
        <v>9.1</v>
      </c>
      <c r="CW110">
        <v>3107384.82</v>
      </c>
      <c r="CX110">
        <v>13</v>
      </c>
      <c r="CY110">
        <v>3124625.62</v>
      </c>
      <c r="CZ110">
        <v>13</v>
      </c>
      <c r="DA110">
        <v>2477250.87</v>
      </c>
      <c r="DB110">
        <v>10.3</v>
      </c>
      <c r="DC110">
        <v>647374.75</v>
      </c>
      <c r="DD110">
        <v>2.7</v>
      </c>
      <c r="DE110">
        <v>672207</v>
      </c>
      <c r="DF110">
        <v>2.8</v>
      </c>
      <c r="DG110">
        <v>676111</v>
      </c>
      <c r="DH110">
        <v>2.8</v>
      </c>
      <c r="DI110">
        <v>2709</v>
      </c>
      <c r="DJ110">
        <v>1.1000000000000001</v>
      </c>
      <c r="DK110">
        <v>1691</v>
      </c>
      <c r="DL110">
        <v>0.7</v>
      </c>
      <c r="DM110">
        <v>2916</v>
      </c>
      <c r="DN110">
        <v>1.2</v>
      </c>
      <c r="DO110">
        <v>27181</v>
      </c>
      <c r="DP110">
        <v>11.4</v>
      </c>
      <c r="DQ110">
        <v>123468</v>
      </c>
      <c r="DR110">
        <v>51.6</v>
      </c>
      <c r="DS110">
        <v>172036</v>
      </c>
      <c r="DT110">
        <v>71.8</v>
      </c>
      <c r="DU110">
        <v>60588</v>
      </c>
      <c r="DV110">
        <v>25.3</v>
      </c>
      <c r="DW110">
        <v>60224</v>
      </c>
      <c r="DX110">
        <v>25.2</v>
      </c>
      <c r="DY110">
        <v>23401</v>
      </c>
      <c r="DZ110">
        <v>9.8000000000000007</v>
      </c>
      <c r="EA110">
        <v>4847</v>
      </c>
      <c r="EB110">
        <v>2</v>
      </c>
      <c r="EC110">
        <v>81145</v>
      </c>
      <c r="ED110">
        <v>33.9</v>
      </c>
    </row>
    <row r="111" spans="1:134" x14ac:dyDescent="0.35">
      <c r="A111" s="228" t="str">
        <f t="shared" si="2"/>
        <v>Provisional.State-funded mainstream.Admission type.Boys</v>
      </c>
      <c r="B111">
        <v>201819</v>
      </c>
      <c r="C111" t="s">
        <v>223</v>
      </c>
      <c r="D111" t="s">
        <v>224</v>
      </c>
      <c r="E111" t="s">
        <v>225</v>
      </c>
      <c r="F111" t="s">
        <v>226</v>
      </c>
      <c r="G111" t="s">
        <v>239</v>
      </c>
      <c r="H111" s="380" t="s">
        <v>235</v>
      </c>
      <c r="I111" t="s">
        <v>404</v>
      </c>
      <c r="J111" t="s">
        <v>5</v>
      </c>
      <c r="K111" t="s">
        <v>7</v>
      </c>
      <c r="L111" t="s">
        <v>403</v>
      </c>
      <c r="M111" t="s">
        <v>7</v>
      </c>
      <c r="N111">
        <v>105</v>
      </c>
      <c r="O111">
        <v>11931</v>
      </c>
      <c r="P111">
        <v>838309.28</v>
      </c>
      <c r="Q111">
        <v>70.3</v>
      </c>
      <c r="R111">
        <v>11918</v>
      </c>
      <c r="S111">
        <v>99.9</v>
      </c>
      <c r="T111">
        <v>10952</v>
      </c>
      <c r="U111">
        <v>91.8</v>
      </c>
      <c r="V111">
        <v>11732</v>
      </c>
      <c r="W111">
        <v>98.3</v>
      </c>
      <c r="X111">
        <v>9146</v>
      </c>
      <c r="Y111">
        <v>76.7</v>
      </c>
      <c r="Z111">
        <v>6717</v>
      </c>
      <c r="AA111">
        <v>56.3</v>
      </c>
      <c r="AB111">
        <v>8016</v>
      </c>
      <c r="AC111">
        <v>67.2</v>
      </c>
      <c r="AD111">
        <v>79146.899999999994</v>
      </c>
      <c r="AE111">
        <v>6.63</v>
      </c>
      <c r="AF111">
        <v>10849</v>
      </c>
      <c r="AG111">
        <v>4366.66</v>
      </c>
      <c r="AH111">
        <v>0.4</v>
      </c>
      <c r="AI111">
        <v>0.38</v>
      </c>
      <c r="AJ111">
        <v>0.43</v>
      </c>
      <c r="AK111">
        <v>1806.95</v>
      </c>
      <c r="AL111">
        <v>0.17</v>
      </c>
      <c r="AM111">
        <v>0.14000000000000001</v>
      </c>
      <c r="AN111">
        <v>0.19</v>
      </c>
      <c r="AO111">
        <v>5060.2700000000004</v>
      </c>
      <c r="AP111">
        <v>0.47</v>
      </c>
      <c r="AQ111">
        <v>0.44</v>
      </c>
      <c r="AR111">
        <v>0.49</v>
      </c>
      <c r="AS111">
        <v>6565.88</v>
      </c>
      <c r="AT111">
        <v>0.61</v>
      </c>
      <c r="AU111">
        <v>0.57999999999999996</v>
      </c>
      <c r="AV111">
        <v>0.63</v>
      </c>
      <c r="AW111">
        <v>3243.93</v>
      </c>
      <c r="AX111">
        <v>0.3</v>
      </c>
      <c r="AY111">
        <v>0.27</v>
      </c>
      <c r="AZ111">
        <v>0.32</v>
      </c>
      <c r="BA111">
        <v>11922</v>
      </c>
      <c r="BB111">
        <v>99.9</v>
      </c>
      <c r="BC111">
        <v>11921</v>
      </c>
      <c r="BD111">
        <v>99.9</v>
      </c>
      <c r="BE111">
        <v>11891</v>
      </c>
      <c r="BF111">
        <v>99.7</v>
      </c>
      <c r="BG111">
        <v>11920</v>
      </c>
      <c r="BH111">
        <v>99.9</v>
      </c>
      <c r="BI111">
        <v>11832</v>
      </c>
      <c r="BJ111">
        <v>99.2</v>
      </c>
      <c r="BK111">
        <v>10453</v>
      </c>
      <c r="BL111">
        <v>87.6</v>
      </c>
      <c r="BM111">
        <v>10441</v>
      </c>
      <c r="BN111">
        <v>87.5</v>
      </c>
      <c r="BO111">
        <v>11256</v>
      </c>
      <c r="BP111">
        <v>94.3</v>
      </c>
      <c r="BQ111">
        <v>11443</v>
      </c>
      <c r="BR111">
        <v>95.9</v>
      </c>
      <c r="BS111">
        <v>11042</v>
      </c>
      <c r="BT111">
        <v>93.3</v>
      </c>
      <c r="BU111">
        <v>9576</v>
      </c>
      <c r="BV111">
        <v>91.6</v>
      </c>
      <c r="BW111">
        <v>7955</v>
      </c>
      <c r="BX111">
        <v>76.2</v>
      </c>
      <c r="BY111">
        <v>11751</v>
      </c>
      <c r="BZ111">
        <v>98.5</v>
      </c>
      <c r="CA111">
        <v>11875</v>
      </c>
      <c r="CB111">
        <v>99.5</v>
      </c>
      <c r="CC111">
        <v>11650</v>
      </c>
      <c r="CD111">
        <v>98.5</v>
      </c>
      <c r="CE111">
        <v>10086</v>
      </c>
      <c r="CF111">
        <v>96.5</v>
      </c>
      <c r="CG111">
        <v>9233</v>
      </c>
      <c r="CH111">
        <v>88.4</v>
      </c>
      <c r="CI111">
        <v>81777</v>
      </c>
      <c r="CJ111">
        <v>6.85</v>
      </c>
      <c r="CK111">
        <v>85796.5</v>
      </c>
      <c r="CL111">
        <v>7.19</v>
      </c>
      <c r="CM111">
        <v>86379</v>
      </c>
      <c r="CN111">
        <v>7.24</v>
      </c>
      <c r="CO111">
        <v>72345</v>
      </c>
      <c r="CP111">
        <v>6.06</v>
      </c>
      <c r="CQ111">
        <v>62208.54</v>
      </c>
      <c r="CR111">
        <v>5.21</v>
      </c>
      <c r="CS111">
        <v>163674</v>
      </c>
      <c r="CT111">
        <v>13.7</v>
      </c>
      <c r="CU111">
        <v>171593</v>
      </c>
      <c r="CV111">
        <v>14.4</v>
      </c>
      <c r="CW111">
        <v>260644.28</v>
      </c>
      <c r="CX111">
        <v>21.8</v>
      </c>
      <c r="CY111">
        <v>242398</v>
      </c>
      <c r="CZ111">
        <v>20.3</v>
      </c>
      <c r="DA111">
        <v>238581.5</v>
      </c>
      <c r="DB111">
        <v>20</v>
      </c>
      <c r="DC111">
        <v>3816.5</v>
      </c>
      <c r="DD111">
        <v>0.3</v>
      </c>
      <c r="DE111">
        <v>35637</v>
      </c>
      <c r="DF111">
        <v>3</v>
      </c>
      <c r="DG111">
        <v>35634</v>
      </c>
      <c r="DH111">
        <v>3</v>
      </c>
      <c r="DI111">
        <v>10</v>
      </c>
      <c r="DJ111">
        <v>0.1</v>
      </c>
      <c r="DK111">
        <v>6</v>
      </c>
      <c r="DL111">
        <v>0.1</v>
      </c>
      <c r="DM111">
        <v>20</v>
      </c>
      <c r="DN111">
        <v>0.2</v>
      </c>
      <c r="DO111">
        <v>235</v>
      </c>
      <c r="DP111">
        <v>2</v>
      </c>
      <c r="DQ111">
        <v>2514</v>
      </c>
      <c r="DR111">
        <v>21.1</v>
      </c>
      <c r="DS111">
        <v>1961</v>
      </c>
      <c r="DT111">
        <v>16.399999999999999</v>
      </c>
      <c r="DU111">
        <v>9871</v>
      </c>
      <c r="DV111">
        <v>82.7</v>
      </c>
      <c r="DW111">
        <v>9850</v>
      </c>
      <c r="DX111">
        <v>82.6</v>
      </c>
      <c r="DY111">
        <v>2512</v>
      </c>
      <c r="DZ111">
        <v>21.1</v>
      </c>
      <c r="EA111">
        <v>1554</v>
      </c>
      <c r="EB111">
        <v>13</v>
      </c>
      <c r="EC111">
        <v>3957</v>
      </c>
      <c r="ED111">
        <v>33.200000000000003</v>
      </c>
    </row>
    <row r="112" spans="1:134" x14ac:dyDescent="0.35">
      <c r="A112" s="228" t="str">
        <f t="shared" si="2"/>
        <v>Provisional.State-funded mainstream.Total.Boys</v>
      </c>
      <c r="B112">
        <v>201819</v>
      </c>
      <c r="C112" t="s">
        <v>223</v>
      </c>
      <c r="D112" t="s">
        <v>224</v>
      </c>
      <c r="E112" t="s">
        <v>225</v>
      </c>
      <c r="F112" t="s">
        <v>226</v>
      </c>
      <c r="G112" t="s">
        <v>239</v>
      </c>
      <c r="H112" s="380" t="s">
        <v>235</v>
      </c>
      <c r="I112" t="s">
        <v>7</v>
      </c>
      <c r="J112" t="s">
        <v>5</v>
      </c>
      <c r="K112" t="s">
        <v>7</v>
      </c>
      <c r="L112" t="s">
        <v>7</v>
      </c>
      <c r="M112" t="s">
        <v>7</v>
      </c>
      <c r="N112">
        <v>2996</v>
      </c>
      <c r="O112">
        <v>268936</v>
      </c>
      <c r="P112">
        <v>12119271.310000001</v>
      </c>
      <c r="Q112">
        <v>45.1</v>
      </c>
      <c r="R112">
        <v>264634</v>
      </c>
      <c r="S112">
        <v>98.4</v>
      </c>
      <c r="T112">
        <v>109854</v>
      </c>
      <c r="U112">
        <v>40.799999999999997</v>
      </c>
      <c r="V112">
        <v>167928</v>
      </c>
      <c r="W112">
        <v>62.4</v>
      </c>
      <c r="X112">
        <v>94806</v>
      </c>
      <c r="Y112">
        <v>35.299999999999997</v>
      </c>
      <c r="Z112">
        <v>36162</v>
      </c>
      <c r="AA112">
        <v>13.4</v>
      </c>
      <c r="AB112">
        <v>54106</v>
      </c>
      <c r="AC112">
        <v>20.100000000000001</v>
      </c>
      <c r="AD112">
        <v>1057978.33</v>
      </c>
      <c r="AE112">
        <v>3.93</v>
      </c>
      <c r="AF112">
        <v>253868</v>
      </c>
      <c r="AG112">
        <v>-57307.76</v>
      </c>
      <c r="AH112">
        <v>-0.23</v>
      </c>
      <c r="AI112">
        <v>-0.23</v>
      </c>
      <c r="AJ112">
        <v>-0.22</v>
      </c>
      <c r="AK112">
        <v>-102495.82</v>
      </c>
      <c r="AL112">
        <v>-0.4</v>
      </c>
      <c r="AM112">
        <v>-0.41</v>
      </c>
      <c r="AN112">
        <v>-0.4</v>
      </c>
      <c r="AO112">
        <v>3428.18</v>
      </c>
      <c r="AP112">
        <v>0.01</v>
      </c>
      <c r="AQ112">
        <v>0.01</v>
      </c>
      <c r="AR112">
        <v>0.02</v>
      </c>
      <c r="AS112">
        <v>-38808.36</v>
      </c>
      <c r="AT112">
        <v>-0.15</v>
      </c>
      <c r="AU112">
        <v>-0.16</v>
      </c>
      <c r="AV112">
        <v>-0.15</v>
      </c>
      <c r="AW112">
        <v>-93555.12</v>
      </c>
      <c r="AX112">
        <v>-0.37</v>
      </c>
      <c r="AY112">
        <v>-0.37</v>
      </c>
      <c r="AZ112">
        <v>-0.36</v>
      </c>
      <c r="BA112">
        <v>266480</v>
      </c>
      <c r="BB112">
        <v>99.1</v>
      </c>
      <c r="BC112">
        <v>265629</v>
      </c>
      <c r="BD112">
        <v>98.8</v>
      </c>
      <c r="BE112">
        <v>261541</v>
      </c>
      <c r="BF112">
        <v>97.3</v>
      </c>
      <c r="BG112">
        <v>265413</v>
      </c>
      <c r="BH112">
        <v>98.7</v>
      </c>
      <c r="BI112">
        <v>261124</v>
      </c>
      <c r="BJ112">
        <v>97.1</v>
      </c>
      <c r="BK112">
        <v>217603</v>
      </c>
      <c r="BL112">
        <v>80.900000000000006</v>
      </c>
      <c r="BM112">
        <v>110245</v>
      </c>
      <c r="BN112">
        <v>41</v>
      </c>
      <c r="BO112">
        <v>143373</v>
      </c>
      <c r="BP112">
        <v>53.3</v>
      </c>
      <c r="BQ112">
        <v>133861</v>
      </c>
      <c r="BR112">
        <v>49.8</v>
      </c>
      <c r="BS112">
        <v>117631</v>
      </c>
      <c r="BT112">
        <v>45</v>
      </c>
      <c r="BU112">
        <v>100164</v>
      </c>
      <c r="BV112">
        <v>46</v>
      </c>
      <c r="BW112">
        <v>53253</v>
      </c>
      <c r="BX112">
        <v>48.3</v>
      </c>
      <c r="BY112">
        <v>189886</v>
      </c>
      <c r="BZ112">
        <v>70.599999999999994</v>
      </c>
      <c r="CA112">
        <v>190875</v>
      </c>
      <c r="CB112">
        <v>71</v>
      </c>
      <c r="CC112">
        <v>165770</v>
      </c>
      <c r="CD112">
        <v>63.5</v>
      </c>
      <c r="CE112">
        <v>128275</v>
      </c>
      <c r="CF112">
        <v>58.9</v>
      </c>
      <c r="CG112">
        <v>70912</v>
      </c>
      <c r="CH112">
        <v>64.3</v>
      </c>
      <c r="CI112">
        <v>1247126.26</v>
      </c>
      <c r="CJ112">
        <v>4.6399999999999997</v>
      </c>
      <c r="CK112">
        <v>1241574.77</v>
      </c>
      <c r="CL112">
        <v>4.62</v>
      </c>
      <c r="CM112">
        <v>1207695.02</v>
      </c>
      <c r="CN112">
        <v>4.49</v>
      </c>
      <c r="CO112">
        <v>937525</v>
      </c>
      <c r="CP112">
        <v>3.49</v>
      </c>
      <c r="CQ112">
        <v>506242.79</v>
      </c>
      <c r="CR112">
        <v>1.88</v>
      </c>
      <c r="CS112">
        <v>2500944.52</v>
      </c>
      <c r="CT112">
        <v>9.3000000000000007</v>
      </c>
      <c r="CU112">
        <v>2483149.54</v>
      </c>
      <c r="CV112">
        <v>9.1999999999999993</v>
      </c>
      <c r="CW112">
        <v>3560441.25</v>
      </c>
      <c r="CX112">
        <v>13.2</v>
      </c>
      <c r="CY112">
        <v>3574736</v>
      </c>
      <c r="CZ112">
        <v>13.3</v>
      </c>
      <c r="DA112">
        <v>2857559.5</v>
      </c>
      <c r="DB112">
        <v>10.6</v>
      </c>
      <c r="DC112">
        <v>717176.5</v>
      </c>
      <c r="DD112">
        <v>2.7</v>
      </c>
      <c r="DE112">
        <v>755275</v>
      </c>
      <c r="DF112">
        <v>2.8</v>
      </c>
      <c r="DG112">
        <v>759683</v>
      </c>
      <c r="DH112">
        <v>2.8</v>
      </c>
      <c r="DI112">
        <v>3111</v>
      </c>
      <c r="DJ112">
        <v>1.2</v>
      </c>
      <c r="DK112">
        <v>1978</v>
      </c>
      <c r="DL112">
        <v>0.7</v>
      </c>
      <c r="DM112">
        <v>3291</v>
      </c>
      <c r="DN112">
        <v>1.2</v>
      </c>
      <c r="DO112">
        <v>29664</v>
      </c>
      <c r="DP112">
        <v>11</v>
      </c>
      <c r="DQ112">
        <v>136086</v>
      </c>
      <c r="DR112">
        <v>50.6</v>
      </c>
      <c r="DS112">
        <v>187441</v>
      </c>
      <c r="DT112">
        <v>69.7</v>
      </c>
      <c r="DU112">
        <v>73700</v>
      </c>
      <c r="DV112">
        <v>27.4</v>
      </c>
      <c r="DW112">
        <v>73232</v>
      </c>
      <c r="DX112">
        <v>27.2</v>
      </c>
      <c r="DY112">
        <v>27363</v>
      </c>
      <c r="DZ112">
        <v>10.199999999999999</v>
      </c>
      <c r="EA112">
        <v>6567</v>
      </c>
      <c r="EB112">
        <v>2.4</v>
      </c>
      <c r="EC112">
        <v>90937</v>
      </c>
      <c r="ED112">
        <v>33.799999999999997</v>
      </c>
    </row>
    <row r="113" spans="1:134" x14ac:dyDescent="0.35">
      <c r="A113" s="228" t="str">
        <f t="shared" si="2"/>
        <v>Provisional.State-funded special schools.Total.Boys</v>
      </c>
      <c r="B113">
        <v>201819</v>
      </c>
      <c r="C113" t="s">
        <v>223</v>
      </c>
      <c r="D113" t="s">
        <v>224</v>
      </c>
      <c r="E113" t="s">
        <v>225</v>
      </c>
      <c r="F113" t="s">
        <v>226</v>
      </c>
      <c r="G113" t="s">
        <v>239</v>
      </c>
      <c r="H113" s="380" t="s">
        <v>238</v>
      </c>
      <c r="I113" t="s">
        <v>7</v>
      </c>
      <c r="J113" t="s">
        <v>5</v>
      </c>
      <c r="K113" t="s">
        <v>7</v>
      </c>
      <c r="L113" t="s">
        <v>7</v>
      </c>
      <c r="M113" t="s">
        <v>7</v>
      </c>
      <c r="N113">
        <v>753</v>
      </c>
      <c r="O113">
        <v>7836</v>
      </c>
      <c r="P113">
        <v>24637.75</v>
      </c>
      <c r="Q113">
        <v>3.1</v>
      </c>
      <c r="R113">
        <v>1413</v>
      </c>
      <c r="S113">
        <v>18</v>
      </c>
      <c r="T113">
        <v>40</v>
      </c>
      <c r="U113">
        <v>0.5</v>
      </c>
      <c r="V113">
        <v>120</v>
      </c>
      <c r="W113">
        <v>1.5</v>
      </c>
      <c r="X113">
        <v>3</v>
      </c>
      <c r="Y113">
        <v>0</v>
      </c>
      <c r="Z113">
        <v>1</v>
      </c>
      <c r="AA113">
        <v>0</v>
      </c>
      <c r="AB113">
        <v>3</v>
      </c>
      <c r="AC113">
        <v>0</v>
      </c>
      <c r="AD113">
        <v>1591.96</v>
      </c>
      <c r="AE113">
        <v>0.2</v>
      </c>
      <c r="AF113">
        <v>7222</v>
      </c>
      <c r="AG113">
        <v>-13189.05</v>
      </c>
      <c r="AH113">
        <v>-1.83</v>
      </c>
      <c r="AI113">
        <v>-1.86</v>
      </c>
      <c r="AJ113">
        <v>-1.8</v>
      </c>
      <c r="AK113">
        <v>-15307</v>
      </c>
      <c r="AL113">
        <v>-2.12</v>
      </c>
      <c r="AM113">
        <v>-2.15</v>
      </c>
      <c r="AN113">
        <v>-2.09</v>
      </c>
      <c r="AO113">
        <v>-8935</v>
      </c>
      <c r="AP113">
        <v>-1.24</v>
      </c>
      <c r="AQ113">
        <v>-1.27</v>
      </c>
      <c r="AR113">
        <v>-1.21</v>
      </c>
      <c r="AS113">
        <v>-12331.24</v>
      </c>
      <c r="AT113">
        <v>-1.71</v>
      </c>
      <c r="AU113">
        <v>-1.74</v>
      </c>
      <c r="AV113">
        <v>-1.68</v>
      </c>
      <c r="AW113">
        <v>-15477.08</v>
      </c>
      <c r="AX113">
        <v>-2.14</v>
      </c>
      <c r="AY113">
        <v>-2.17</v>
      </c>
      <c r="AZ113">
        <v>-2.11</v>
      </c>
      <c r="BA113">
        <v>2577</v>
      </c>
      <c r="BB113">
        <v>32.9</v>
      </c>
      <c r="BC113">
        <v>2437</v>
      </c>
      <c r="BD113">
        <v>31.1</v>
      </c>
      <c r="BE113">
        <v>510</v>
      </c>
      <c r="BF113">
        <v>6.5</v>
      </c>
      <c r="BG113">
        <v>1931</v>
      </c>
      <c r="BH113">
        <v>24.6</v>
      </c>
      <c r="BI113">
        <v>689</v>
      </c>
      <c r="BJ113">
        <v>8.8000000000000007</v>
      </c>
      <c r="BK113">
        <v>242</v>
      </c>
      <c r="BL113">
        <v>3.1</v>
      </c>
      <c r="BM113">
        <v>22</v>
      </c>
      <c r="BN113">
        <v>0.3</v>
      </c>
      <c r="BO113">
        <v>78</v>
      </c>
      <c r="BP113">
        <v>1</v>
      </c>
      <c r="BQ113">
        <v>108</v>
      </c>
      <c r="BR113">
        <v>1.4</v>
      </c>
      <c r="BS113">
        <v>68</v>
      </c>
      <c r="BT113">
        <v>9.9</v>
      </c>
      <c r="BU113">
        <v>22</v>
      </c>
      <c r="BV113">
        <v>9.1</v>
      </c>
      <c r="BW113">
        <v>11</v>
      </c>
      <c r="BX113">
        <v>50</v>
      </c>
      <c r="BY113">
        <v>137</v>
      </c>
      <c r="BZ113">
        <v>1.7</v>
      </c>
      <c r="CA113">
        <v>288</v>
      </c>
      <c r="CB113">
        <v>3.7</v>
      </c>
      <c r="CC113">
        <v>148</v>
      </c>
      <c r="CD113">
        <v>21.5</v>
      </c>
      <c r="CE113">
        <v>49</v>
      </c>
      <c r="CF113">
        <v>20.2</v>
      </c>
      <c r="CG113">
        <v>14</v>
      </c>
      <c r="CH113">
        <v>63.6</v>
      </c>
      <c r="CI113">
        <v>1455</v>
      </c>
      <c r="CJ113">
        <v>0.19</v>
      </c>
      <c r="CK113">
        <v>3793</v>
      </c>
      <c r="CL113">
        <v>0.48</v>
      </c>
      <c r="CM113">
        <v>1836.5</v>
      </c>
      <c r="CN113">
        <v>0.23</v>
      </c>
      <c r="CO113">
        <v>536</v>
      </c>
      <c r="CP113">
        <v>7.0000000000000007E-2</v>
      </c>
      <c r="CQ113">
        <v>91</v>
      </c>
      <c r="CR113">
        <v>0.01</v>
      </c>
      <c r="CS113">
        <v>5130</v>
      </c>
      <c r="CT113">
        <v>0.7</v>
      </c>
      <c r="CU113">
        <v>7586</v>
      </c>
      <c r="CV113">
        <v>1</v>
      </c>
      <c r="CW113">
        <v>5445</v>
      </c>
      <c r="CX113">
        <v>0.7</v>
      </c>
      <c r="CY113">
        <v>6476.75</v>
      </c>
      <c r="CZ113">
        <v>0.8</v>
      </c>
      <c r="DA113">
        <v>5296</v>
      </c>
      <c r="DB113">
        <v>0.7</v>
      </c>
      <c r="DC113">
        <v>1180.75</v>
      </c>
      <c r="DD113">
        <v>0.2</v>
      </c>
      <c r="DE113">
        <v>2043</v>
      </c>
      <c r="DF113">
        <v>0.3</v>
      </c>
      <c r="DG113">
        <v>2418</v>
      </c>
      <c r="DH113">
        <v>0.3</v>
      </c>
      <c r="DI113">
        <v>5761</v>
      </c>
      <c r="DJ113">
        <v>73.5</v>
      </c>
      <c r="DK113">
        <v>1203</v>
      </c>
      <c r="DL113">
        <v>15.4</v>
      </c>
      <c r="DM113">
        <v>508</v>
      </c>
      <c r="DN113">
        <v>6.5</v>
      </c>
      <c r="DO113">
        <v>284</v>
      </c>
      <c r="DP113">
        <v>3.6</v>
      </c>
      <c r="DQ113">
        <v>77</v>
      </c>
      <c r="DR113">
        <v>1</v>
      </c>
      <c r="DS113">
        <v>676</v>
      </c>
      <c r="DT113">
        <v>8.6</v>
      </c>
      <c r="DU113">
        <v>13</v>
      </c>
      <c r="DV113">
        <v>0.2</v>
      </c>
      <c r="DW113">
        <v>12</v>
      </c>
      <c r="DX113">
        <v>0.2</v>
      </c>
      <c r="DY113">
        <v>17</v>
      </c>
      <c r="DZ113">
        <v>0.2</v>
      </c>
      <c r="EA113">
        <v>1</v>
      </c>
      <c r="EB113">
        <v>0</v>
      </c>
      <c r="EC113">
        <v>1008</v>
      </c>
      <c r="ED113">
        <v>12.9</v>
      </c>
    </row>
    <row r="114" spans="1:134" x14ac:dyDescent="0.35">
      <c r="A114" s="228" t="str">
        <f t="shared" si="2"/>
        <v>Provisional.Studio Schools.Total.Boys</v>
      </c>
      <c r="B114">
        <v>201819</v>
      </c>
      <c r="C114" t="s">
        <v>223</v>
      </c>
      <c r="D114" t="s">
        <v>224</v>
      </c>
      <c r="E114" t="s">
        <v>225</v>
      </c>
      <c r="F114" t="s">
        <v>226</v>
      </c>
      <c r="G114" t="s">
        <v>239</v>
      </c>
      <c r="H114" s="380" t="s">
        <v>236</v>
      </c>
      <c r="I114" t="s">
        <v>7</v>
      </c>
      <c r="J114" t="s">
        <v>5</v>
      </c>
      <c r="K114" t="s">
        <v>7</v>
      </c>
      <c r="L114" t="s">
        <v>7</v>
      </c>
      <c r="M114" t="s">
        <v>7</v>
      </c>
      <c r="N114">
        <v>26</v>
      </c>
      <c r="O114">
        <v>744</v>
      </c>
      <c r="P114">
        <v>27269.75</v>
      </c>
      <c r="Q114">
        <v>36.700000000000003</v>
      </c>
      <c r="R114">
        <v>722</v>
      </c>
      <c r="S114">
        <v>97</v>
      </c>
      <c r="T114">
        <v>163</v>
      </c>
      <c r="U114">
        <v>21.9</v>
      </c>
      <c r="V114">
        <v>334</v>
      </c>
      <c r="W114">
        <v>44.9</v>
      </c>
      <c r="X114">
        <v>54</v>
      </c>
      <c r="Y114">
        <v>7.3</v>
      </c>
      <c r="Z114">
        <v>15</v>
      </c>
      <c r="AA114">
        <v>2</v>
      </c>
      <c r="AB114">
        <v>22</v>
      </c>
      <c r="AC114">
        <v>3</v>
      </c>
      <c r="AD114">
        <v>2025.15</v>
      </c>
      <c r="AE114">
        <v>2.72</v>
      </c>
      <c r="AF114">
        <v>676</v>
      </c>
      <c r="AG114">
        <v>-521.44000000000005</v>
      </c>
      <c r="AH114">
        <v>-0.77</v>
      </c>
      <c r="AI114">
        <v>-0.87</v>
      </c>
      <c r="AJ114">
        <v>-0.67</v>
      </c>
      <c r="AK114">
        <v>-745.36</v>
      </c>
      <c r="AL114">
        <v>-1.1000000000000001</v>
      </c>
      <c r="AM114">
        <v>-1.2</v>
      </c>
      <c r="AN114">
        <v>-1.01</v>
      </c>
      <c r="AO114">
        <v>-256.02999999999997</v>
      </c>
      <c r="AP114">
        <v>-0.38</v>
      </c>
      <c r="AQ114">
        <v>-0.48</v>
      </c>
      <c r="AR114">
        <v>-0.28000000000000003</v>
      </c>
      <c r="AS114">
        <v>-685.75</v>
      </c>
      <c r="AT114">
        <v>-1.01</v>
      </c>
      <c r="AU114">
        <v>-1.1100000000000001</v>
      </c>
      <c r="AV114">
        <v>-0.92</v>
      </c>
      <c r="AW114">
        <v>-438.05</v>
      </c>
      <c r="AX114">
        <v>-0.65</v>
      </c>
      <c r="AY114">
        <v>-0.74</v>
      </c>
      <c r="AZ114">
        <v>-0.55000000000000004</v>
      </c>
      <c r="BA114">
        <v>729</v>
      </c>
      <c r="BB114">
        <v>98</v>
      </c>
      <c r="BC114">
        <v>724</v>
      </c>
      <c r="BD114">
        <v>97.3</v>
      </c>
      <c r="BE114">
        <v>700</v>
      </c>
      <c r="BF114">
        <v>94.1</v>
      </c>
      <c r="BG114">
        <v>725</v>
      </c>
      <c r="BH114">
        <v>97.4</v>
      </c>
      <c r="BI114">
        <v>655</v>
      </c>
      <c r="BJ114">
        <v>88</v>
      </c>
      <c r="BK114">
        <v>312</v>
      </c>
      <c r="BL114">
        <v>41.9</v>
      </c>
      <c r="BM114">
        <v>94</v>
      </c>
      <c r="BN114">
        <v>12.6</v>
      </c>
      <c r="BO114">
        <v>229</v>
      </c>
      <c r="BP114">
        <v>30.8</v>
      </c>
      <c r="BQ114">
        <v>246</v>
      </c>
      <c r="BR114">
        <v>33.1</v>
      </c>
      <c r="BS114">
        <v>187</v>
      </c>
      <c r="BT114">
        <v>28.5</v>
      </c>
      <c r="BU114">
        <v>78</v>
      </c>
      <c r="BV114">
        <v>25</v>
      </c>
      <c r="BW114">
        <v>49</v>
      </c>
      <c r="BX114">
        <v>52.1</v>
      </c>
      <c r="BY114">
        <v>389</v>
      </c>
      <c r="BZ114">
        <v>52.3</v>
      </c>
      <c r="CA114">
        <v>438</v>
      </c>
      <c r="CB114">
        <v>58.9</v>
      </c>
      <c r="CC114">
        <v>317</v>
      </c>
      <c r="CD114">
        <v>48.4</v>
      </c>
      <c r="CE114">
        <v>128</v>
      </c>
      <c r="CF114">
        <v>41</v>
      </c>
      <c r="CG114">
        <v>56</v>
      </c>
      <c r="CH114">
        <v>59.6</v>
      </c>
      <c r="CI114">
        <v>2728</v>
      </c>
      <c r="CJ114">
        <v>3.67</v>
      </c>
      <c r="CK114">
        <v>2906</v>
      </c>
      <c r="CL114">
        <v>3.91</v>
      </c>
      <c r="CM114">
        <v>2506.5</v>
      </c>
      <c r="CN114">
        <v>3.37</v>
      </c>
      <c r="CO114">
        <v>1046</v>
      </c>
      <c r="CP114">
        <v>1.41</v>
      </c>
      <c r="CQ114">
        <v>456.75</v>
      </c>
      <c r="CR114">
        <v>0.61</v>
      </c>
      <c r="CS114">
        <v>5510</v>
      </c>
      <c r="CT114">
        <v>7.4</v>
      </c>
      <c r="CU114">
        <v>5812</v>
      </c>
      <c r="CV114">
        <v>7.8</v>
      </c>
      <c r="CW114">
        <v>7244.25</v>
      </c>
      <c r="CX114">
        <v>9.6999999999999993</v>
      </c>
      <c r="CY114">
        <v>8703.5</v>
      </c>
      <c r="CZ114">
        <v>11.7</v>
      </c>
      <c r="DA114">
        <v>4274.5</v>
      </c>
      <c r="DB114">
        <v>5.7</v>
      </c>
      <c r="DC114">
        <v>4429</v>
      </c>
      <c r="DD114">
        <v>6</v>
      </c>
      <c r="DE114">
        <v>1849</v>
      </c>
      <c r="DF114">
        <v>2.5</v>
      </c>
      <c r="DG114">
        <v>1956</v>
      </c>
      <c r="DH114">
        <v>2.6</v>
      </c>
      <c r="DI114">
        <v>17</v>
      </c>
      <c r="DJ114">
        <v>2.2999999999999998</v>
      </c>
      <c r="DK114">
        <v>14</v>
      </c>
      <c r="DL114">
        <v>1.9</v>
      </c>
      <c r="DM114">
        <v>42</v>
      </c>
      <c r="DN114">
        <v>5.6</v>
      </c>
      <c r="DO114">
        <v>350</v>
      </c>
      <c r="DP114">
        <v>47</v>
      </c>
      <c r="DQ114">
        <v>267</v>
      </c>
      <c r="DR114">
        <v>35.9</v>
      </c>
      <c r="DS114">
        <v>444</v>
      </c>
      <c r="DT114">
        <v>59.7</v>
      </c>
      <c r="DU114">
        <v>211</v>
      </c>
      <c r="DV114">
        <v>28.4</v>
      </c>
      <c r="DW114">
        <v>211</v>
      </c>
      <c r="DX114">
        <v>28.4</v>
      </c>
      <c r="DY114">
        <v>13</v>
      </c>
      <c r="DZ114">
        <v>1.7</v>
      </c>
      <c r="EA114">
        <v>3</v>
      </c>
      <c r="EB114">
        <v>0.4</v>
      </c>
      <c r="EC114">
        <v>245</v>
      </c>
      <c r="ED114">
        <v>32.9</v>
      </c>
    </row>
    <row r="115" spans="1:134" x14ac:dyDescent="0.35">
      <c r="A115" s="228" t="str">
        <f t="shared" si="2"/>
        <v>Provisional.University Technical Colleges (UTCs).Total.Boys</v>
      </c>
      <c r="B115">
        <v>201819</v>
      </c>
      <c r="C115" t="s">
        <v>223</v>
      </c>
      <c r="D115" t="s">
        <v>224</v>
      </c>
      <c r="E115" t="s">
        <v>225</v>
      </c>
      <c r="F115" t="s">
        <v>226</v>
      </c>
      <c r="G115" t="s">
        <v>239</v>
      </c>
      <c r="H115" s="380" t="s">
        <v>237</v>
      </c>
      <c r="I115" t="s">
        <v>7</v>
      </c>
      <c r="J115" t="s">
        <v>5</v>
      </c>
      <c r="K115" t="s">
        <v>7</v>
      </c>
      <c r="L115" t="s">
        <v>7</v>
      </c>
      <c r="M115" t="s">
        <v>7</v>
      </c>
      <c r="N115">
        <v>47</v>
      </c>
      <c r="O115">
        <v>2700</v>
      </c>
      <c r="P115">
        <v>99957.63</v>
      </c>
      <c r="Q115">
        <v>37</v>
      </c>
      <c r="R115">
        <v>2641</v>
      </c>
      <c r="S115">
        <v>97.8</v>
      </c>
      <c r="T115">
        <v>695</v>
      </c>
      <c r="U115">
        <v>25.7</v>
      </c>
      <c r="V115">
        <v>1313</v>
      </c>
      <c r="W115">
        <v>48.6</v>
      </c>
      <c r="X115">
        <v>48</v>
      </c>
      <c r="Y115">
        <v>1.8</v>
      </c>
      <c r="Z115">
        <v>8</v>
      </c>
      <c r="AA115">
        <v>0.3</v>
      </c>
      <c r="AB115">
        <v>16</v>
      </c>
      <c r="AC115">
        <v>0.6</v>
      </c>
      <c r="AD115">
        <v>7637.26</v>
      </c>
      <c r="AE115">
        <v>2.83</v>
      </c>
      <c r="AF115">
        <v>2549</v>
      </c>
      <c r="AG115">
        <v>-2200.06</v>
      </c>
      <c r="AH115">
        <v>-0.86</v>
      </c>
      <c r="AI115">
        <v>-0.91</v>
      </c>
      <c r="AJ115">
        <v>-0.81</v>
      </c>
      <c r="AK115">
        <v>-2785.33</v>
      </c>
      <c r="AL115">
        <v>-1.0900000000000001</v>
      </c>
      <c r="AM115">
        <v>-1.1399999999999999</v>
      </c>
      <c r="AN115">
        <v>-1.04</v>
      </c>
      <c r="AO115">
        <v>-753.98</v>
      </c>
      <c r="AP115">
        <v>-0.3</v>
      </c>
      <c r="AQ115">
        <v>-0.35</v>
      </c>
      <c r="AR115">
        <v>-0.25</v>
      </c>
      <c r="AS115">
        <v>-2119.9299999999998</v>
      </c>
      <c r="AT115">
        <v>-0.83</v>
      </c>
      <c r="AU115">
        <v>-0.88</v>
      </c>
      <c r="AV115">
        <v>-0.78</v>
      </c>
      <c r="AW115">
        <v>-3067.63</v>
      </c>
      <c r="AX115">
        <v>-1.2</v>
      </c>
      <c r="AY115">
        <v>-1.25</v>
      </c>
      <c r="AZ115">
        <v>-1.1499999999999999</v>
      </c>
      <c r="BA115">
        <v>2664</v>
      </c>
      <c r="BB115">
        <v>98.7</v>
      </c>
      <c r="BC115">
        <v>2655</v>
      </c>
      <c r="BD115">
        <v>98.3</v>
      </c>
      <c r="BE115">
        <v>2506</v>
      </c>
      <c r="BF115">
        <v>92.8</v>
      </c>
      <c r="BG115">
        <v>2649</v>
      </c>
      <c r="BH115">
        <v>98.1</v>
      </c>
      <c r="BI115">
        <v>2511</v>
      </c>
      <c r="BJ115">
        <v>93</v>
      </c>
      <c r="BK115">
        <v>859</v>
      </c>
      <c r="BL115">
        <v>31.8</v>
      </c>
      <c r="BM115">
        <v>187</v>
      </c>
      <c r="BN115">
        <v>6.9</v>
      </c>
      <c r="BO115">
        <v>970</v>
      </c>
      <c r="BP115">
        <v>35.9</v>
      </c>
      <c r="BQ115">
        <v>1053</v>
      </c>
      <c r="BR115">
        <v>39</v>
      </c>
      <c r="BS115">
        <v>866</v>
      </c>
      <c r="BT115">
        <v>34.5</v>
      </c>
      <c r="BU115">
        <v>223</v>
      </c>
      <c r="BV115">
        <v>26</v>
      </c>
      <c r="BW115">
        <v>84</v>
      </c>
      <c r="BX115">
        <v>44.9</v>
      </c>
      <c r="BY115">
        <v>1482</v>
      </c>
      <c r="BZ115">
        <v>54.9</v>
      </c>
      <c r="CA115">
        <v>1758</v>
      </c>
      <c r="CB115">
        <v>65.099999999999994</v>
      </c>
      <c r="CC115">
        <v>1410</v>
      </c>
      <c r="CD115">
        <v>56.2</v>
      </c>
      <c r="CE115">
        <v>337</v>
      </c>
      <c r="CF115">
        <v>39.200000000000003</v>
      </c>
      <c r="CG115">
        <v>110</v>
      </c>
      <c r="CH115">
        <v>58.8</v>
      </c>
      <c r="CI115">
        <v>10230</v>
      </c>
      <c r="CJ115">
        <v>3.79</v>
      </c>
      <c r="CK115">
        <v>11155</v>
      </c>
      <c r="CL115">
        <v>4.13</v>
      </c>
      <c r="CM115">
        <v>10387.5</v>
      </c>
      <c r="CN115">
        <v>3.85</v>
      </c>
      <c r="CO115">
        <v>2814</v>
      </c>
      <c r="CP115">
        <v>1.04</v>
      </c>
      <c r="CQ115">
        <v>849.63</v>
      </c>
      <c r="CR115">
        <v>0.31</v>
      </c>
      <c r="CS115">
        <v>20768</v>
      </c>
      <c r="CT115">
        <v>7.7</v>
      </c>
      <c r="CU115">
        <v>22310</v>
      </c>
      <c r="CV115">
        <v>8.3000000000000007</v>
      </c>
      <c r="CW115">
        <v>28792.63</v>
      </c>
      <c r="CX115">
        <v>10.7</v>
      </c>
      <c r="CY115">
        <v>28087</v>
      </c>
      <c r="CZ115">
        <v>10.4</v>
      </c>
      <c r="DA115">
        <v>13385</v>
      </c>
      <c r="DB115">
        <v>5</v>
      </c>
      <c r="DC115">
        <v>14702</v>
      </c>
      <c r="DD115">
        <v>5.4</v>
      </c>
      <c r="DE115">
        <v>7108</v>
      </c>
      <c r="DF115">
        <v>2.6</v>
      </c>
      <c r="DG115">
        <v>7061</v>
      </c>
      <c r="DH115">
        <v>2.6</v>
      </c>
      <c r="DI115">
        <v>46</v>
      </c>
      <c r="DJ115">
        <v>1.7</v>
      </c>
      <c r="DK115">
        <v>42</v>
      </c>
      <c r="DL115">
        <v>1.6</v>
      </c>
      <c r="DM115">
        <v>125</v>
      </c>
      <c r="DN115">
        <v>4.5999999999999996</v>
      </c>
      <c r="DO115">
        <v>1576</v>
      </c>
      <c r="DP115">
        <v>58.4</v>
      </c>
      <c r="DQ115">
        <v>863</v>
      </c>
      <c r="DR115">
        <v>32</v>
      </c>
      <c r="DS115">
        <v>1448</v>
      </c>
      <c r="DT115">
        <v>53.6</v>
      </c>
      <c r="DU115">
        <v>1063</v>
      </c>
      <c r="DV115">
        <v>39.4</v>
      </c>
      <c r="DW115">
        <v>860</v>
      </c>
      <c r="DX115">
        <v>31.9</v>
      </c>
      <c r="DY115">
        <v>10</v>
      </c>
      <c r="DZ115">
        <v>0.4</v>
      </c>
      <c r="EA115">
        <v>11</v>
      </c>
      <c r="EB115">
        <v>0.4</v>
      </c>
      <c r="EC115">
        <v>267</v>
      </c>
      <c r="ED115">
        <v>9.9</v>
      </c>
    </row>
    <row r="116" spans="1:134" x14ac:dyDescent="0.35">
      <c r="A116" s="228" t="str">
        <f t="shared" si="2"/>
        <v>Provisional.Academies and free schools.Prior attainment.Girls</v>
      </c>
      <c r="B116">
        <v>201819</v>
      </c>
      <c r="C116" t="s">
        <v>223</v>
      </c>
      <c r="D116" t="s">
        <v>224</v>
      </c>
      <c r="E116" t="s">
        <v>225</v>
      </c>
      <c r="F116" t="s">
        <v>226</v>
      </c>
      <c r="G116" t="s">
        <v>239</v>
      </c>
      <c r="H116" s="380" t="s">
        <v>92</v>
      </c>
      <c r="I116" t="s">
        <v>362</v>
      </c>
      <c r="J116" t="s">
        <v>6</v>
      </c>
      <c r="K116" t="s">
        <v>363</v>
      </c>
      <c r="L116" t="s">
        <v>7</v>
      </c>
      <c r="M116" t="s">
        <v>7</v>
      </c>
      <c r="N116">
        <v>2228</v>
      </c>
      <c r="O116">
        <v>80769</v>
      </c>
      <c r="P116">
        <v>5127772.8499999996</v>
      </c>
      <c r="Q116">
        <v>63.5</v>
      </c>
      <c r="R116">
        <v>80502</v>
      </c>
      <c r="S116">
        <v>99.7</v>
      </c>
      <c r="T116">
        <v>65306</v>
      </c>
      <c r="U116">
        <v>80.900000000000006</v>
      </c>
      <c r="V116">
        <v>77018</v>
      </c>
      <c r="W116">
        <v>95.4</v>
      </c>
      <c r="X116">
        <v>52672</v>
      </c>
      <c r="Y116">
        <v>65.2</v>
      </c>
      <c r="Z116">
        <v>34598</v>
      </c>
      <c r="AA116">
        <v>42.8</v>
      </c>
      <c r="AB116">
        <v>44183</v>
      </c>
      <c r="AC116">
        <v>54.7</v>
      </c>
      <c r="AD116">
        <v>467780.19</v>
      </c>
      <c r="AE116">
        <v>5.79</v>
      </c>
      <c r="AF116">
        <v>80769</v>
      </c>
      <c r="AG116">
        <v>22974.76</v>
      </c>
      <c r="AH116">
        <v>0.28000000000000003</v>
      </c>
      <c r="AI116">
        <v>0.28000000000000003</v>
      </c>
      <c r="AJ116">
        <v>0.28999999999999998</v>
      </c>
      <c r="AK116">
        <v>36604.269999999997</v>
      </c>
      <c r="AL116">
        <v>0.45</v>
      </c>
      <c r="AM116">
        <v>0.44</v>
      </c>
      <c r="AN116">
        <v>0.46</v>
      </c>
      <c r="AO116">
        <v>721.78</v>
      </c>
      <c r="AP116">
        <v>0.01</v>
      </c>
      <c r="AQ116">
        <v>0</v>
      </c>
      <c r="AR116">
        <v>0.02</v>
      </c>
      <c r="AS116">
        <v>16289.43</v>
      </c>
      <c r="AT116">
        <v>0.2</v>
      </c>
      <c r="AU116">
        <v>0.19</v>
      </c>
      <c r="AV116">
        <v>0.21</v>
      </c>
      <c r="AW116">
        <v>33143.040000000001</v>
      </c>
      <c r="AX116">
        <v>0.41</v>
      </c>
      <c r="AY116">
        <v>0.4</v>
      </c>
      <c r="AZ116">
        <v>0.42</v>
      </c>
      <c r="BA116">
        <v>80633</v>
      </c>
      <c r="BB116">
        <v>99.8</v>
      </c>
      <c r="BC116">
        <v>80612</v>
      </c>
      <c r="BD116">
        <v>99.8</v>
      </c>
      <c r="BE116">
        <v>80283</v>
      </c>
      <c r="BF116">
        <v>99.4</v>
      </c>
      <c r="BG116">
        <v>80534</v>
      </c>
      <c r="BH116">
        <v>99.7</v>
      </c>
      <c r="BI116">
        <v>79983</v>
      </c>
      <c r="BJ116">
        <v>99</v>
      </c>
      <c r="BK116">
        <v>72147</v>
      </c>
      <c r="BL116">
        <v>89.3</v>
      </c>
      <c r="BM116">
        <v>58332</v>
      </c>
      <c r="BN116">
        <v>72.2</v>
      </c>
      <c r="BO116">
        <v>74946</v>
      </c>
      <c r="BP116">
        <v>92.8</v>
      </c>
      <c r="BQ116">
        <v>67474</v>
      </c>
      <c r="BR116">
        <v>83.5</v>
      </c>
      <c r="BS116">
        <v>63874</v>
      </c>
      <c r="BT116">
        <v>79.900000000000006</v>
      </c>
      <c r="BU116">
        <v>58733</v>
      </c>
      <c r="BV116">
        <v>81.400000000000006</v>
      </c>
      <c r="BW116">
        <v>42951</v>
      </c>
      <c r="BX116">
        <v>73.599999999999994</v>
      </c>
      <c r="BY116">
        <v>78771</v>
      </c>
      <c r="BZ116">
        <v>97.5</v>
      </c>
      <c r="CA116">
        <v>77971</v>
      </c>
      <c r="CB116">
        <v>96.5</v>
      </c>
      <c r="CC116">
        <v>74710</v>
      </c>
      <c r="CD116">
        <v>93.4</v>
      </c>
      <c r="CE116">
        <v>64939</v>
      </c>
      <c r="CF116">
        <v>90</v>
      </c>
      <c r="CG116">
        <v>50923</v>
      </c>
      <c r="CH116">
        <v>87.3</v>
      </c>
      <c r="CI116">
        <v>540289.28000000003</v>
      </c>
      <c r="CJ116">
        <v>6.69</v>
      </c>
      <c r="CK116">
        <v>493814.32</v>
      </c>
      <c r="CL116">
        <v>6.11</v>
      </c>
      <c r="CM116">
        <v>494706.22</v>
      </c>
      <c r="CN116">
        <v>6.12</v>
      </c>
      <c r="CO116">
        <v>449911</v>
      </c>
      <c r="CP116">
        <v>5.57</v>
      </c>
      <c r="CQ116">
        <v>333251.65999999997</v>
      </c>
      <c r="CR116">
        <v>4.13</v>
      </c>
      <c r="CS116">
        <v>1081613.56</v>
      </c>
      <c r="CT116">
        <v>13.4</v>
      </c>
      <c r="CU116">
        <v>987656.82</v>
      </c>
      <c r="CV116">
        <v>12.2</v>
      </c>
      <c r="CW116">
        <v>1512742.29</v>
      </c>
      <c r="CX116">
        <v>18.7</v>
      </c>
      <c r="CY116">
        <v>1545760.18</v>
      </c>
      <c r="CZ116">
        <v>19.100000000000001</v>
      </c>
      <c r="DA116">
        <v>1379442.18</v>
      </c>
      <c r="DB116">
        <v>17.100000000000001</v>
      </c>
      <c r="DC116">
        <v>166318</v>
      </c>
      <c r="DD116">
        <v>2.1</v>
      </c>
      <c r="DE116">
        <v>238961</v>
      </c>
      <c r="DF116">
        <v>3</v>
      </c>
      <c r="DG116">
        <v>239535</v>
      </c>
      <c r="DH116">
        <v>3</v>
      </c>
      <c r="DI116">
        <v>187</v>
      </c>
      <c r="DJ116">
        <v>0.2</v>
      </c>
      <c r="DK116">
        <v>146</v>
      </c>
      <c r="DL116">
        <v>0.2</v>
      </c>
      <c r="DM116">
        <v>267</v>
      </c>
      <c r="DN116">
        <v>0.3</v>
      </c>
      <c r="DO116">
        <v>2749</v>
      </c>
      <c r="DP116">
        <v>3.4</v>
      </c>
      <c r="DQ116">
        <v>24748</v>
      </c>
      <c r="DR116">
        <v>30.6</v>
      </c>
      <c r="DS116">
        <v>39609</v>
      </c>
      <c r="DT116">
        <v>49</v>
      </c>
      <c r="DU116">
        <v>40376</v>
      </c>
      <c r="DV116">
        <v>50</v>
      </c>
      <c r="DW116">
        <v>40331</v>
      </c>
      <c r="DX116">
        <v>49.9</v>
      </c>
      <c r="DY116">
        <v>8750</v>
      </c>
      <c r="DZ116">
        <v>10.8</v>
      </c>
      <c r="EA116">
        <v>4121</v>
      </c>
      <c r="EB116">
        <v>5.0999999999999996</v>
      </c>
      <c r="EC116">
        <v>46175</v>
      </c>
      <c r="ED116">
        <v>57.2</v>
      </c>
    </row>
    <row r="117" spans="1:134" x14ac:dyDescent="0.35">
      <c r="A117" s="228" t="str">
        <f t="shared" si="2"/>
        <v>Provisional.All independent schools.Prior attainment.Girls</v>
      </c>
      <c r="B117">
        <v>201819</v>
      </c>
      <c r="C117" t="s">
        <v>223</v>
      </c>
      <c r="D117" t="s">
        <v>224</v>
      </c>
      <c r="E117" t="s">
        <v>225</v>
      </c>
      <c r="F117" t="s">
        <v>226</v>
      </c>
      <c r="G117" t="s">
        <v>239</v>
      </c>
      <c r="H117" s="380" t="s">
        <v>311</v>
      </c>
      <c r="I117" t="s">
        <v>362</v>
      </c>
      <c r="J117" t="s">
        <v>6</v>
      </c>
      <c r="K117" t="s">
        <v>363</v>
      </c>
      <c r="L117" t="s">
        <v>7</v>
      </c>
      <c r="M117" t="s">
        <v>7</v>
      </c>
      <c r="N117">
        <v>2</v>
      </c>
      <c r="O117">
        <v>4</v>
      </c>
      <c r="P117">
        <v>150.5</v>
      </c>
      <c r="Q117">
        <v>37.6</v>
      </c>
      <c r="R117">
        <v>3</v>
      </c>
      <c r="S117">
        <v>75</v>
      </c>
      <c r="T117">
        <v>1</v>
      </c>
      <c r="U117">
        <v>25</v>
      </c>
      <c r="V117">
        <v>2</v>
      </c>
      <c r="W117">
        <v>50</v>
      </c>
      <c r="X117">
        <v>1</v>
      </c>
      <c r="Y117">
        <v>25</v>
      </c>
      <c r="Z117">
        <v>0</v>
      </c>
      <c r="AA117">
        <v>0</v>
      </c>
      <c r="AB117">
        <v>1</v>
      </c>
      <c r="AC117">
        <v>25</v>
      </c>
      <c r="AD117">
        <v>12.33</v>
      </c>
      <c r="AE117">
        <v>3.08</v>
      </c>
      <c r="AF117">
        <v>4</v>
      </c>
      <c r="AG117">
        <v>-6.87</v>
      </c>
      <c r="AH117">
        <v>-1.72</v>
      </c>
      <c r="AI117">
        <v>-2.98</v>
      </c>
      <c r="AJ117">
        <v>-0.46</v>
      </c>
      <c r="AK117">
        <v>-6.57</v>
      </c>
      <c r="AL117">
        <v>-1.64</v>
      </c>
      <c r="AM117">
        <v>-2.9</v>
      </c>
      <c r="AN117">
        <v>-0.39</v>
      </c>
      <c r="AO117">
        <v>-8.7100000000000009</v>
      </c>
      <c r="AP117">
        <v>-2.1800000000000002</v>
      </c>
      <c r="AQ117">
        <v>-3.43</v>
      </c>
      <c r="AR117">
        <v>-0.92</v>
      </c>
      <c r="AS117">
        <v>-7.79</v>
      </c>
      <c r="AT117">
        <v>-1.95</v>
      </c>
      <c r="AU117">
        <v>-3.2</v>
      </c>
      <c r="AV117">
        <v>-0.69</v>
      </c>
      <c r="AW117">
        <v>-4.93</v>
      </c>
      <c r="AX117">
        <v>-1.23</v>
      </c>
      <c r="AY117">
        <v>-2.4900000000000002</v>
      </c>
      <c r="AZ117">
        <v>0.02</v>
      </c>
      <c r="BA117">
        <v>3</v>
      </c>
      <c r="BB117">
        <v>75</v>
      </c>
      <c r="BC117">
        <v>3</v>
      </c>
      <c r="BD117">
        <v>75</v>
      </c>
      <c r="BE117">
        <v>2</v>
      </c>
      <c r="BF117">
        <v>50</v>
      </c>
      <c r="BG117">
        <v>3</v>
      </c>
      <c r="BH117">
        <v>75</v>
      </c>
      <c r="BI117">
        <v>3</v>
      </c>
      <c r="BJ117">
        <v>75</v>
      </c>
      <c r="BK117">
        <v>2</v>
      </c>
      <c r="BL117">
        <v>50</v>
      </c>
      <c r="BM117">
        <v>1</v>
      </c>
      <c r="BN117">
        <v>25</v>
      </c>
      <c r="BO117">
        <v>2</v>
      </c>
      <c r="BP117">
        <v>50</v>
      </c>
      <c r="BQ117">
        <v>1</v>
      </c>
      <c r="BR117">
        <v>25</v>
      </c>
      <c r="BS117">
        <v>1</v>
      </c>
      <c r="BT117">
        <v>33.299999999999997</v>
      </c>
      <c r="BU117">
        <v>2</v>
      </c>
      <c r="BV117">
        <v>100</v>
      </c>
      <c r="BW117">
        <v>1</v>
      </c>
      <c r="BX117">
        <v>100</v>
      </c>
      <c r="BY117">
        <v>2</v>
      </c>
      <c r="BZ117">
        <v>50</v>
      </c>
      <c r="CA117">
        <v>3</v>
      </c>
      <c r="CB117">
        <v>75</v>
      </c>
      <c r="CC117">
        <v>2</v>
      </c>
      <c r="CD117">
        <v>66.7</v>
      </c>
      <c r="CE117">
        <v>2</v>
      </c>
      <c r="CF117">
        <v>100</v>
      </c>
      <c r="CG117">
        <v>1</v>
      </c>
      <c r="CH117">
        <v>100</v>
      </c>
      <c r="CI117">
        <v>15</v>
      </c>
      <c r="CJ117">
        <v>3.75</v>
      </c>
      <c r="CK117">
        <v>13</v>
      </c>
      <c r="CL117">
        <v>3.25</v>
      </c>
      <c r="CM117">
        <v>13.5</v>
      </c>
      <c r="CN117">
        <v>3.38</v>
      </c>
      <c r="CO117">
        <v>13</v>
      </c>
      <c r="CP117">
        <v>3.25</v>
      </c>
      <c r="CQ117">
        <v>6</v>
      </c>
      <c r="CR117">
        <v>1.5</v>
      </c>
      <c r="CS117">
        <v>33</v>
      </c>
      <c r="CT117">
        <v>8.3000000000000007</v>
      </c>
      <c r="CU117">
        <v>26</v>
      </c>
      <c r="CV117">
        <v>6.5</v>
      </c>
      <c r="CW117">
        <v>41</v>
      </c>
      <c r="CX117">
        <v>10.3</v>
      </c>
      <c r="CY117">
        <v>50.5</v>
      </c>
      <c r="CZ117">
        <v>12.6</v>
      </c>
      <c r="DA117">
        <v>40</v>
      </c>
      <c r="DB117">
        <v>10</v>
      </c>
      <c r="DC117">
        <v>10.5</v>
      </c>
      <c r="DD117">
        <v>2.6</v>
      </c>
      <c r="DE117">
        <v>8</v>
      </c>
      <c r="DF117">
        <v>2</v>
      </c>
      <c r="DG117">
        <v>9</v>
      </c>
      <c r="DH117">
        <v>2.2999999999999998</v>
      </c>
      <c r="DI117">
        <v>1</v>
      </c>
      <c r="DJ117">
        <v>25</v>
      </c>
      <c r="DK117">
        <v>0</v>
      </c>
      <c r="DL117">
        <v>0</v>
      </c>
      <c r="DM117">
        <v>1</v>
      </c>
      <c r="DN117">
        <v>25</v>
      </c>
      <c r="DO117">
        <v>0</v>
      </c>
      <c r="DP117">
        <v>0</v>
      </c>
      <c r="DQ117">
        <v>1</v>
      </c>
      <c r="DR117">
        <v>25</v>
      </c>
      <c r="DS117">
        <v>1</v>
      </c>
      <c r="DT117">
        <v>25</v>
      </c>
      <c r="DU117">
        <v>2</v>
      </c>
      <c r="DV117">
        <v>50</v>
      </c>
      <c r="DW117">
        <v>2</v>
      </c>
      <c r="DX117">
        <v>50</v>
      </c>
      <c r="DY117">
        <v>0</v>
      </c>
      <c r="DZ117">
        <v>0</v>
      </c>
      <c r="EA117">
        <v>0</v>
      </c>
      <c r="EB117">
        <v>0</v>
      </c>
      <c r="EC117">
        <v>2</v>
      </c>
      <c r="ED117">
        <v>50</v>
      </c>
    </row>
    <row r="118" spans="1:134" x14ac:dyDescent="0.35">
      <c r="A118" s="228" t="str">
        <f t="shared" si="2"/>
        <v>Provisional.All schools.Prior attainment.Girls</v>
      </c>
      <c r="B118">
        <v>201819</v>
      </c>
      <c r="C118" t="s">
        <v>223</v>
      </c>
      <c r="D118" t="s">
        <v>224</v>
      </c>
      <c r="E118" t="s">
        <v>225</v>
      </c>
      <c r="F118" t="s">
        <v>226</v>
      </c>
      <c r="G118" t="s">
        <v>239</v>
      </c>
      <c r="H118" s="380" t="s">
        <v>15</v>
      </c>
      <c r="I118" t="s">
        <v>362</v>
      </c>
      <c r="J118" t="s">
        <v>6</v>
      </c>
      <c r="K118" t="s">
        <v>363</v>
      </c>
      <c r="L118" t="s">
        <v>7</v>
      </c>
      <c r="M118" t="s">
        <v>7</v>
      </c>
      <c r="N118">
        <v>3283</v>
      </c>
      <c r="O118">
        <v>110121</v>
      </c>
      <c r="P118">
        <v>6936611.4100000001</v>
      </c>
      <c r="Q118">
        <v>63</v>
      </c>
      <c r="R118">
        <v>109735</v>
      </c>
      <c r="S118">
        <v>99.6</v>
      </c>
      <c r="T118">
        <v>88239</v>
      </c>
      <c r="U118">
        <v>80.099999999999994</v>
      </c>
      <c r="V118">
        <v>104501</v>
      </c>
      <c r="W118">
        <v>94.9</v>
      </c>
      <c r="X118">
        <v>70370</v>
      </c>
      <c r="Y118">
        <v>63.9</v>
      </c>
      <c r="Z118">
        <v>45801</v>
      </c>
      <c r="AA118">
        <v>41.6</v>
      </c>
      <c r="AB118">
        <v>58842</v>
      </c>
      <c r="AC118">
        <v>53.4</v>
      </c>
      <c r="AD118">
        <v>631348.67000000004</v>
      </c>
      <c r="AE118">
        <v>5.73</v>
      </c>
      <c r="AF118">
        <v>110121</v>
      </c>
      <c r="AG118">
        <v>27216.959999999999</v>
      </c>
      <c r="AH118">
        <v>0.25</v>
      </c>
      <c r="AI118">
        <v>0.24</v>
      </c>
      <c r="AJ118">
        <v>0.25</v>
      </c>
      <c r="AK118">
        <v>46489.94</v>
      </c>
      <c r="AL118">
        <v>0.42</v>
      </c>
      <c r="AM118">
        <v>0.41</v>
      </c>
      <c r="AN118">
        <v>0.43</v>
      </c>
      <c r="AO118">
        <v>-2478.9899999999998</v>
      </c>
      <c r="AP118">
        <v>-0.02</v>
      </c>
      <c r="AQ118">
        <v>-0.03</v>
      </c>
      <c r="AR118">
        <v>-0.01</v>
      </c>
      <c r="AS118">
        <v>17400.55</v>
      </c>
      <c r="AT118">
        <v>0.16</v>
      </c>
      <c r="AU118">
        <v>0.15</v>
      </c>
      <c r="AV118">
        <v>0.17</v>
      </c>
      <c r="AW118">
        <v>40757.94</v>
      </c>
      <c r="AX118">
        <v>0.37</v>
      </c>
      <c r="AY118">
        <v>0.36</v>
      </c>
      <c r="AZ118">
        <v>0.38</v>
      </c>
      <c r="BA118">
        <v>110037</v>
      </c>
      <c r="BB118">
        <v>99.9</v>
      </c>
      <c r="BC118">
        <v>109996</v>
      </c>
      <c r="BD118">
        <v>99.9</v>
      </c>
      <c r="BE118">
        <v>109192</v>
      </c>
      <c r="BF118">
        <v>99.2</v>
      </c>
      <c r="BG118">
        <v>109837</v>
      </c>
      <c r="BH118">
        <v>99.7</v>
      </c>
      <c r="BI118">
        <v>108780</v>
      </c>
      <c r="BJ118">
        <v>98.8</v>
      </c>
      <c r="BK118">
        <v>97854</v>
      </c>
      <c r="BL118">
        <v>88.9</v>
      </c>
      <c r="BM118">
        <v>78172</v>
      </c>
      <c r="BN118">
        <v>71</v>
      </c>
      <c r="BO118">
        <v>101670</v>
      </c>
      <c r="BP118">
        <v>92.3</v>
      </c>
      <c r="BQ118">
        <v>91286</v>
      </c>
      <c r="BR118">
        <v>82.9</v>
      </c>
      <c r="BS118">
        <v>86117</v>
      </c>
      <c r="BT118">
        <v>79.2</v>
      </c>
      <c r="BU118">
        <v>79242</v>
      </c>
      <c r="BV118">
        <v>81</v>
      </c>
      <c r="BW118">
        <v>57355</v>
      </c>
      <c r="BX118">
        <v>73.400000000000006</v>
      </c>
      <c r="BY118">
        <v>106995</v>
      </c>
      <c r="BZ118">
        <v>97.2</v>
      </c>
      <c r="CA118">
        <v>105900</v>
      </c>
      <c r="CB118">
        <v>96.2</v>
      </c>
      <c r="CC118">
        <v>101166</v>
      </c>
      <c r="CD118">
        <v>93</v>
      </c>
      <c r="CE118">
        <v>87791</v>
      </c>
      <c r="CF118">
        <v>89.7</v>
      </c>
      <c r="CG118">
        <v>68169</v>
      </c>
      <c r="CH118">
        <v>87.2</v>
      </c>
      <c r="CI118">
        <v>731928.28</v>
      </c>
      <c r="CJ118">
        <v>6.65</v>
      </c>
      <c r="CK118">
        <v>668511.71</v>
      </c>
      <c r="CL118">
        <v>6.07</v>
      </c>
      <c r="CM118">
        <v>667767.22</v>
      </c>
      <c r="CN118">
        <v>6.06</v>
      </c>
      <c r="CO118">
        <v>606768</v>
      </c>
      <c r="CP118">
        <v>5.51</v>
      </c>
      <c r="CQ118">
        <v>445351.12</v>
      </c>
      <c r="CR118">
        <v>4.04</v>
      </c>
      <c r="CS118">
        <v>1466202.56</v>
      </c>
      <c r="CT118">
        <v>13.3</v>
      </c>
      <c r="CU118">
        <v>1337051.6000000001</v>
      </c>
      <c r="CV118">
        <v>12.1</v>
      </c>
      <c r="CW118">
        <v>2043055.63</v>
      </c>
      <c r="CX118">
        <v>18.600000000000001</v>
      </c>
      <c r="CY118">
        <v>2090301.62</v>
      </c>
      <c r="CZ118">
        <v>19</v>
      </c>
      <c r="DA118">
        <v>1870067.87</v>
      </c>
      <c r="DB118">
        <v>17</v>
      </c>
      <c r="DC118">
        <v>220233.75</v>
      </c>
      <c r="DD118">
        <v>2</v>
      </c>
      <c r="DE118">
        <v>324798</v>
      </c>
      <c r="DF118">
        <v>2.9</v>
      </c>
      <c r="DG118">
        <v>325668</v>
      </c>
      <c r="DH118">
        <v>3</v>
      </c>
      <c r="DI118">
        <v>531</v>
      </c>
      <c r="DJ118">
        <v>0.5</v>
      </c>
      <c r="DK118">
        <v>433</v>
      </c>
      <c r="DL118">
        <v>0.4</v>
      </c>
      <c r="DM118">
        <v>535</v>
      </c>
      <c r="DN118">
        <v>0.5</v>
      </c>
      <c r="DO118">
        <v>3818</v>
      </c>
      <c r="DP118">
        <v>3.5</v>
      </c>
      <c r="DQ118">
        <v>34757</v>
      </c>
      <c r="DR118">
        <v>31.6</v>
      </c>
      <c r="DS118">
        <v>55366</v>
      </c>
      <c r="DT118">
        <v>50.3</v>
      </c>
      <c r="DU118">
        <v>53424</v>
      </c>
      <c r="DV118">
        <v>48.5</v>
      </c>
      <c r="DW118">
        <v>53370</v>
      </c>
      <c r="DX118">
        <v>48.5</v>
      </c>
      <c r="DY118">
        <v>11855</v>
      </c>
      <c r="DZ118">
        <v>10.8</v>
      </c>
      <c r="EA118">
        <v>5258</v>
      </c>
      <c r="EB118">
        <v>4.8</v>
      </c>
      <c r="EC118">
        <v>62349</v>
      </c>
      <c r="ED118">
        <v>56.6</v>
      </c>
    </row>
    <row r="119" spans="1:134" x14ac:dyDescent="0.35">
      <c r="A119" s="228" t="str">
        <f t="shared" si="2"/>
        <v>Provisional.All special schools.Prior attainment.Girls</v>
      </c>
      <c r="B119">
        <v>201819</v>
      </c>
      <c r="C119" t="s">
        <v>223</v>
      </c>
      <c r="D119" t="s">
        <v>224</v>
      </c>
      <c r="E119" t="s">
        <v>225</v>
      </c>
      <c r="F119" t="s">
        <v>226</v>
      </c>
      <c r="G119" t="s">
        <v>239</v>
      </c>
      <c r="H119" s="380" t="s">
        <v>18</v>
      </c>
      <c r="I119" t="s">
        <v>362</v>
      </c>
      <c r="J119" t="s">
        <v>6</v>
      </c>
      <c r="K119" t="s">
        <v>363</v>
      </c>
      <c r="L119" t="s">
        <v>7</v>
      </c>
      <c r="M119" t="s">
        <v>7</v>
      </c>
      <c r="N119">
        <v>27</v>
      </c>
      <c r="O119">
        <v>34</v>
      </c>
      <c r="P119">
        <v>675.5</v>
      </c>
      <c r="Q119">
        <v>19.899999999999999</v>
      </c>
      <c r="R119">
        <v>26</v>
      </c>
      <c r="S119">
        <v>76.5</v>
      </c>
      <c r="T119">
        <v>5</v>
      </c>
      <c r="U119">
        <v>14.7</v>
      </c>
      <c r="V119">
        <v>12</v>
      </c>
      <c r="W119">
        <v>35.299999999999997</v>
      </c>
      <c r="X119">
        <v>1</v>
      </c>
      <c r="Y119">
        <v>2.9</v>
      </c>
      <c r="Z119">
        <v>0</v>
      </c>
      <c r="AA119">
        <v>0</v>
      </c>
      <c r="AB119">
        <v>1</v>
      </c>
      <c r="AC119">
        <v>2.9</v>
      </c>
      <c r="AD119">
        <v>43.98</v>
      </c>
      <c r="AE119">
        <v>1.29</v>
      </c>
      <c r="AF119">
        <v>34</v>
      </c>
      <c r="AG119">
        <v>-120.31</v>
      </c>
      <c r="AH119">
        <v>-3.54</v>
      </c>
      <c r="AI119">
        <v>-3.97</v>
      </c>
      <c r="AJ119">
        <v>-3.11</v>
      </c>
      <c r="AK119">
        <v>-99.73</v>
      </c>
      <c r="AL119">
        <v>-2.93</v>
      </c>
      <c r="AM119">
        <v>-3.36</v>
      </c>
      <c r="AN119">
        <v>-2.5</v>
      </c>
      <c r="AO119">
        <v>-96.12</v>
      </c>
      <c r="AP119">
        <v>-2.83</v>
      </c>
      <c r="AQ119">
        <v>-3.26</v>
      </c>
      <c r="AR119">
        <v>-2.4</v>
      </c>
      <c r="AS119">
        <v>-138.72</v>
      </c>
      <c r="AT119">
        <v>-4.08</v>
      </c>
      <c r="AU119">
        <v>-4.51</v>
      </c>
      <c r="AV119">
        <v>-3.65</v>
      </c>
      <c r="AW119">
        <v>-131.74</v>
      </c>
      <c r="AX119">
        <v>-3.87</v>
      </c>
      <c r="AY119">
        <v>-4.3099999999999996</v>
      </c>
      <c r="AZ119">
        <v>-3.44</v>
      </c>
      <c r="BA119">
        <v>30</v>
      </c>
      <c r="BB119">
        <v>88.2</v>
      </c>
      <c r="BC119">
        <v>29</v>
      </c>
      <c r="BD119">
        <v>85.3</v>
      </c>
      <c r="BE119">
        <v>16</v>
      </c>
      <c r="BF119">
        <v>47.1</v>
      </c>
      <c r="BG119">
        <v>26</v>
      </c>
      <c r="BH119">
        <v>76.5</v>
      </c>
      <c r="BI119">
        <v>9</v>
      </c>
      <c r="BJ119">
        <v>26.5</v>
      </c>
      <c r="BK119">
        <v>2</v>
      </c>
      <c r="BL119">
        <v>5.9</v>
      </c>
      <c r="BM119">
        <v>1</v>
      </c>
      <c r="BN119">
        <v>2.9</v>
      </c>
      <c r="BO119">
        <v>9</v>
      </c>
      <c r="BP119">
        <v>26.5</v>
      </c>
      <c r="BQ119">
        <v>7</v>
      </c>
      <c r="BR119">
        <v>20.6</v>
      </c>
      <c r="BS119">
        <v>4</v>
      </c>
      <c r="BT119">
        <v>44.4</v>
      </c>
      <c r="BU119">
        <v>2</v>
      </c>
      <c r="BV119">
        <v>100</v>
      </c>
      <c r="BW119">
        <v>1</v>
      </c>
      <c r="BX119">
        <v>100</v>
      </c>
      <c r="BY119">
        <v>11</v>
      </c>
      <c r="BZ119">
        <v>32.4</v>
      </c>
      <c r="CA119">
        <v>15</v>
      </c>
      <c r="CB119">
        <v>44.1</v>
      </c>
      <c r="CC119">
        <v>5</v>
      </c>
      <c r="CD119">
        <v>55.6</v>
      </c>
      <c r="CE119">
        <v>2</v>
      </c>
      <c r="CF119">
        <v>100</v>
      </c>
      <c r="CG119">
        <v>1</v>
      </c>
      <c r="CH119">
        <v>100</v>
      </c>
      <c r="CI119">
        <v>78</v>
      </c>
      <c r="CJ119">
        <v>2.29</v>
      </c>
      <c r="CK119">
        <v>90</v>
      </c>
      <c r="CL119">
        <v>2.65</v>
      </c>
      <c r="CM119">
        <v>38.5</v>
      </c>
      <c r="CN119">
        <v>1.1299999999999999</v>
      </c>
      <c r="CO119">
        <v>13</v>
      </c>
      <c r="CP119">
        <v>0.38</v>
      </c>
      <c r="CQ119">
        <v>6</v>
      </c>
      <c r="CR119">
        <v>0.18</v>
      </c>
      <c r="CS119">
        <v>195</v>
      </c>
      <c r="CT119">
        <v>5.7</v>
      </c>
      <c r="CU119">
        <v>180</v>
      </c>
      <c r="CV119">
        <v>5.3</v>
      </c>
      <c r="CW119">
        <v>136</v>
      </c>
      <c r="CX119">
        <v>4</v>
      </c>
      <c r="CY119">
        <v>164.5</v>
      </c>
      <c r="CZ119">
        <v>4.8</v>
      </c>
      <c r="DA119">
        <v>145</v>
      </c>
      <c r="DB119">
        <v>4.3</v>
      </c>
      <c r="DC119">
        <v>19.5</v>
      </c>
      <c r="DD119">
        <v>0.6</v>
      </c>
      <c r="DE119">
        <v>31</v>
      </c>
      <c r="DF119">
        <v>0.9</v>
      </c>
      <c r="DG119">
        <v>38</v>
      </c>
      <c r="DH119">
        <v>1.1000000000000001</v>
      </c>
      <c r="DI119">
        <v>6</v>
      </c>
      <c r="DJ119">
        <v>17.600000000000001</v>
      </c>
      <c r="DK119">
        <v>10</v>
      </c>
      <c r="DL119">
        <v>29.4</v>
      </c>
      <c r="DM119">
        <v>13</v>
      </c>
      <c r="DN119">
        <v>38.200000000000003</v>
      </c>
      <c r="DO119">
        <v>3</v>
      </c>
      <c r="DP119">
        <v>8.8000000000000007</v>
      </c>
      <c r="DQ119">
        <v>1</v>
      </c>
      <c r="DR119">
        <v>2.9</v>
      </c>
      <c r="DS119">
        <v>7</v>
      </c>
      <c r="DT119">
        <v>20.6</v>
      </c>
      <c r="DU119">
        <v>2</v>
      </c>
      <c r="DV119">
        <v>5.9</v>
      </c>
      <c r="DW119">
        <v>2</v>
      </c>
      <c r="DX119">
        <v>5.9</v>
      </c>
      <c r="DY119">
        <v>0</v>
      </c>
      <c r="DZ119">
        <v>0</v>
      </c>
      <c r="EA119">
        <v>0</v>
      </c>
      <c r="EB119">
        <v>0</v>
      </c>
      <c r="EC119">
        <v>11</v>
      </c>
      <c r="ED119">
        <v>32.4</v>
      </c>
    </row>
    <row r="120" spans="1:134" x14ac:dyDescent="0.35">
      <c r="A120" s="228" t="str">
        <f t="shared" si="2"/>
        <v>Provisional.All state-funded.Prior attainment.Girls</v>
      </c>
      <c r="B120">
        <v>201819</v>
      </c>
      <c r="C120" t="s">
        <v>223</v>
      </c>
      <c r="D120" t="s">
        <v>224</v>
      </c>
      <c r="E120" t="s">
        <v>225</v>
      </c>
      <c r="F120" t="s">
        <v>226</v>
      </c>
      <c r="G120" t="s">
        <v>239</v>
      </c>
      <c r="H120" s="380" t="s">
        <v>227</v>
      </c>
      <c r="I120" t="s">
        <v>362</v>
      </c>
      <c r="J120" t="s">
        <v>6</v>
      </c>
      <c r="K120" t="s">
        <v>363</v>
      </c>
      <c r="L120" t="s">
        <v>7</v>
      </c>
      <c r="M120" t="s">
        <v>7</v>
      </c>
      <c r="N120">
        <v>3066</v>
      </c>
      <c r="O120">
        <v>109677</v>
      </c>
      <c r="P120">
        <v>6925286.0300000003</v>
      </c>
      <c r="Q120">
        <v>63.1</v>
      </c>
      <c r="R120">
        <v>109303</v>
      </c>
      <c r="S120">
        <v>99.7</v>
      </c>
      <c r="T120">
        <v>88153</v>
      </c>
      <c r="U120">
        <v>80.400000000000006</v>
      </c>
      <c r="V120">
        <v>104321</v>
      </c>
      <c r="W120">
        <v>95.1</v>
      </c>
      <c r="X120">
        <v>70358</v>
      </c>
      <c r="Y120">
        <v>64.2</v>
      </c>
      <c r="Z120">
        <v>45797</v>
      </c>
      <c r="AA120">
        <v>41.8</v>
      </c>
      <c r="AB120">
        <v>58837</v>
      </c>
      <c r="AC120">
        <v>53.6</v>
      </c>
      <c r="AD120">
        <v>630555.39</v>
      </c>
      <c r="AE120">
        <v>5.75</v>
      </c>
      <c r="AF120">
        <v>109677</v>
      </c>
      <c r="AG120">
        <v>29096.63</v>
      </c>
      <c r="AH120">
        <v>0.27</v>
      </c>
      <c r="AI120">
        <v>0.26</v>
      </c>
      <c r="AJ120">
        <v>0.27</v>
      </c>
      <c r="AK120">
        <v>48274.9</v>
      </c>
      <c r="AL120">
        <v>0.44</v>
      </c>
      <c r="AM120">
        <v>0.43</v>
      </c>
      <c r="AN120">
        <v>0.45</v>
      </c>
      <c r="AO120">
        <v>-1011.37</v>
      </c>
      <c r="AP120">
        <v>-0.01</v>
      </c>
      <c r="AQ120">
        <v>-0.02</v>
      </c>
      <c r="AR120">
        <v>0</v>
      </c>
      <c r="AS120">
        <v>19502.91</v>
      </c>
      <c r="AT120">
        <v>0.18</v>
      </c>
      <c r="AU120">
        <v>0.17</v>
      </c>
      <c r="AV120">
        <v>0.19</v>
      </c>
      <c r="AW120">
        <v>42752.800000000003</v>
      </c>
      <c r="AX120">
        <v>0.39</v>
      </c>
      <c r="AY120">
        <v>0.38</v>
      </c>
      <c r="AZ120">
        <v>0.4</v>
      </c>
      <c r="BA120">
        <v>109475</v>
      </c>
      <c r="BB120">
        <v>99.8</v>
      </c>
      <c r="BC120">
        <v>109444</v>
      </c>
      <c r="BD120">
        <v>99.8</v>
      </c>
      <c r="BE120">
        <v>108968</v>
      </c>
      <c r="BF120">
        <v>99.4</v>
      </c>
      <c r="BG120">
        <v>109343</v>
      </c>
      <c r="BH120">
        <v>99.7</v>
      </c>
      <c r="BI120">
        <v>108597</v>
      </c>
      <c r="BJ120">
        <v>99</v>
      </c>
      <c r="BK120">
        <v>97772</v>
      </c>
      <c r="BL120">
        <v>89.1</v>
      </c>
      <c r="BM120">
        <v>78135</v>
      </c>
      <c r="BN120">
        <v>71.2</v>
      </c>
      <c r="BO120">
        <v>101556</v>
      </c>
      <c r="BP120">
        <v>92.6</v>
      </c>
      <c r="BQ120">
        <v>91158</v>
      </c>
      <c r="BR120">
        <v>83.1</v>
      </c>
      <c r="BS120">
        <v>86063</v>
      </c>
      <c r="BT120">
        <v>79.2</v>
      </c>
      <c r="BU120">
        <v>79215</v>
      </c>
      <c r="BV120">
        <v>81</v>
      </c>
      <c r="BW120">
        <v>57330</v>
      </c>
      <c r="BX120">
        <v>73.400000000000006</v>
      </c>
      <c r="BY120">
        <v>106844</v>
      </c>
      <c r="BZ120">
        <v>97.4</v>
      </c>
      <c r="CA120">
        <v>105642</v>
      </c>
      <c r="CB120">
        <v>96.3</v>
      </c>
      <c r="CC120">
        <v>101082</v>
      </c>
      <c r="CD120">
        <v>93.1</v>
      </c>
      <c r="CE120">
        <v>87751</v>
      </c>
      <c r="CF120">
        <v>89.8</v>
      </c>
      <c r="CG120">
        <v>68140</v>
      </c>
      <c r="CH120">
        <v>87.2</v>
      </c>
      <c r="CI120">
        <v>730870.28</v>
      </c>
      <c r="CJ120">
        <v>6.66</v>
      </c>
      <c r="CK120">
        <v>666727.96</v>
      </c>
      <c r="CL120">
        <v>6.08</v>
      </c>
      <c r="CM120">
        <v>667071.22</v>
      </c>
      <c r="CN120">
        <v>6.08</v>
      </c>
      <c r="CO120">
        <v>606465</v>
      </c>
      <c r="CP120">
        <v>5.53</v>
      </c>
      <c r="CQ120">
        <v>445128.62</v>
      </c>
      <c r="CR120">
        <v>4.0599999999999996</v>
      </c>
      <c r="CS120">
        <v>1463215.56</v>
      </c>
      <c r="CT120">
        <v>13.3</v>
      </c>
      <c r="CU120">
        <v>1333484.1000000001</v>
      </c>
      <c r="CV120">
        <v>12.2</v>
      </c>
      <c r="CW120">
        <v>2040733.13</v>
      </c>
      <c r="CX120">
        <v>18.600000000000001</v>
      </c>
      <c r="CY120">
        <v>2087853.24</v>
      </c>
      <c r="CZ120">
        <v>19</v>
      </c>
      <c r="DA120">
        <v>1867832.99</v>
      </c>
      <c r="DB120">
        <v>17</v>
      </c>
      <c r="DC120">
        <v>220020.25</v>
      </c>
      <c r="DD120">
        <v>2</v>
      </c>
      <c r="DE120">
        <v>324228</v>
      </c>
      <c r="DF120">
        <v>3</v>
      </c>
      <c r="DG120">
        <v>325068</v>
      </c>
      <c r="DH120">
        <v>3</v>
      </c>
      <c r="DI120">
        <v>276</v>
      </c>
      <c r="DJ120">
        <v>0.3</v>
      </c>
      <c r="DK120">
        <v>214</v>
      </c>
      <c r="DL120">
        <v>0.2</v>
      </c>
      <c r="DM120">
        <v>387</v>
      </c>
      <c r="DN120">
        <v>0.4</v>
      </c>
      <c r="DO120">
        <v>3731</v>
      </c>
      <c r="DP120">
        <v>3.4</v>
      </c>
      <c r="DQ120">
        <v>34711</v>
      </c>
      <c r="DR120">
        <v>31.6</v>
      </c>
      <c r="DS120">
        <v>55201</v>
      </c>
      <c r="DT120">
        <v>50.3</v>
      </c>
      <c r="DU120">
        <v>53406</v>
      </c>
      <c r="DV120">
        <v>48.7</v>
      </c>
      <c r="DW120">
        <v>53352</v>
      </c>
      <c r="DX120">
        <v>48.6</v>
      </c>
      <c r="DY120">
        <v>11851</v>
      </c>
      <c r="DZ120">
        <v>10.8</v>
      </c>
      <c r="EA120">
        <v>5255</v>
      </c>
      <c r="EB120">
        <v>4.8</v>
      </c>
      <c r="EC120">
        <v>62202</v>
      </c>
      <c r="ED120">
        <v>56.7</v>
      </c>
    </row>
    <row r="121" spans="1:134" x14ac:dyDescent="0.35">
      <c r="A121" s="228" t="str">
        <f t="shared" si="2"/>
        <v>Provisional.Converter Academies.Prior attainment.Girls</v>
      </c>
      <c r="B121">
        <v>201819</v>
      </c>
      <c r="C121" t="s">
        <v>223</v>
      </c>
      <c r="D121" t="s">
        <v>224</v>
      </c>
      <c r="E121" t="s">
        <v>225</v>
      </c>
      <c r="F121" t="s">
        <v>226</v>
      </c>
      <c r="G121" t="s">
        <v>239</v>
      </c>
      <c r="H121" s="380" t="s">
        <v>228</v>
      </c>
      <c r="I121" t="s">
        <v>362</v>
      </c>
      <c r="J121" t="s">
        <v>6</v>
      </c>
      <c r="K121" t="s">
        <v>363</v>
      </c>
      <c r="L121" t="s">
        <v>7</v>
      </c>
      <c r="M121" t="s">
        <v>7</v>
      </c>
      <c r="N121">
        <v>1376</v>
      </c>
      <c r="O121">
        <v>62979</v>
      </c>
      <c r="P121">
        <v>4080630.07</v>
      </c>
      <c r="Q121">
        <v>64.8</v>
      </c>
      <c r="R121">
        <v>62815</v>
      </c>
      <c r="S121">
        <v>99.7</v>
      </c>
      <c r="T121">
        <v>52363</v>
      </c>
      <c r="U121">
        <v>83.1</v>
      </c>
      <c r="V121">
        <v>60707</v>
      </c>
      <c r="W121">
        <v>96.4</v>
      </c>
      <c r="X121">
        <v>42784</v>
      </c>
      <c r="Y121">
        <v>67.900000000000006</v>
      </c>
      <c r="Z121">
        <v>29175</v>
      </c>
      <c r="AA121">
        <v>46.3</v>
      </c>
      <c r="AB121">
        <v>36681</v>
      </c>
      <c r="AC121">
        <v>58.2</v>
      </c>
      <c r="AD121">
        <v>374691.41</v>
      </c>
      <c r="AE121">
        <v>5.95</v>
      </c>
      <c r="AF121">
        <v>62979</v>
      </c>
      <c r="AG121">
        <v>23086.78</v>
      </c>
      <c r="AH121">
        <v>0.37</v>
      </c>
      <c r="AI121">
        <v>0.36</v>
      </c>
      <c r="AJ121">
        <v>0.38</v>
      </c>
      <c r="AK121">
        <v>32638.17</v>
      </c>
      <c r="AL121">
        <v>0.52</v>
      </c>
      <c r="AM121">
        <v>0.51</v>
      </c>
      <c r="AN121">
        <v>0.53</v>
      </c>
      <c r="AO121">
        <v>4114.7299999999996</v>
      </c>
      <c r="AP121">
        <v>7.0000000000000007E-2</v>
      </c>
      <c r="AQ121">
        <v>0.06</v>
      </c>
      <c r="AR121">
        <v>0.08</v>
      </c>
      <c r="AS121">
        <v>19907.990000000002</v>
      </c>
      <c r="AT121">
        <v>0.32</v>
      </c>
      <c r="AU121">
        <v>0.31</v>
      </c>
      <c r="AV121">
        <v>0.33</v>
      </c>
      <c r="AW121">
        <v>31119.17</v>
      </c>
      <c r="AX121">
        <v>0.49</v>
      </c>
      <c r="AY121">
        <v>0.48</v>
      </c>
      <c r="AZ121">
        <v>0.5</v>
      </c>
      <c r="BA121">
        <v>62890</v>
      </c>
      <c r="BB121">
        <v>99.9</v>
      </c>
      <c r="BC121">
        <v>62878</v>
      </c>
      <c r="BD121">
        <v>99.8</v>
      </c>
      <c r="BE121">
        <v>62651</v>
      </c>
      <c r="BF121">
        <v>99.5</v>
      </c>
      <c r="BG121">
        <v>62838</v>
      </c>
      <c r="BH121">
        <v>99.8</v>
      </c>
      <c r="BI121">
        <v>62410</v>
      </c>
      <c r="BJ121">
        <v>99.1</v>
      </c>
      <c r="BK121">
        <v>56607</v>
      </c>
      <c r="BL121">
        <v>89.9</v>
      </c>
      <c r="BM121">
        <v>47282</v>
      </c>
      <c r="BN121">
        <v>75.099999999999994</v>
      </c>
      <c r="BO121">
        <v>59227</v>
      </c>
      <c r="BP121">
        <v>94</v>
      </c>
      <c r="BQ121">
        <v>53861</v>
      </c>
      <c r="BR121">
        <v>85.5</v>
      </c>
      <c r="BS121">
        <v>51594</v>
      </c>
      <c r="BT121">
        <v>82.7</v>
      </c>
      <c r="BU121">
        <v>47543</v>
      </c>
      <c r="BV121">
        <v>84</v>
      </c>
      <c r="BW121">
        <v>35786</v>
      </c>
      <c r="BX121">
        <v>75.7</v>
      </c>
      <c r="BY121">
        <v>61765</v>
      </c>
      <c r="BZ121">
        <v>98.1</v>
      </c>
      <c r="CA121">
        <v>61307</v>
      </c>
      <c r="CB121">
        <v>97.3</v>
      </c>
      <c r="CC121">
        <v>59236</v>
      </c>
      <c r="CD121">
        <v>94.9</v>
      </c>
      <c r="CE121">
        <v>51938</v>
      </c>
      <c r="CF121">
        <v>91.8</v>
      </c>
      <c r="CG121">
        <v>41988</v>
      </c>
      <c r="CH121">
        <v>88.8</v>
      </c>
      <c r="CI121">
        <v>427807.28</v>
      </c>
      <c r="CJ121">
        <v>6.79</v>
      </c>
      <c r="CK121">
        <v>391948.57</v>
      </c>
      <c r="CL121">
        <v>6.22</v>
      </c>
      <c r="CM121">
        <v>395701.72</v>
      </c>
      <c r="CN121">
        <v>6.28</v>
      </c>
      <c r="CO121">
        <v>361934</v>
      </c>
      <c r="CP121">
        <v>5.75</v>
      </c>
      <c r="CQ121">
        <v>275056.51</v>
      </c>
      <c r="CR121">
        <v>4.37</v>
      </c>
      <c r="CS121">
        <v>856376.56</v>
      </c>
      <c r="CT121">
        <v>13.6</v>
      </c>
      <c r="CU121">
        <v>783925.32</v>
      </c>
      <c r="CV121">
        <v>12.4</v>
      </c>
      <c r="CW121">
        <v>1211293.02</v>
      </c>
      <c r="CX121">
        <v>19.2</v>
      </c>
      <c r="CY121">
        <v>1229035.17</v>
      </c>
      <c r="CZ121">
        <v>19.5</v>
      </c>
      <c r="DA121">
        <v>1129899.92</v>
      </c>
      <c r="DB121">
        <v>17.899999999999999</v>
      </c>
      <c r="DC121">
        <v>99135.25</v>
      </c>
      <c r="DD121">
        <v>1.6</v>
      </c>
      <c r="DE121">
        <v>186810</v>
      </c>
      <c r="DF121">
        <v>3</v>
      </c>
      <c r="DG121">
        <v>187185</v>
      </c>
      <c r="DH121">
        <v>3</v>
      </c>
      <c r="DI121">
        <v>125</v>
      </c>
      <c r="DJ121">
        <v>0.2</v>
      </c>
      <c r="DK121">
        <v>96</v>
      </c>
      <c r="DL121">
        <v>0.2</v>
      </c>
      <c r="DM121">
        <v>168</v>
      </c>
      <c r="DN121">
        <v>0.3</v>
      </c>
      <c r="DO121">
        <v>1788</v>
      </c>
      <c r="DP121">
        <v>2.8</v>
      </c>
      <c r="DQ121">
        <v>18018</v>
      </c>
      <c r="DR121">
        <v>28.6</v>
      </c>
      <c r="DS121">
        <v>29481</v>
      </c>
      <c r="DT121">
        <v>46.8</v>
      </c>
      <c r="DU121">
        <v>32931</v>
      </c>
      <c r="DV121">
        <v>52.3</v>
      </c>
      <c r="DW121">
        <v>32897</v>
      </c>
      <c r="DX121">
        <v>52.2</v>
      </c>
      <c r="DY121">
        <v>7395</v>
      </c>
      <c r="DZ121">
        <v>11.7</v>
      </c>
      <c r="EA121">
        <v>3601</v>
      </c>
      <c r="EB121">
        <v>5.7</v>
      </c>
      <c r="EC121">
        <v>36717</v>
      </c>
      <c r="ED121">
        <v>58.3</v>
      </c>
    </row>
    <row r="122" spans="1:134" x14ac:dyDescent="0.35">
      <c r="A122" s="228" t="str">
        <f t="shared" si="2"/>
        <v>Provisional.FE14-16 Colleges.Prior attainment.Girls</v>
      </c>
      <c r="B122">
        <v>201819</v>
      </c>
      <c r="C122" t="s">
        <v>223</v>
      </c>
      <c r="D122" t="s">
        <v>224</v>
      </c>
      <c r="E122" t="s">
        <v>225</v>
      </c>
      <c r="F122" t="s">
        <v>226</v>
      </c>
      <c r="G122" t="s">
        <v>239</v>
      </c>
      <c r="H122" s="380" t="s">
        <v>229</v>
      </c>
      <c r="I122" t="s">
        <v>362</v>
      </c>
      <c r="J122" t="s">
        <v>6</v>
      </c>
      <c r="K122" t="s">
        <v>363</v>
      </c>
      <c r="L122" t="s">
        <v>7</v>
      </c>
      <c r="M122" t="s">
        <v>7</v>
      </c>
      <c r="N122">
        <v>13</v>
      </c>
      <c r="O122">
        <v>118</v>
      </c>
      <c r="P122">
        <v>3604.5</v>
      </c>
      <c r="Q122">
        <v>30.5</v>
      </c>
      <c r="R122">
        <v>107</v>
      </c>
      <c r="S122">
        <v>90.7</v>
      </c>
      <c r="T122">
        <v>28</v>
      </c>
      <c r="U122">
        <v>23.7</v>
      </c>
      <c r="V122">
        <v>67</v>
      </c>
      <c r="W122">
        <v>56.8</v>
      </c>
      <c r="X122">
        <v>7</v>
      </c>
      <c r="Y122">
        <v>5.9</v>
      </c>
      <c r="Z122">
        <v>4</v>
      </c>
      <c r="AA122">
        <v>3.4</v>
      </c>
      <c r="AB122">
        <v>4</v>
      </c>
      <c r="AC122">
        <v>3.4</v>
      </c>
      <c r="AD122">
        <v>283.67</v>
      </c>
      <c r="AE122">
        <v>2.4</v>
      </c>
      <c r="AF122">
        <v>118</v>
      </c>
      <c r="AG122">
        <v>-278.55</v>
      </c>
      <c r="AH122">
        <v>-2.36</v>
      </c>
      <c r="AI122">
        <v>-2.59</v>
      </c>
      <c r="AJ122">
        <v>-2.13</v>
      </c>
      <c r="AK122">
        <v>-279.35000000000002</v>
      </c>
      <c r="AL122">
        <v>-2.37</v>
      </c>
      <c r="AM122">
        <v>-2.6</v>
      </c>
      <c r="AN122">
        <v>-2.14</v>
      </c>
      <c r="AO122">
        <v>-194.46</v>
      </c>
      <c r="AP122">
        <v>-1.65</v>
      </c>
      <c r="AQ122">
        <v>-1.88</v>
      </c>
      <c r="AR122">
        <v>-1.42</v>
      </c>
      <c r="AS122">
        <v>-365.77</v>
      </c>
      <c r="AT122">
        <v>-3.1</v>
      </c>
      <c r="AU122">
        <v>-3.33</v>
      </c>
      <c r="AV122">
        <v>-2.87</v>
      </c>
      <c r="AW122">
        <v>-356.65</v>
      </c>
      <c r="AX122">
        <v>-3.02</v>
      </c>
      <c r="AY122">
        <v>-3.25</v>
      </c>
      <c r="AZ122">
        <v>-2.79</v>
      </c>
      <c r="BA122">
        <v>111</v>
      </c>
      <c r="BB122">
        <v>94.1</v>
      </c>
      <c r="BC122">
        <v>110</v>
      </c>
      <c r="BD122">
        <v>93.2</v>
      </c>
      <c r="BE122">
        <v>78</v>
      </c>
      <c r="BF122">
        <v>66.099999999999994</v>
      </c>
      <c r="BG122">
        <v>107</v>
      </c>
      <c r="BH122">
        <v>90.7</v>
      </c>
      <c r="BI122">
        <v>86</v>
      </c>
      <c r="BJ122">
        <v>72.900000000000006</v>
      </c>
      <c r="BK122">
        <v>44</v>
      </c>
      <c r="BL122">
        <v>37.299999999999997</v>
      </c>
      <c r="BM122">
        <v>12</v>
      </c>
      <c r="BN122">
        <v>10.199999999999999</v>
      </c>
      <c r="BO122">
        <v>41</v>
      </c>
      <c r="BP122">
        <v>34.700000000000003</v>
      </c>
      <c r="BQ122">
        <v>49</v>
      </c>
      <c r="BR122">
        <v>41.5</v>
      </c>
      <c r="BS122">
        <v>24</v>
      </c>
      <c r="BT122">
        <v>27.9</v>
      </c>
      <c r="BU122">
        <v>9</v>
      </c>
      <c r="BV122">
        <v>20.5</v>
      </c>
      <c r="BW122">
        <v>5</v>
      </c>
      <c r="BX122">
        <v>41.7</v>
      </c>
      <c r="BY122">
        <v>62</v>
      </c>
      <c r="BZ122">
        <v>52.5</v>
      </c>
      <c r="CA122">
        <v>87</v>
      </c>
      <c r="CB122">
        <v>73.7</v>
      </c>
      <c r="CC122">
        <v>43</v>
      </c>
      <c r="CD122">
        <v>50</v>
      </c>
      <c r="CE122">
        <v>14</v>
      </c>
      <c r="CF122">
        <v>31.8</v>
      </c>
      <c r="CG122">
        <v>8</v>
      </c>
      <c r="CH122">
        <v>66.7</v>
      </c>
      <c r="CI122">
        <v>367</v>
      </c>
      <c r="CJ122">
        <v>3.11</v>
      </c>
      <c r="CK122">
        <v>475</v>
      </c>
      <c r="CL122">
        <v>4.03</v>
      </c>
      <c r="CM122">
        <v>342</v>
      </c>
      <c r="CN122">
        <v>2.9</v>
      </c>
      <c r="CO122">
        <v>130</v>
      </c>
      <c r="CP122">
        <v>1.1000000000000001</v>
      </c>
      <c r="CQ122">
        <v>46</v>
      </c>
      <c r="CR122">
        <v>0.39</v>
      </c>
      <c r="CS122">
        <v>842</v>
      </c>
      <c r="CT122">
        <v>7.1</v>
      </c>
      <c r="CU122">
        <v>950</v>
      </c>
      <c r="CV122">
        <v>8.1</v>
      </c>
      <c r="CW122">
        <v>888</v>
      </c>
      <c r="CX122">
        <v>7.5</v>
      </c>
      <c r="CY122">
        <v>924.5</v>
      </c>
      <c r="CZ122">
        <v>7.8</v>
      </c>
      <c r="DA122">
        <v>561</v>
      </c>
      <c r="DB122">
        <v>4.8</v>
      </c>
      <c r="DC122">
        <v>363.5</v>
      </c>
      <c r="DD122">
        <v>3.1</v>
      </c>
      <c r="DE122">
        <v>229</v>
      </c>
      <c r="DF122">
        <v>1.9</v>
      </c>
      <c r="DG122">
        <v>220</v>
      </c>
      <c r="DH122">
        <v>1.9</v>
      </c>
      <c r="DI122">
        <v>11</v>
      </c>
      <c r="DJ122">
        <v>9.3000000000000007</v>
      </c>
      <c r="DK122">
        <v>15</v>
      </c>
      <c r="DL122">
        <v>12.7</v>
      </c>
      <c r="DM122">
        <v>13</v>
      </c>
      <c r="DN122">
        <v>11</v>
      </c>
      <c r="DO122">
        <v>37</v>
      </c>
      <c r="DP122">
        <v>31.4</v>
      </c>
      <c r="DQ122">
        <v>35</v>
      </c>
      <c r="DR122">
        <v>29.7</v>
      </c>
      <c r="DS122">
        <v>78</v>
      </c>
      <c r="DT122">
        <v>66.099999999999994</v>
      </c>
      <c r="DU122">
        <v>8</v>
      </c>
      <c r="DV122">
        <v>6.8</v>
      </c>
      <c r="DW122">
        <v>8</v>
      </c>
      <c r="DX122">
        <v>6.8</v>
      </c>
      <c r="DY122">
        <v>1</v>
      </c>
      <c r="DZ122">
        <v>0.8</v>
      </c>
      <c r="EA122">
        <v>0</v>
      </c>
      <c r="EB122">
        <v>0</v>
      </c>
      <c r="EC122">
        <v>37</v>
      </c>
      <c r="ED122">
        <v>31.4</v>
      </c>
    </row>
    <row r="123" spans="1:134" x14ac:dyDescent="0.35">
      <c r="A123" s="228" t="str">
        <f t="shared" si="2"/>
        <v>Provisional.Free Schools.Prior attainment.Girls</v>
      </c>
      <c r="B123">
        <v>201819</v>
      </c>
      <c r="C123" t="s">
        <v>223</v>
      </c>
      <c r="D123" t="s">
        <v>224</v>
      </c>
      <c r="E123" t="s">
        <v>225</v>
      </c>
      <c r="F123" t="s">
        <v>226</v>
      </c>
      <c r="G123" t="s">
        <v>239</v>
      </c>
      <c r="H123" s="380" t="s">
        <v>230</v>
      </c>
      <c r="I123" t="s">
        <v>362</v>
      </c>
      <c r="J123" t="s">
        <v>6</v>
      </c>
      <c r="K123" t="s">
        <v>363</v>
      </c>
      <c r="L123" t="s">
        <v>7</v>
      </c>
      <c r="M123" t="s">
        <v>7</v>
      </c>
      <c r="N123">
        <v>96</v>
      </c>
      <c r="O123">
        <v>1533</v>
      </c>
      <c r="P123">
        <v>97196.63</v>
      </c>
      <c r="Q123">
        <v>63.4</v>
      </c>
      <c r="R123">
        <v>1527</v>
      </c>
      <c r="S123">
        <v>99.6</v>
      </c>
      <c r="T123">
        <v>1207</v>
      </c>
      <c r="U123">
        <v>78.7</v>
      </c>
      <c r="V123">
        <v>1459</v>
      </c>
      <c r="W123">
        <v>95.2</v>
      </c>
      <c r="X123">
        <v>1182</v>
      </c>
      <c r="Y123">
        <v>77.099999999999994</v>
      </c>
      <c r="Z123">
        <v>771</v>
      </c>
      <c r="AA123">
        <v>50.3</v>
      </c>
      <c r="AB123">
        <v>980</v>
      </c>
      <c r="AC123">
        <v>63.9</v>
      </c>
      <c r="AD123">
        <v>9155.01</v>
      </c>
      <c r="AE123">
        <v>5.97</v>
      </c>
      <c r="AF123">
        <v>1533</v>
      </c>
      <c r="AG123">
        <v>609.65</v>
      </c>
      <c r="AH123">
        <v>0.4</v>
      </c>
      <c r="AI123">
        <v>0.33</v>
      </c>
      <c r="AJ123">
        <v>0.46</v>
      </c>
      <c r="AK123">
        <v>924.34</v>
      </c>
      <c r="AL123">
        <v>0.6</v>
      </c>
      <c r="AM123">
        <v>0.54</v>
      </c>
      <c r="AN123">
        <v>0.67</v>
      </c>
      <c r="AO123">
        <v>207.12</v>
      </c>
      <c r="AP123">
        <v>0.14000000000000001</v>
      </c>
      <c r="AQ123">
        <v>7.0000000000000007E-2</v>
      </c>
      <c r="AR123">
        <v>0.2</v>
      </c>
      <c r="AS123">
        <v>697.6</v>
      </c>
      <c r="AT123">
        <v>0.46</v>
      </c>
      <c r="AU123">
        <v>0.39</v>
      </c>
      <c r="AV123">
        <v>0.52</v>
      </c>
      <c r="AW123">
        <v>499.67</v>
      </c>
      <c r="AX123">
        <v>0.33</v>
      </c>
      <c r="AY123">
        <v>0.26</v>
      </c>
      <c r="AZ123">
        <v>0.39</v>
      </c>
      <c r="BA123">
        <v>1530</v>
      </c>
      <c r="BB123">
        <v>99.8</v>
      </c>
      <c r="BC123">
        <v>1530</v>
      </c>
      <c r="BD123">
        <v>99.8</v>
      </c>
      <c r="BE123">
        <v>1519</v>
      </c>
      <c r="BF123">
        <v>99.1</v>
      </c>
      <c r="BG123">
        <v>1528</v>
      </c>
      <c r="BH123">
        <v>99.7</v>
      </c>
      <c r="BI123">
        <v>1511</v>
      </c>
      <c r="BJ123">
        <v>98.6</v>
      </c>
      <c r="BK123">
        <v>1394</v>
      </c>
      <c r="BL123">
        <v>90.9</v>
      </c>
      <c r="BM123">
        <v>1272</v>
      </c>
      <c r="BN123">
        <v>83</v>
      </c>
      <c r="BO123">
        <v>1414</v>
      </c>
      <c r="BP123">
        <v>92.2</v>
      </c>
      <c r="BQ123">
        <v>1257</v>
      </c>
      <c r="BR123">
        <v>82</v>
      </c>
      <c r="BS123">
        <v>1249</v>
      </c>
      <c r="BT123">
        <v>82.7</v>
      </c>
      <c r="BU123">
        <v>1141</v>
      </c>
      <c r="BV123">
        <v>81.900000000000006</v>
      </c>
      <c r="BW123">
        <v>954</v>
      </c>
      <c r="BX123">
        <v>75</v>
      </c>
      <c r="BY123">
        <v>1494</v>
      </c>
      <c r="BZ123">
        <v>97.5</v>
      </c>
      <c r="CA123">
        <v>1474</v>
      </c>
      <c r="CB123">
        <v>96.2</v>
      </c>
      <c r="CC123">
        <v>1408</v>
      </c>
      <c r="CD123">
        <v>93.2</v>
      </c>
      <c r="CE123">
        <v>1263</v>
      </c>
      <c r="CF123">
        <v>90.6</v>
      </c>
      <c r="CG123">
        <v>1101</v>
      </c>
      <c r="CH123">
        <v>86.6</v>
      </c>
      <c r="CI123">
        <v>10332</v>
      </c>
      <c r="CJ123">
        <v>6.74</v>
      </c>
      <c r="CK123">
        <v>9370</v>
      </c>
      <c r="CL123">
        <v>6.11</v>
      </c>
      <c r="CM123">
        <v>9525</v>
      </c>
      <c r="CN123">
        <v>6.21</v>
      </c>
      <c r="CO123">
        <v>8776</v>
      </c>
      <c r="CP123">
        <v>5.72</v>
      </c>
      <c r="CQ123">
        <v>7402.38</v>
      </c>
      <c r="CR123">
        <v>4.83</v>
      </c>
      <c r="CS123">
        <v>20702</v>
      </c>
      <c r="CT123">
        <v>13.5</v>
      </c>
      <c r="CU123">
        <v>18740</v>
      </c>
      <c r="CV123">
        <v>12.2</v>
      </c>
      <c r="CW123">
        <v>29278.880000000001</v>
      </c>
      <c r="CX123">
        <v>19.100000000000001</v>
      </c>
      <c r="CY123">
        <v>28475.75</v>
      </c>
      <c r="CZ123">
        <v>18.600000000000001</v>
      </c>
      <c r="DA123">
        <v>26778</v>
      </c>
      <c r="DB123">
        <v>17.5</v>
      </c>
      <c r="DC123">
        <v>1697.75</v>
      </c>
      <c r="DD123">
        <v>1.1000000000000001</v>
      </c>
      <c r="DE123">
        <v>4518</v>
      </c>
      <c r="DF123">
        <v>2.9</v>
      </c>
      <c r="DG123">
        <v>4517</v>
      </c>
      <c r="DH123">
        <v>2.9</v>
      </c>
      <c r="DI123">
        <v>4</v>
      </c>
      <c r="DJ123">
        <v>0.3</v>
      </c>
      <c r="DK123">
        <v>3</v>
      </c>
      <c r="DL123">
        <v>0.2</v>
      </c>
      <c r="DM123">
        <v>10</v>
      </c>
      <c r="DN123">
        <v>0.7</v>
      </c>
      <c r="DO123">
        <v>45</v>
      </c>
      <c r="DP123">
        <v>2.9</v>
      </c>
      <c r="DQ123">
        <v>289</v>
      </c>
      <c r="DR123">
        <v>18.899999999999999</v>
      </c>
      <c r="DS123">
        <v>781</v>
      </c>
      <c r="DT123">
        <v>50.9</v>
      </c>
      <c r="DU123">
        <v>730</v>
      </c>
      <c r="DV123">
        <v>47.6</v>
      </c>
      <c r="DW123">
        <v>730</v>
      </c>
      <c r="DX123">
        <v>47.6</v>
      </c>
      <c r="DY123">
        <v>167</v>
      </c>
      <c r="DZ123">
        <v>10.9</v>
      </c>
      <c r="EA123">
        <v>108</v>
      </c>
      <c r="EB123">
        <v>7</v>
      </c>
      <c r="EC123">
        <v>818</v>
      </c>
      <c r="ED123">
        <v>53.4</v>
      </c>
    </row>
    <row r="124" spans="1:134" x14ac:dyDescent="0.35">
      <c r="A124" s="228" t="str">
        <f t="shared" si="2"/>
        <v>Provisional.LA maintained.Prior attainment.Girls</v>
      </c>
      <c r="B124">
        <v>201819</v>
      </c>
      <c r="C124" t="s">
        <v>223</v>
      </c>
      <c r="D124" t="s">
        <v>224</v>
      </c>
      <c r="E124" t="s">
        <v>225</v>
      </c>
      <c r="F124" t="s">
        <v>226</v>
      </c>
      <c r="G124" t="s">
        <v>239</v>
      </c>
      <c r="H124" s="380" t="s">
        <v>232</v>
      </c>
      <c r="I124" t="s">
        <v>362</v>
      </c>
      <c r="J124" t="s">
        <v>6</v>
      </c>
      <c r="K124" t="s">
        <v>363</v>
      </c>
      <c r="L124" t="s">
        <v>7</v>
      </c>
      <c r="M124" t="s">
        <v>7</v>
      </c>
      <c r="N124">
        <v>797</v>
      </c>
      <c r="O124">
        <v>28584</v>
      </c>
      <c r="P124">
        <v>1782091.68</v>
      </c>
      <c r="Q124">
        <v>62.3</v>
      </c>
      <c r="R124">
        <v>28496</v>
      </c>
      <c r="S124">
        <v>99.7</v>
      </c>
      <c r="T124">
        <v>22668</v>
      </c>
      <c r="U124">
        <v>79.3</v>
      </c>
      <c r="V124">
        <v>27057</v>
      </c>
      <c r="W124">
        <v>94.7</v>
      </c>
      <c r="X124">
        <v>17555</v>
      </c>
      <c r="Y124">
        <v>61.4</v>
      </c>
      <c r="Z124">
        <v>11102</v>
      </c>
      <c r="AA124">
        <v>38.799999999999997</v>
      </c>
      <c r="AB124">
        <v>14535</v>
      </c>
      <c r="AC124">
        <v>50.9</v>
      </c>
      <c r="AD124">
        <v>161436</v>
      </c>
      <c r="AE124">
        <v>5.65</v>
      </c>
      <c r="AF124">
        <v>28584</v>
      </c>
      <c r="AG124">
        <v>6465.98</v>
      </c>
      <c r="AH124">
        <v>0.23</v>
      </c>
      <c r="AI124">
        <v>0.21</v>
      </c>
      <c r="AJ124">
        <v>0.24</v>
      </c>
      <c r="AK124">
        <v>11959.05</v>
      </c>
      <c r="AL124">
        <v>0.42</v>
      </c>
      <c r="AM124">
        <v>0.4</v>
      </c>
      <c r="AN124">
        <v>0.43</v>
      </c>
      <c r="AO124">
        <v>-1446.91</v>
      </c>
      <c r="AP124">
        <v>-0.05</v>
      </c>
      <c r="AQ124">
        <v>-7.0000000000000007E-2</v>
      </c>
      <c r="AR124">
        <v>-0.04</v>
      </c>
      <c r="AS124">
        <v>3729.37</v>
      </c>
      <c r="AT124">
        <v>0.13</v>
      </c>
      <c r="AU124">
        <v>0.12</v>
      </c>
      <c r="AV124">
        <v>0.15</v>
      </c>
      <c r="AW124">
        <v>9981.16</v>
      </c>
      <c r="AX124">
        <v>0.35</v>
      </c>
      <c r="AY124">
        <v>0.33</v>
      </c>
      <c r="AZ124">
        <v>0.36</v>
      </c>
      <c r="BA124">
        <v>28528</v>
      </c>
      <c r="BB124">
        <v>99.8</v>
      </c>
      <c r="BC124">
        <v>28521</v>
      </c>
      <c r="BD124">
        <v>99.8</v>
      </c>
      <c r="BE124">
        <v>28420</v>
      </c>
      <c r="BF124">
        <v>99.4</v>
      </c>
      <c r="BG124">
        <v>28503</v>
      </c>
      <c r="BH124">
        <v>99.7</v>
      </c>
      <c r="BI124">
        <v>28348</v>
      </c>
      <c r="BJ124">
        <v>99.2</v>
      </c>
      <c r="BK124">
        <v>25441</v>
      </c>
      <c r="BL124">
        <v>89</v>
      </c>
      <c r="BM124">
        <v>19657</v>
      </c>
      <c r="BN124">
        <v>68.8</v>
      </c>
      <c r="BO124">
        <v>26393</v>
      </c>
      <c r="BP124">
        <v>92.3</v>
      </c>
      <c r="BQ124">
        <v>23481</v>
      </c>
      <c r="BR124">
        <v>82.1</v>
      </c>
      <c r="BS124">
        <v>22022</v>
      </c>
      <c r="BT124">
        <v>77.7</v>
      </c>
      <c r="BU124">
        <v>20353</v>
      </c>
      <c r="BV124">
        <v>80</v>
      </c>
      <c r="BW124">
        <v>14266</v>
      </c>
      <c r="BX124">
        <v>72.599999999999994</v>
      </c>
      <c r="BY124">
        <v>27830</v>
      </c>
      <c r="BZ124">
        <v>97.4</v>
      </c>
      <c r="CA124">
        <v>27403</v>
      </c>
      <c r="CB124">
        <v>95.9</v>
      </c>
      <c r="CC124">
        <v>26166</v>
      </c>
      <c r="CD124">
        <v>92.3</v>
      </c>
      <c r="CE124">
        <v>22665</v>
      </c>
      <c r="CF124">
        <v>89.1</v>
      </c>
      <c r="CG124">
        <v>17086</v>
      </c>
      <c r="CH124">
        <v>86.9</v>
      </c>
      <c r="CI124">
        <v>188959</v>
      </c>
      <c r="CJ124">
        <v>6.61</v>
      </c>
      <c r="CK124">
        <v>171271.64</v>
      </c>
      <c r="CL124">
        <v>5.99</v>
      </c>
      <c r="CM124">
        <v>170926</v>
      </c>
      <c r="CN124">
        <v>5.98</v>
      </c>
      <c r="CO124">
        <v>155518</v>
      </c>
      <c r="CP124">
        <v>5.44</v>
      </c>
      <c r="CQ124">
        <v>111019.96</v>
      </c>
      <c r="CR124">
        <v>3.88</v>
      </c>
      <c r="CS124">
        <v>378206</v>
      </c>
      <c r="CT124">
        <v>13.2</v>
      </c>
      <c r="CU124">
        <v>342543.28</v>
      </c>
      <c r="CV124">
        <v>12</v>
      </c>
      <c r="CW124">
        <v>523817.84</v>
      </c>
      <c r="CX124">
        <v>18.3</v>
      </c>
      <c r="CY124">
        <v>537524.56000000006</v>
      </c>
      <c r="CZ124">
        <v>18.8</v>
      </c>
      <c r="DA124">
        <v>484963.31</v>
      </c>
      <c r="DB124">
        <v>17</v>
      </c>
      <c r="DC124">
        <v>52561.25</v>
      </c>
      <c r="DD124">
        <v>1.8</v>
      </c>
      <c r="DE124">
        <v>84517</v>
      </c>
      <c r="DF124">
        <v>3</v>
      </c>
      <c r="DG124">
        <v>84766</v>
      </c>
      <c r="DH124">
        <v>3</v>
      </c>
      <c r="DI124">
        <v>73</v>
      </c>
      <c r="DJ124">
        <v>0.3</v>
      </c>
      <c r="DK124">
        <v>41</v>
      </c>
      <c r="DL124">
        <v>0.1</v>
      </c>
      <c r="DM124">
        <v>94</v>
      </c>
      <c r="DN124">
        <v>0.3</v>
      </c>
      <c r="DO124">
        <v>919</v>
      </c>
      <c r="DP124">
        <v>3.2</v>
      </c>
      <c r="DQ124">
        <v>9902</v>
      </c>
      <c r="DR124">
        <v>34.6</v>
      </c>
      <c r="DS124">
        <v>15399</v>
      </c>
      <c r="DT124">
        <v>53.9</v>
      </c>
      <c r="DU124">
        <v>12957</v>
      </c>
      <c r="DV124">
        <v>45.3</v>
      </c>
      <c r="DW124">
        <v>12948</v>
      </c>
      <c r="DX124">
        <v>45.3</v>
      </c>
      <c r="DY124">
        <v>3100</v>
      </c>
      <c r="DZ124">
        <v>10.8</v>
      </c>
      <c r="EA124">
        <v>1123</v>
      </c>
      <c r="EB124">
        <v>3.9</v>
      </c>
      <c r="EC124">
        <v>15891</v>
      </c>
      <c r="ED124">
        <v>55.6</v>
      </c>
    </row>
    <row r="125" spans="1:134" x14ac:dyDescent="0.35">
      <c r="A125" s="228" t="str">
        <f t="shared" si="2"/>
        <v>Provisional.Non-Maintained Special Schools.Prior attainment.Girls</v>
      </c>
      <c r="B125">
        <v>201819</v>
      </c>
      <c r="C125" t="s">
        <v>223</v>
      </c>
      <c r="D125" t="s">
        <v>224</v>
      </c>
      <c r="E125" t="s">
        <v>225</v>
      </c>
      <c r="F125" t="s">
        <v>226</v>
      </c>
      <c r="G125" t="s">
        <v>239</v>
      </c>
      <c r="H125" s="380" t="s">
        <v>233</v>
      </c>
      <c r="I125" t="s">
        <v>362</v>
      </c>
      <c r="J125" t="s">
        <v>6</v>
      </c>
      <c r="K125" t="s">
        <v>363</v>
      </c>
      <c r="L125" t="s">
        <v>7</v>
      </c>
      <c r="M125" t="s">
        <v>7</v>
      </c>
      <c r="N125">
        <v>2</v>
      </c>
      <c r="O125">
        <v>4</v>
      </c>
      <c r="P125">
        <v>150.5</v>
      </c>
      <c r="Q125">
        <v>37.6</v>
      </c>
      <c r="R125">
        <v>3</v>
      </c>
      <c r="S125">
        <v>75</v>
      </c>
      <c r="T125">
        <v>1</v>
      </c>
      <c r="U125">
        <v>25</v>
      </c>
      <c r="V125">
        <v>2</v>
      </c>
      <c r="W125">
        <v>50</v>
      </c>
      <c r="X125">
        <v>1</v>
      </c>
      <c r="Y125">
        <v>25</v>
      </c>
      <c r="Z125">
        <v>0</v>
      </c>
      <c r="AA125">
        <v>0</v>
      </c>
      <c r="AB125">
        <v>1</v>
      </c>
      <c r="AC125">
        <v>25</v>
      </c>
      <c r="AD125">
        <v>12.33</v>
      </c>
      <c r="AE125">
        <v>3.08</v>
      </c>
      <c r="AF125">
        <v>4</v>
      </c>
      <c r="AG125">
        <v>-6.87</v>
      </c>
      <c r="AH125">
        <v>-1.72</v>
      </c>
      <c r="AI125">
        <v>-2.98</v>
      </c>
      <c r="AJ125">
        <v>-0.46</v>
      </c>
      <c r="AK125">
        <v>-6.57</v>
      </c>
      <c r="AL125">
        <v>-1.64</v>
      </c>
      <c r="AM125">
        <v>-2.9</v>
      </c>
      <c r="AN125">
        <v>-0.39</v>
      </c>
      <c r="AO125">
        <v>-8.7100000000000009</v>
      </c>
      <c r="AP125">
        <v>-2.1800000000000002</v>
      </c>
      <c r="AQ125">
        <v>-3.43</v>
      </c>
      <c r="AR125">
        <v>-0.92</v>
      </c>
      <c r="AS125">
        <v>-7.79</v>
      </c>
      <c r="AT125">
        <v>-1.95</v>
      </c>
      <c r="AU125">
        <v>-3.2</v>
      </c>
      <c r="AV125">
        <v>-0.69</v>
      </c>
      <c r="AW125">
        <v>-4.93</v>
      </c>
      <c r="AX125">
        <v>-1.23</v>
      </c>
      <c r="AY125">
        <v>-2.4900000000000002</v>
      </c>
      <c r="AZ125">
        <v>0.02</v>
      </c>
      <c r="BA125">
        <v>3</v>
      </c>
      <c r="BB125">
        <v>75</v>
      </c>
      <c r="BC125">
        <v>3</v>
      </c>
      <c r="BD125">
        <v>75</v>
      </c>
      <c r="BE125">
        <v>2</v>
      </c>
      <c r="BF125">
        <v>50</v>
      </c>
      <c r="BG125">
        <v>3</v>
      </c>
      <c r="BH125">
        <v>75</v>
      </c>
      <c r="BI125">
        <v>3</v>
      </c>
      <c r="BJ125">
        <v>75</v>
      </c>
      <c r="BK125">
        <v>2</v>
      </c>
      <c r="BL125">
        <v>50</v>
      </c>
      <c r="BM125">
        <v>1</v>
      </c>
      <c r="BN125">
        <v>25</v>
      </c>
      <c r="BO125">
        <v>2</v>
      </c>
      <c r="BP125">
        <v>50</v>
      </c>
      <c r="BQ125">
        <v>1</v>
      </c>
      <c r="BR125">
        <v>25</v>
      </c>
      <c r="BS125">
        <v>1</v>
      </c>
      <c r="BT125">
        <v>33.299999999999997</v>
      </c>
      <c r="BU125">
        <v>2</v>
      </c>
      <c r="BV125">
        <v>100</v>
      </c>
      <c r="BW125">
        <v>1</v>
      </c>
      <c r="BX125">
        <v>100</v>
      </c>
      <c r="BY125">
        <v>2</v>
      </c>
      <c r="BZ125">
        <v>50</v>
      </c>
      <c r="CA125">
        <v>3</v>
      </c>
      <c r="CB125">
        <v>75</v>
      </c>
      <c r="CC125">
        <v>2</v>
      </c>
      <c r="CD125">
        <v>66.7</v>
      </c>
      <c r="CE125">
        <v>2</v>
      </c>
      <c r="CF125">
        <v>100</v>
      </c>
      <c r="CG125">
        <v>1</v>
      </c>
      <c r="CH125">
        <v>100</v>
      </c>
      <c r="CI125">
        <v>15</v>
      </c>
      <c r="CJ125">
        <v>3.75</v>
      </c>
      <c r="CK125">
        <v>13</v>
      </c>
      <c r="CL125">
        <v>3.25</v>
      </c>
      <c r="CM125">
        <v>13.5</v>
      </c>
      <c r="CN125">
        <v>3.38</v>
      </c>
      <c r="CO125">
        <v>13</v>
      </c>
      <c r="CP125">
        <v>3.25</v>
      </c>
      <c r="CQ125">
        <v>6</v>
      </c>
      <c r="CR125">
        <v>1.5</v>
      </c>
      <c r="CS125">
        <v>33</v>
      </c>
      <c r="CT125">
        <v>8.3000000000000007</v>
      </c>
      <c r="CU125">
        <v>26</v>
      </c>
      <c r="CV125">
        <v>6.5</v>
      </c>
      <c r="CW125">
        <v>41</v>
      </c>
      <c r="CX125">
        <v>10.3</v>
      </c>
      <c r="CY125">
        <v>50.5</v>
      </c>
      <c r="CZ125">
        <v>12.6</v>
      </c>
      <c r="DA125">
        <v>40</v>
      </c>
      <c r="DB125">
        <v>10</v>
      </c>
      <c r="DC125">
        <v>10.5</v>
      </c>
      <c r="DD125">
        <v>2.6</v>
      </c>
      <c r="DE125">
        <v>8</v>
      </c>
      <c r="DF125">
        <v>2</v>
      </c>
      <c r="DG125">
        <v>9</v>
      </c>
      <c r="DH125">
        <v>2.2999999999999998</v>
      </c>
      <c r="DI125">
        <v>1</v>
      </c>
      <c r="DJ125">
        <v>25</v>
      </c>
      <c r="DK125">
        <v>0</v>
      </c>
      <c r="DL125">
        <v>0</v>
      </c>
      <c r="DM125">
        <v>1</v>
      </c>
      <c r="DN125">
        <v>25</v>
      </c>
      <c r="DO125">
        <v>0</v>
      </c>
      <c r="DP125">
        <v>0</v>
      </c>
      <c r="DQ125">
        <v>1</v>
      </c>
      <c r="DR125">
        <v>25</v>
      </c>
      <c r="DS125">
        <v>1</v>
      </c>
      <c r="DT125">
        <v>25</v>
      </c>
      <c r="DU125">
        <v>2</v>
      </c>
      <c r="DV125">
        <v>50</v>
      </c>
      <c r="DW125">
        <v>2</v>
      </c>
      <c r="DX125">
        <v>50</v>
      </c>
      <c r="DY125">
        <v>0</v>
      </c>
      <c r="DZ125">
        <v>0</v>
      </c>
      <c r="EA125">
        <v>0</v>
      </c>
      <c r="EB125">
        <v>0</v>
      </c>
      <c r="EC125">
        <v>2</v>
      </c>
      <c r="ED125">
        <v>50</v>
      </c>
    </row>
    <row r="126" spans="1:134" x14ac:dyDescent="0.35">
      <c r="A126" s="228" t="str">
        <f t="shared" si="2"/>
        <v>Provisional.PRU &amp; AP.Prior attainment.Girls</v>
      </c>
      <c r="B126">
        <v>201819</v>
      </c>
      <c r="C126" t="s">
        <v>223</v>
      </c>
      <c r="D126" t="s">
        <v>224</v>
      </c>
      <c r="E126" t="s">
        <v>225</v>
      </c>
      <c r="F126" t="s">
        <v>226</v>
      </c>
      <c r="G126" t="s">
        <v>239</v>
      </c>
      <c r="H126" s="380" t="s">
        <v>397</v>
      </c>
      <c r="I126" t="s">
        <v>362</v>
      </c>
      <c r="J126" t="s">
        <v>6</v>
      </c>
      <c r="K126" t="s">
        <v>363</v>
      </c>
      <c r="L126" t="s">
        <v>7</v>
      </c>
      <c r="M126" t="s">
        <v>7</v>
      </c>
      <c r="N126">
        <v>200</v>
      </c>
      <c r="O126">
        <v>440</v>
      </c>
      <c r="P126">
        <v>6670.25</v>
      </c>
      <c r="Q126">
        <v>15.2</v>
      </c>
      <c r="R126">
        <v>287</v>
      </c>
      <c r="S126">
        <v>65.2</v>
      </c>
      <c r="T126">
        <v>41</v>
      </c>
      <c r="U126">
        <v>9.3000000000000007</v>
      </c>
      <c r="V126">
        <v>96</v>
      </c>
      <c r="W126">
        <v>21.8</v>
      </c>
      <c r="X126">
        <v>3</v>
      </c>
      <c r="Y126">
        <v>0.7</v>
      </c>
      <c r="Z126">
        <v>1</v>
      </c>
      <c r="AA126">
        <v>0.2</v>
      </c>
      <c r="AB126">
        <v>1</v>
      </c>
      <c r="AC126">
        <v>0.2</v>
      </c>
      <c r="AD126">
        <v>431.41</v>
      </c>
      <c r="AE126">
        <v>0.98</v>
      </c>
      <c r="AF126">
        <v>440</v>
      </c>
      <c r="AG126">
        <v>-1872.8</v>
      </c>
      <c r="AH126">
        <v>-4.26</v>
      </c>
      <c r="AI126">
        <v>-4.38</v>
      </c>
      <c r="AJ126">
        <v>-4.1399999999999997</v>
      </c>
      <c r="AK126">
        <v>-1778.38</v>
      </c>
      <c r="AL126">
        <v>-4.04</v>
      </c>
      <c r="AM126">
        <v>-4.16</v>
      </c>
      <c r="AN126">
        <v>-3.92</v>
      </c>
      <c r="AO126">
        <v>-1458.91</v>
      </c>
      <c r="AP126">
        <v>-3.32</v>
      </c>
      <c r="AQ126">
        <v>-3.44</v>
      </c>
      <c r="AR126">
        <v>-3.2</v>
      </c>
      <c r="AS126">
        <v>-2094.56</v>
      </c>
      <c r="AT126">
        <v>-4.76</v>
      </c>
      <c r="AU126">
        <v>-4.88</v>
      </c>
      <c r="AV126">
        <v>-4.6399999999999997</v>
      </c>
      <c r="AW126">
        <v>-1989.93</v>
      </c>
      <c r="AX126">
        <v>-4.5199999999999996</v>
      </c>
      <c r="AY126">
        <v>-4.6399999999999997</v>
      </c>
      <c r="AZ126">
        <v>-4.4000000000000004</v>
      </c>
      <c r="BA126">
        <v>348</v>
      </c>
      <c r="BB126">
        <v>79.099999999999994</v>
      </c>
      <c r="BC126">
        <v>343</v>
      </c>
      <c r="BD126">
        <v>78</v>
      </c>
      <c r="BE126">
        <v>129</v>
      </c>
      <c r="BF126">
        <v>29.3</v>
      </c>
      <c r="BG126">
        <v>325</v>
      </c>
      <c r="BH126">
        <v>73.900000000000006</v>
      </c>
      <c r="BI126">
        <v>100</v>
      </c>
      <c r="BJ126">
        <v>22.7</v>
      </c>
      <c r="BK126">
        <v>38</v>
      </c>
      <c r="BL126">
        <v>8.6</v>
      </c>
      <c r="BM126">
        <v>10</v>
      </c>
      <c r="BN126">
        <v>2.2999999999999998</v>
      </c>
      <c r="BO126">
        <v>58</v>
      </c>
      <c r="BP126">
        <v>13.2</v>
      </c>
      <c r="BQ126">
        <v>62</v>
      </c>
      <c r="BR126">
        <v>14.1</v>
      </c>
      <c r="BS126">
        <v>31</v>
      </c>
      <c r="BT126">
        <v>31</v>
      </c>
      <c r="BU126">
        <v>8</v>
      </c>
      <c r="BV126">
        <v>21.1</v>
      </c>
      <c r="BW126">
        <v>5</v>
      </c>
      <c r="BX126">
        <v>50</v>
      </c>
      <c r="BY126">
        <v>79</v>
      </c>
      <c r="BZ126">
        <v>18</v>
      </c>
      <c r="CA126">
        <v>147</v>
      </c>
      <c r="CB126">
        <v>33.4</v>
      </c>
      <c r="CC126">
        <v>45</v>
      </c>
      <c r="CD126">
        <v>45</v>
      </c>
      <c r="CE126">
        <v>17</v>
      </c>
      <c r="CF126">
        <v>44.7</v>
      </c>
      <c r="CG126">
        <v>6</v>
      </c>
      <c r="CH126">
        <v>60</v>
      </c>
      <c r="CI126">
        <v>581</v>
      </c>
      <c r="CJ126">
        <v>1.32</v>
      </c>
      <c r="CK126">
        <v>1076</v>
      </c>
      <c r="CL126">
        <v>2.4500000000000002</v>
      </c>
      <c r="CM126">
        <v>379</v>
      </c>
      <c r="CN126">
        <v>0.86</v>
      </c>
      <c r="CO126">
        <v>123</v>
      </c>
      <c r="CP126">
        <v>0.28000000000000003</v>
      </c>
      <c r="CQ126">
        <v>50</v>
      </c>
      <c r="CR126">
        <v>0.11</v>
      </c>
      <c r="CS126">
        <v>1723</v>
      </c>
      <c r="CT126">
        <v>3.9</v>
      </c>
      <c r="CU126">
        <v>2152</v>
      </c>
      <c r="CV126">
        <v>4.9000000000000004</v>
      </c>
      <c r="CW126">
        <v>1237</v>
      </c>
      <c r="CX126">
        <v>2.8</v>
      </c>
      <c r="CY126">
        <v>1558.25</v>
      </c>
      <c r="CZ126">
        <v>3.5</v>
      </c>
      <c r="DA126">
        <v>1400</v>
      </c>
      <c r="DB126">
        <v>3.2</v>
      </c>
      <c r="DC126">
        <v>158.25</v>
      </c>
      <c r="DD126">
        <v>0.4</v>
      </c>
      <c r="DE126">
        <v>334</v>
      </c>
      <c r="DF126">
        <v>0.8</v>
      </c>
      <c r="DG126">
        <v>399</v>
      </c>
      <c r="DH126">
        <v>0.9</v>
      </c>
      <c r="DI126">
        <v>110</v>
      </c>
      <c r="DJ126">
        <v>25</v>
      </c>
      <c r="DK126">
        <v>155</v>
      </c>
      <c r="DL126">
        <v>35.200000000000003</v>
      </c>
      <c r="DM126">
        <v>106</v>
      </c>
      <c r="DN126">
        <v>24.1</v>
      </c>
      <c r="DO126">
        <v>44</v>
      </c>
      <c r="DP126">
        <v>10</v>
      </c>
      <c r="DQ126">
        <v>22</v>
      </c>
      <c r="DR126">
        <v>5</v>
      </c>
      <c r="DS126">
        <v>95</v>
      </c>
      <c r="DT126">
        <v>21.6</v>
      </c>
      <c r="DU126">
        <v>5</v>
      </c>
      <c r="DV126">
        <v>1.1000000000000001</v>
      </c>
      <c r="DW126">
        <v>5</v>
      </c>
      <c r="DX126">
        <v>1.1000000000000001</v>
      </c>
      <c r="DY126">
        <v>2</v>
      </c>
      <c r="DZ126">
        <v>0.5</v>
      </c>
      <c r="EA126">
        <v>1</v>
      </c>
      <c r="EB126">
        <v>0.2</v>
      </c>
      <c r="EC126">
        <v>130</v>
      </c>
      <c r="ED126">
        <v>29.5</v>
      </c>
    </row>
    <row r="127" spans="1:134" x14ac:dyDescent="0.35">
      <c r="A127" s="228" t="str">
        <f t="shared" si="2"/>
        <v>Provisional.Sponsored Academies.Prior attainment.Girls</v>
      </c>
      <c r="B127">
        <v>201819</v>
      </c>
      <c r="C127" t="s">
        <v>223</v>
      </c>
      <c r="D127" t="s">
        <v>224</v>
      </c>
      <c r="E127" t="s">
        <v>225</v>
      </c>
      <c r="F127" t="s">
        <v>226</v>
      </c>
      <c r="G127" t="s">
        <v>239</v>
      </c>
      <c r="H127" s="380" t="s">
        <v>234</v>
      </c>
      <c r="I127" t="s">
        <v>362</v>
      </c>
      <c r="J127" t="s">
        <v>6</v>
      </c>
      <c r="K127" t="s">
        <v>363</v>
      </c>
      <c r="L127" t="s">
        <v>7</v>
      </c>
      <c r="M127" t="s">
        <v>7</v>
      </c>
      <c r="N127">
        <v>683</v>
      </c>
      <c r="O127">
        <v>15714</v>
      </c>
      <c r="P127">
        <v>922414.65</v>
      </c>
      <c r="Q127">
        <v>58.7</v>
      </c>
      <c r="R127">
        <v>15635</v>
      </c>
      <c r="S127">
        <v>99.5</v>
      </c>
      <c r="T127">
        <v>11410</v>
      </c>
      <c r="U127">
        <v>72.599999999999994</v>
      </c>
      <c r="V127">
        <v>14389</v>
      </c>
      <c r="W127">
        <v>91.6</v>
      </c>
      <c r="X127">
        <v>8668</v>
      </c>
      <c r="Y127">
        <v>55.2</v>
      </c>
      <c r="Z127">
        <v>4634</v>
      </c>
      <c r="AA127">
        <v>29.5</v>
      </c>
      <c r="AB127">
        <v>6498</v>
      </c>
      <c r="AC127">
        <v>41.4</v>
      </c>
      <c r="AD127">
        <v>81827.63</v>
      </c>
      <c r="AE127">
        <v>5.21</v>
      </c>
      <c r="AF127">
        <v>15714</v>
      </c>
      <c r="AG127">
        <v>-292.29000000000002</v>
      </c>
      <c r="AH127">
        <v>-0.02</v>
      </c>
      <c r="AI127">
        <v>-0.04</v>
      </c>
      <c r="AJ127">
        <v>0</v>
      </c>
      <c r="AK127">
        <v>3347.09</v>
      </c>
      <c r="AL127">
        <v>0.21</v>
      </c>
      <c r="AM127">
        <v>0.19</v>
      </c>
      <c r="AN127">
        <v>0.23</v>
      </c>
      <c r="AO127">
        <v>-3185.27</v>
      </c>
      <c r="AP127">
        <v>-0.2</v>
      </c>
      <c r="AQ127">
        <v>-0.22</v>
      </c>
      <c r="AR127">
        <v>-0.18</v>
      </c>
      <c r="AS127">
        <v>-3668.96</v>
      </c>
      <c r="AT127">
        <v>-0.23</v>
      </c>
      <c r="AU127">
        <v>-0.25</v>
      </c>
      <c r="AV127">
        <v>-0.21</v>
      </c>
      <c r="AW127">
        <v>1928.22</v>
      </c>
      <c r="AX127">
        <v>0.12</v>
      </c>
      <c r="AY127">
        <v>0.1</v>
      </c>
      <c r="AZ127">
        <v>0.14000000000000001</v>
      </c>
      <c r="BA127">
        <v>15678</v>
      </c>
      <c r="BB127">
        <v>99.8</v>
      </c>
      <c r="BC127">
        <v>15669</v>
      </c>
      <c r="BD127">
        <v>99.7</v>
      </c>
      <c r="BE127">
        <v>15598</v>
      </c>
      <c r="BF127">
        <v>99.3</v>
      </c>
      <c r="BG127">
        <v>15641</v>
      </c>
      <c r="BH127">
        <v>99.5</v>
      </c>
      <c r="BI127">
        <v>15554</v>
      </c>
      <c r="BJ127">
        <v>99</v>
      </c>
      <c r="BK127">
        <v>13919</v>
      </c>
      <c r="BL127">
        <v>88.6</v>
      </c>
      <c r="BM127">
        <v>9687</v>
      </c>
      <c r="BN127">
        <v>61.6</v>
      </c>
      <c r="BO127">
        <v>13886</v>
      </c>
      <c r="BP127">
        <v>88.4</v>
      </c>
      <c r="BQ127">
        <v>11989</v>
      </c>
      <c r="BR127">
        <v>76.3</v>
      </c>
      <c r="BS127">
        <v>10729</v>
      </c>
      <c r="BT127">
        <v>69</v>
      </c>
      <c r="BU127">
        <v>9918</v>
      </c>
      <c r="BV127">
        <v>71.3</v>
      </c>
      <c r="BW127">
        <v>6161</v>
      </c>
      <c r="BX127">
        <v>63.6</v>
      </c>
      <c r="BY127">
        <v>15029</v>
      </c>
      <c r="BZ127">
        <v>95.6</v>
      </c>
      <c r="CA127">
        <v>14704</v>
      </c>
      <c r="CB127">
        <v>93.6</v>
      </c>
      <c r="CC127">
        <v>13630</v>
      </c>
      <c r="CD127">
        <v>87.6</v>
      </c>
      <c r="CE127">
        <v>11573</v>
      </c>
      <c r="CF127">
        <v>83.1</v>
      </c>
      <c r="CG127">
        <v>7770</v>
      </c>
      <c r="CH127">
        <v>80.2</v>
      </c>
      <c r="CI127">
        <v>99155</v>
      </c>
      <c r="CJ127">
        <v>6.31</v>
      </c>
      <c r="CK127">
        <v>89690.75</v>
      </c>
      <c r="CL127">
        <v>5.71</v>
      </c>
      <c r="CM127">
        <v>86834</v>
      </c>
      <c r="CN127">
        <v>5.53</v>
      </c>
      <c r="CO127">
        <v>78097</v>
      </c>
      <c r="CP127">
        <v>4.97</v>
      </c>
      <c r="CQ127">
        <v>50350.52</v>
      </c>
      <c r="CR127">
        <v>3.2</v>
      </c>
      <c r="CS127">
        <v>198505</v>
      </c>
      <c r="CT127">
        <v>12.6</v>
      </c>
      <c r="CU127">
        <v>179381.5</v>
      </c>
      <c r="CV127">
        <v>11.4</v>
      </c>
      <c r="CW127">
        <v>264560.64000000001</v>
      </c>
      <c r="CX127">
        <v>16.8</v>
      </c>
      <c r="CY127">
        <v>279967.51</v>
      </c>
      <c r="CZ127">
        <v>17.8</v>
      </c>
      <c r="DA127">
        <v>217813.26</v>
      </c>
      <c r="DB127">
        <v>13.9</v>
      </c>
      <c r="DC127">
        <v>62154.25</v>
      </c>
      <c r="DD127">
        <v>4</v>
      </c>
      <c r="DE127">
        <v>46156</v>
      </c>
      <c r="DF127">
        <v>2.9</v>
      </c>
      <c r="DG127">
        <v>46306</v>
      </c>
      <c r="DH127">
        <v>2.9</v>
      </c>
      <c r="DI127">
        <v>48</v>
      </c>
      <c r="DJ127">
        <v>0.3</v>
      </c>
      <c r="DK127">
        <v>39</v>
      </c>
      <c r="DL127">
        <v>0.2</v>
      </c>
      <c r="DM127">
        <v>70</v>
      </c>
      <c r="DN127">
        <v>0.4</v>
      </c>
      <c r="DO127">
        <v>676</v>
      </c>
      <c r="DP127">
        <v>4.3</v>
      </c>
      <c r="DQ127">
        <v>6213</v>
      </c>
      <c r="DR127">
        <v>39.5</v>
      </c>
      <c r="DS127">
        <v>9119</v>
      </c>
      <c r="DT127">
        <v>58</v>
      </c>
      <c r="DU127">
        <v>6435</v>
      </c>
      <c r="DV127">
        <v>41</v>
      </c>
      <c r="DW127">
        <v>6434</v>
      </c>
      <c r="DX127">
        <v>40.9</v>
      </c>
      <c r="DY127">
        <v>1182</v>
      </c>
      <c r="DZ127">
        <v>7.5</v>
      </c>
      <c r="EA127">
        <v>407</v>
      </c>
      <c r="EB127">
        <v>2.6</v>
      </c>
      <c r="EC127">
        <v>8460</v>
      </c>
      <c r="ED127">
        <v>53.8</v>
      </c>
    </row>
    <row r="128" spans="1:134" x14ac:dyDescent="0.35">
      <c r="A128" s="228" t="str">
        <f t="shared" si="2"/>
        <v>Provisional.state-funded inc PRU &amp; AP.Prior attainment.Girls</v>
      </c>
      <c r="B128">
        <v>201819</v>
      </c>
      <c r="C128" t="s">
        <v>223</v>
      </c>
      <c r="D128" t="s">
        <v>224</v>
      </c>
      <c r="E128" t="s">
        <v>225</v>
      </c>
      <c r="F128" t="s">
        <v>226</v>
      </c>
      <c r="G128" t="s">
        <v>239</v>
      </c>
      <c r="H128" s="380" t="s">
        <v>398</v>
      </c>
      <c r="I128" t="s">
        <v>362</v>
      </c>
      <c r="J128" t="s">
        <v>6</v>
      </c>
      <c r="K128" t="s">
        <v>363</v>
      </c>
      <c r="L128" t="s">
        <v>7</v>
      </c>
      <c r="M128" t="s">
        <v>7</v>
      </c>
      <c r="N128">
        <v>3266</v>
      </c>
      <c r="O128">
        <v>110117</v>
      </c>
      <c r="P128">
        <v>6931956.2800000003</v>
      </c>
      <c r="Q128">
        <v>63</v>
      </c>
      <c r="R128">
        <v>109590</v>
      </c>
      <c r="S128">
        <v>99.5</v>
      </c>
      <c r="T128">
        <v>88194</v>
      </c>
      <c r="U128">
        <v>80.099999999999994</v>
      </c>
      <c r="V128">
        <v>104417</v>
      </c>
      <c r="W128">
        <v>94.8</v>
      </c>
      <c r="X128">
        <v>70361</v>
      </c>
      <c r="Y128">
        <v>63.9</v>
      </c>
      <c r="Z128">
        <v>45798</v>
      </c>
      <c r="AA128">
        <v>41.6</v>
      </c>
      <c r="AB128">
        <v>58838</v>
      </c>
      <c r="AC128">
        <v>53.4</v>
      </c>
      <c r="AD128">
        <v>630986.80000000005</v>
      </c>
      <c r="AE128">
        <v>5.73</v>
      </c>
      <c r="AF128">
        <v>110117</v>
      </c>
      <c r="AG128">
        <v>27223.83</v>
      </c>
      <c r="AH128">
        <v>0.25</v>
      </c>
      <c r="AI128">
        <v>0.24</v>
      </c>
      <c r="AJ128">
        <v>0.25</v>
      </c>
      <c r="AK128">
        <v>46496.52</v>
      </c>
      <c r="AL128">
        <v>0.42</v>
      </c>
      <c r="AM128">
        <v>0.41</v>
      </c>
      <c r="AN128">
        <v>0.43</v>
      </c>
      <c r="AO128">
        <v>-2470.2800000000002</v>
      </c>
      <c r="AP128">
        <v>-0.02</v>
      </c>
      <c r="AQ128">
        <v>-0.03</v>
      </c>
      <c r="AR128">
        <v>-0.01</v>
      </c>
      <c r="AS128">
        <v>17408.349999999999</v>
      </c>
      <c r="AT128">
        <v>0.16</v>
      </c>
      <c r="AU128">
        <v>0.15</v>
      </c>
      <c r="AV128">
        <v>0.17</v>
      </c>
      <c r="AW128">
        <v>40762.879999999997</v>
      </c>
      <c r="AX128">
        <v>0.37</v>
      </c>
      <c r="AY128">
        <v>0.36</v>
      </c>
      <c r="AZ128">
        <v>0.38</v>
      </c>
      <c r="BA128">
        <v>109823</v>
      </c>
      <c r="BB128">
        <v>99.7</v>
      </c>
      <c r="BC128">
        <v>109787</v>
      </c>
      <c r="BD128">
        <v>99.7</v>
      </c>
      <c r="BE128">
        <v>109097</v>
      </c>
      <c r="BF128">
        <v>99.1</v>
      </c>
      <c r="BG128">
        <v>109668</v>
      </c>
      <c r="BH128">
        <v>99.6</v>
      </c>
      <c r="BI128">
        <v>108697</v>
      </c>
      <c r="BJ128">
        <v>98.7</v>
      </c>
      <c r="BK128">
        <v>97810</v>
      </c>
      <c r="BL128">
        <v>88.8</v>
      </c>
      <c r="BM128">
        <v>78145</v>
      </c>
      <c r="BN128">
        <v>71</v>
      </c>
      <c r="BO128">
        <v>101614</v>
      </c>
      <c r="BP128">
        <v>92.3</v>
      </c>
      <c r="BQ128">
        <v>91220</v>
      </c>
      <c r="BR128">
        <v>82.8</v>
      </c>
      <c r="BS128">
        <v>86094</v>
      </c>
      <c r="BT128">
        <v>79.2</v>
      </c>
      <c r="BU128">
        <v>79223</v>
      </c>
      <c r="BV128">
        <v>81</v>
      </c>
      <c r="BW128">
        <v>57335</v>
      </c>
      <c r="BX128">
        <v>73.400000000000006</v>
      </c>
      <c r="BY128">
        <v>106923</v>
      </c>
      <c r="BZ128">
        <v>97.1</v>
      </c>
      <c r="CA128">
        <v>105789</v>
      </c>
      <c r="CB128">
        <v>96.1</v>
      </c>
      <c r="CC128">
        <v>101127</v>
      </c>
      <c r="CD128">
        <v>93</v>
      </c>
      <c r="CE128">
        <v>87768</v>
      </c>
      <c r="CF128">
        <v>89.7</v>
      </c>
      <c r="CG128">
        <v>68146</v>
      </c>
      <c r="CH128">
        <v>87.2</v>
      </c>
      <c r="CI128">
        <v>731451.28</v>
      </c>
      <c r="CJ128">
        <v>6.64</v>
      </c>
      <c r="CK128">
        <v>667803.96</v>
      </c>
      <c r="CL128">
        <v>6.06</v>
      </c>
      <c r="CM128">
        <v>667450.22</v>
      </c>
      <c r="CN128">
        <v>6.06</v>
      </c>
      <c r="CO128">
        <v>606588</v>
      </c>
      <c r="CP128">
        <v>5.51</v>
      </c>
      <c r="CQ128">
        <v>445178.62</v>
      </c>
      <c r="CR128">
        <v>4.04</v>
      </c>
      <c r="CS128">
        <v>1464938.56</v>
      </c>
      <c r="CT128">
        <v>13.3</v>
      </c>
      <c r="CU128">
        <v>1335636.1000000001</v>
      </c>
      <c r="CV128">
        <v>12.1</v>
      </c>
      <c r="CW128">
        <v>2041970.13</v>
      </c>
      <c r="CX128">
        <v>18.5</v>
      </c>
      <c r="CY128">
        <v>2089411.49</v>
      </c>
      <c r="CZ128">
        <v>19</v>
      </c>
      <c r="DA128">
        <v>1869232.99</v>
      </c>
      <c r="DB128">
        <v>17</v>
      </c>
      <c r="DC128">
        <v>220178.5</v>
      </c>
      <c r="DD128">
        <v>2</v>
      </c>
      <c r="DE128">
        <v>324562</v>
      </c>
      <c r="DF128">
        <v>2.9</v>
      </c>
      <c r="DG128">
        <v>325467</v>
      </c>
      <c r="DH128">
        <v>3</v>
      </c>
      <c r="DI128">
        <v>386</v>
      </c>
      <c r="DJ128">
        <v>0.4</v>
      </c>
      <c r="DK128">
        <v>369</v>
      </c>
      <c r="DL128">
        <v>0.3</v>
      </c>
      <c r="DM128">
        <v>493</v>
      </c>
      <c r="DN128">
        <v>0.4</v>
      </c>
      <c r="DO128">
        <v>3775</v>
      </c>
      <c r="DP128">
        <v>3.4</v>
      </c>
      <c r="DQ128">
        <v>34733</v>
      </c>
      <c r="DR128">
        <v>31.5</v>
      </c>
      <c r="DS128">
        <v>55296</v>
      </c>
      <c r="DT128">
        <v>50.2</v>
      </c>
      <c r="DU128">
        <v>53411</v>
      </c>
      <c r="DV128">
        <v>48.5</v>
      </c>
      <c r="DW128">
        <v>53357</v>
      </c>
      <c r="DX128">
        <v>48.5</v>
      </c>
      <c r="DY128">
        <v>11853</v>
      </c>
      <c r="DZ128">
        <v>10.8</v>
      </c>
      <c r="EA128">
        <v>5256</v>
      </c>
      <c r="EB128">
        <v>4.8</v>
      </c>
      <c r="EC128">
        <v>62332</v>
      </c>
      <c r="ED128">
        <v>56.6</v>
      </c>
    </row>
    <row r="129" spans="1:134" x14ac:dyDescent="0.35">
      <c r="A129" s="228" t="str">
        <f t="shared" si="2"/>
        <v>Provisional.State-funded mainstream.Religious denomination by prior attainment.Girls</v>
      </c>
      <c r="B129">
        <v>201819</v>
      </c>
      <c r="C129" t="s">
        <v>223</v>
      </c>
      <c r="D129" t="s">
        <v>224</v>
      </c>
      <c r="E129" t="s">
        <v>225</v>
      </c>
      <c r="F129" t="s">
        <v>226</v>
      </c>
      <c r="G129" t="s">
        <v>239</v>
      </c>
      <c r="H129" s="380" t="s">
        <v>235</v>
      </c>
      <c r="I129" t="s">
        <v>399</v>
      </c>
      <c r="J129" t="s">
        <v>6</v>
      </c>
      <c r="K129" t="s">
        <v>363</v>
      </c>
      <c r="L129" t="s">
        <v>7</v>
      </c>
      <c r="M129" t="s">
        <v>364</v>
      </c>
      <c r="N129">
        <v>173</v>
      </c>
      <c r="O129">
        <v>6267</v>
      </c>
      <c r="P129">
        <v>398382.68</v>
      </c>
      <c r="Q129">
        <v>63.6</v>
      </c>
      <c r="R129">
        <v>6251</v>
      </c>
      <c r="S129">
        <v>99.7</v>
      </c>
      <c r="T129">
        <v>5016</v>
      </c>
      <c r="U129">
        <v>80</v>
      </c>
      <c r="V129">
        <v>5960</v>
      </c>
      <c r="W129">
        <v>95.1</v>
      </c>
      <c r="X129">
        <v>3983</v>
      </c>
      <c r="Y129">
        <v>63.6</v>
      </c>
      <c r="Z129">
        <v>2569</v>
      </c>
      <c r="AA129">
        <v>41</v>
      </c>
      <c r="AB129">
        <v>3349</v>
      </c>
      <c r="AC129">
        <v>53.4</v>
      </c>
      <c r="AD129">
        <v>35929.89</v>
      </c>
      <c r="AE129">
        <v>5.73</v>
      </c>
      <c r="AF129">
        <v>6267</v>
      </c>
      <c r="AG129">
        <v>1998.28</v>
      </c>
      <c r="AH129">
        <v>0.32</v>
      </c>
      <c r="AI129">
        <v>0.28999999999999998</v>
      </c>
      <c r="AJ129">
        <v>0.35</v>
      </c>
      <c r="AK129">
        <v>3063.38</v>
      </c>
      <c r="AL129">
        <v>0.49</v>
      </c>
      <c r="AM129">
        <v>0.46</v>
      </c>
      <c r="AN129">
        <v>0.52</v>
      </c>
      <c r="AO129">
        <v>-132.75</v>
      </c>
      <c r="AP129">
        <v>-0.02</v>
      </c>
      <c r="AQ129">
        <v>-0.05</v>
      </c>
      <c r="AR129">
        <v>0.01</v>
      </c>
      <c r="AS129">
        <v>1202.8699999999999</v>
      </c>
      <c r="AT129">
        <v>0.19</v>
      </c>
      <c r="AU129">
        <v>0.16</v>
      </c>
      <c r="AV129">
        <v>0.22</v>
      </c>
      <c r="AW129">
        <v>3377.79</v>
      </c>
      <c r="AX129">
        <v>0.54</v>
      </c>
      <c r="AY129">
        <v>0.51</v>
      </c>
      <c r="AZ129">
        <v>0.56999999999999995</v>
      </c>
      <c r="BA129">
        <v>6258</v>
      </c>
      <c r="BB129">
        <v>99.9</v>
      </c>
      <c r="BC129">
        <v>6257</v>
      </c>
      <c r="BD129">
        <v>99.8</v>
      </c>
      <c r="BE129">
        <v>6234</v>
      </c>
      <c r="BF129">
        <v>99.5</v>
      </c>
      <c r="BG129">
        <v>6252</v>
      </c>
      <c r="BH129">
        <v>99.8</v>
      </c>
      <c r="BI129">
        <v>6174</v>
      </c>
      <c r="BJ129">
        <v>98.5</v>
      </c>
      <c r="BK129">
        <v>5500</v>
      </c>
      <c r="BL129">
        <v>87.8</v>
      </c>
      <c r="BM129">
        <v>4498</v>
      </c>
      <c r="BN129">
        <v>71.8</v>
      </c>
      <c r="BO129">
        <v>5820</v>
      </c>
      <c r="BP129">
        <v>92.9</v>
      </c>
      <c r="BQ129">
        <v>5187</v>
      </c>
      <c r="BR129">
        <v>82.8</v>
      </c>
      <c r="BS129">
        <v>4915</v>
      </c>
      <c r="BT129">
        <v>79.599999999999994</v>
      </c>
      <c r="BU129">
        <v>4515</v>
      </c>
      <c r="BV129">
        <v>82.1</v>
      </c>
      <c r="BW129">
        <v>3229</v>
      </c>
      <c r="BX129">
        <v>71.8</v>
      </c>
      <c r="BY129">
        <v>6101</v>
      </c>
      <c r="BZ129">
        <v>97.4</v>
      </c>
      <c r="CA129">
        <v>6044</v>
      </c>
      <c r="CB129">
        <v>96.4</v>
      </c>
      <c r="CC129">
        <v>5763</v>
      </c>
      <c r="CD129">
        <v>93.3</v>
      </c>
      <c r="CE129">
        <v>4960</v>
      </c>
      <c r="CF129">
        <v>90.2</v>
      </c>
      <c r="CG129">
        <v>3920</v>
      </c>
      <c r="CH129">
        <v>87.1</v>
      </c>
      <c r="CI129">
        <v>42004</v>
      </c>
      <c r="CJ129">
        <v>6.7</v>
      </c>
      <c r="CK129">
        <v>37928.019999999997</v>
      </c>
      <c r="CL129">
        <v>6.05</v>
      </c>
      <c r="CM129">
        <v>37917.5</v>
      </c>
      <c r="CN129">
        <v>6.05</v>
      </c>
      <c r="CO129">
        <v>34425</v>
      </c>
      <c r="CP129">
        <v>5.49</v>
      </c>
      <c r="CQ129">
        <v>25385.02</v>
      </c>
      <c r="CR129">
        <v>4.05</v>
      </c>
      <c r="CS129">
        <v>84076</v>
      </c>
      <c r="CT129">
        <v>13.4</v>
      </c>
      <c r="CU129">
        <v>75856.039999999994</v>
      </c>
      <c r="CV129">
        <v>12.1</v>
      </c>
      <c r="CW129">
        <v>116580.14</v>
      </c>
      <c r="CX129">
        <v>18.600000000000001</v>
      </c>
      <c r="CY129">
        <v>121870.5</v>
      </c>
      <c r="CZ129">
        <v>19.399999999999999</v>
      </c>
      <c r="DA129">
        <v>111991.5</v>
      </c>
      <c r="DB129">
        <v>17.899999999999999</v>
      </c>
      <c r="DC129">
        <v>9879</v>
      </c>
      <c r="DD129">
        <v>1.6</v>
      </c>
      <c r="DE129">
        <v>18558</v>
      </c>
      <c r="DF129">
        <v>3</v>
      </c>
      <c r="DG129">
        <v>18634</v>
      </c>
      <c r="DH129">
        <v>3</v>
      </c>
      <c r="DI129">
        <v>12</v>
      </c>
      <c r="DJ129">
        <v>0.2</v>
      </c>
      <c r="DK129">
        <v>8</v>
      </c>
      <c r="DL129">
        <v>0.1</v>
      </c>
      <c r="DM129">
        <v>26</v>
      </c>
      <c r="DN129">
        <v>0.4</v>
      </c>
      <c r="DO129">
        <v>269</v>
      </c>
      <c r="DP129">
        <v>4.3</v>
      </c>
      <c r="DQ129">
        <v>1969</v>
      </c>
      <c r="DR129">
        <v>31.4</v>
      </c>
      <c r="DS129">
        <v>3246</v>
      </c>
      <c r="DT129">
        <v>51.8</v>
      </c>
      <c r="DU129">
        <v>2928</v>
      </c>
      <c r="DV129">
        <v>46.7</v>
      </c>
      <c r="DW129">
        <v>2925</v>
      </c>
      <c r="DX129">
        <v>46.7</v>
      </c>
      <c r="DY129">
        <v>595</v>
      </c>
      <c r="DZ129">
        <v>9.5</v>
      </c>
      <c r="EA129">
        <v>302</v>
      </c>
      <c r="EB129">
        <v>4.8</v>
      </c>
      <c r="EC129">
        <v>3670</v>
      </c>
      <c r="ED129">
        <v>58.6</v>
      </c>
    </row>
    <row r="130" spans="1:134" x14ac:dyDescent="0.35">
      <c r="A130" s="228" t="str">
        <f t="shared" si="2"/>
        <v>Provisional.State-funded mainstream.Religious denomination by prior attainment.Girls</v>
      </c>
      <c r="B130">
        <v>201819</v>
      </c>
      <c r="C130" t="s">
        <v>223</v>
      </c>
      <c r="D130" t="s">
        <v>224</v>
      </c>
      <c r="E130" t="s">
        <v>225</v>
      </c>
      <c r="F130" t="s">
        <v>226</v>
      </c>
      <c r="G130" t="s">
        <v>239</v>
      </c>
      <c r="H130" s="380" t="s">
        <v>235</v>
      </c>
      <c r="I130" t="s">
        <v>399</v>
      </c>
      <c r="J130" t="s">
        <v>6</v>
      </c>
      <c r="K130" t="s">
        <v>363</v>
      </c>
      <c r="L130" t="s">
        <v>7</v>
      </c>
      <c r="M130" t="s">
        <v>365</v>
      </c>
      <c r="N130">
        <v>1</v>
      </c>
      <c r="O130">
        <v>40</v>
      </c>
      <c r="P130" s="520" t="s">
        <v>442</v>
      </c>
      <c r="Q130" s="520" t="s">
        <v>442</v>
      </c>
      <c r="R130" s="520" t="s">
        <v>442</v>
      </c>
      <c r="S130" s="520" t="s">
        <v>442</v>
      </c>
      <c r="T130" s="520" t="s">
        <v>442</v>
      </c>
      <c r="U130" s="520" t="s">
        <v>442</v>
      </c>
      <c r="V130" s="520" t="s">
        <v>442</v>
      </c>
      <c r="W130" s="520" t="s">
        <v>442</v>
      </c>
      <c r="X130" s="520" t="s">
        <v>442</v>
      </c>
      <c r="Y130" s="520" t="s">
        <v>442</v>
      </c>
      <c r="Z130" s="520" t="s">
        <v>442</v>
      </c>
      <c r="AA130" s="520" t="s">
        <v>442</v>
      </c>
      <c r="AB130" s="520" t="s">
        <v>442</v>
      </c>
      <c r="AC130" s="520" t="s">
        <v>442</v>
      </c>
      <c r="AD130" s="520" t="s">
        <v>442</v>
      </c>
      <c r="AE130" s="520" t="s">
        <v>442</v>
      </c>
      <c r="AF130" s="520" t="s">
        <v>442</v>
      </c>
      <c r="AG130" s="520" t="s">
        <v>442</v>
      </c>
      <c r="AH130" s="520" t="s">
        <v>442</v>
      </c>
      <c r="AI130" s="520" t="s">
        <v>442</v>
      </c>
      <c r="AJ130" s="520" t="s">
        <v>442</v>
      </c>
      <c r="AK130" s="520" t="s">
        <v>442</v>
      </c>
      <c r="AL130" s="520" t="s">
        <v>442</v>
      </c>
      <c r="AM130" s="520" t="s">
        <v>442</v>
      </c>
      <c r="AN130" s="520" t="s">
        <v>442</v>
      </c>
      <c r="AO130" s="520" t="s">
        <v>442</v>
      </c>
      <c r="AP130" s="520" t="s">
        <v>442</v>
      </c>
      <c r="AQ130" s="520" t="s">
        <v>442</v>
      </c>
      <c r="AR130" s="520" t="s">
        <v>442</v>
      </c>
      <c r="AS130" s="520" t="s">
        <v>442</v>
      </c>
      <c r="AT130" s="520" t="s">
        <v>442</v>
      </c>
      <c r="AU130" s="520" t="s">
        <v>442</v>
      </c>
      <c r="AV130" s="520" t="s">
        <v>442</v>
      </c>
      <c r="AW130" s="520" t="s">
        <v>442</v>
      </c>
      <c r="AX130" s="520" t="s">
        <v>442</v>
      </c>
      <c r="AY130" s="520" t="s">
        <v>442</v>
      </c>
      <c r="AZ130" s="520" t="s">
        <v>442</v>
      </c>
      <c r="BA130" s="520" t="s">
        <v>442</v>
      </c>
      <c r="BB130" s="520" t="s">
        <v>442</v>
      </c>
      <c r="BC130" s="520" t="s">
        <v>442</v>
      </c>
      <c r="BD130" s="520" t="s">
        <v>442</v>
      </c>
      <c r="BE130" s="520" t="s">
        <v>442</v>
      </c>
      <c r="BF130" s="520" t="s">
        <v>442</v>
      </c>
      <c r="BG130" s="520" t="s">
        <v>442</v>
      </c>
      <c r="BH130" s="520" t="s">
        <v>442</v>
      </c>
      <c r="BI130" s="520" t="s">
        <v>442</v>
      </c>
      <c r="BJ130" s="520" t="s">
        <v>442</v>
      </c>
      <c r="BK130" s="520" t="s">
        <v>442</v>
      </c>
      <c r="BL130" s="520" t="s">
        <v>442</v>
      </c>
      <c r="BM130" s="520" t="s">
        <v>442</v>
      </c>
      <c r="BN130" s="520" t="s">
        <v>442</v>
      </c>
      <c r="BO130" s="520" t="s">
        <v>442</v>
      </c>
      <c r="BP130" s="520" t="s">
        <v>442</v>
      </c>
      <c r="BQ130" s="520" t="s">
        <v>442</v>
      </c>
      <c r="BR130" s="520" t="s">
        <v>442</v>
      </c>
      <c r="BS130" s="520" t="s">
        <v>442</v>
      </c>
      <c r="BT130" s="520" t="s">
        <v>442</v>
      </c>
      <c r="BU130" s="520" t="s">
        <v>442</v>
      </c>
      <c r="BV130" s="520" t="s">
        <v>442</v>
      </c>
      <c r="BW130" s="520" t="s">
        <v>442</v>
      </c>
      <c r="BX130" s="520" t="s">
        <v>442</v>
      </c>
      <c r="BY130" s="520" t="s">
        <v>442</v>
      </c>
      <c r="BZ130" s="520" t="s">
        <v>442</v>
      </c>
      <c r="CA130" s="520" t="s">
        <v>442</v>
      </c>
      <c r="CB130" s="520" t="s">
        <v>442</v>
      </c>
      <c r="CC130" s="520" t="s">
        <v>442</v>
      </c>
      <c r="CD130" s="520" t="s">
        <v>442</v>
      </c>
      <c r="CE130" s="520" t="s">
        <v>442</v>
      </c>
      <c r="CF130" s="520" t="s">
        <v>442</v>
      </c>
      <c r="CG130" s="520" t="s">
        <v>442</v>
      </c>
      <c r="CH130" s="520" t="s">
        <v>442</v>
      </c>
      <c r="CI130" s="520" t="s">
        <v>442</v>
      </c>
      <c r="CJ130" s="520" t="s">
        <v>442</v>
      </c>
      <c r="CK130" s="520" t="s">
        <v>442</v>
      </c>
      <c r="CL130" s="520" t="s">
        <v>442</v>
      </c>
      <c r="CM130" s="520" t="s">
        <v>442</v>
      </c>
      <c r="CN130" s="520" t="s">
        <v>442</v>
      </c>
      <c r="CO130" s="520" t="s">
        <v>442</v>
      </c>
      <c r="CP130" s="520" t="s">
        <v>442</v>
      </c>
      <c r="CQ130" s="520" t="s">
        <v>442</v>
      </c>
      <c r="CR130" s="520" t="s">
        <v>442</v>
      </c>
      <c r="CS130" s="520" t="s">
        <v>442</v>
      </c>
      <c r="CT130" s="520" t="s">
        <v>442</v>
      </c>
      <c r="CU130" s="520" t="s">
        <v>442</v>
      </c>
      <c r="CV130" s="520" t="s">
        <v>442</v>
      </c>
      <c r="CW130" s="520" t="s">
        <v>442</v>
      </c>
      <c r="CX130" s="520" t="s">
        <v>442</v>
      </c>
      <c r="CY130" s="520" t="s">
        <v>442</v>
      </c>
      <c r="CZ130" s="520" t="s">
        <v>442</v>
      </c>
      <c r="DA130" s="520" t="s">
        <v>442</v>
      </c>
      <c r="DB130" s="520" t="s">
        <v>442</v>
      </c>
      <c r="DC130" s="520" t="s">
        <v>442</v>
      </c>
      <c r="DD130" s="520" t="s">
        <v>442</v>
      </c>
      <c r="DE130" s="520" t="s">
        <v>442</v>
      </c>
      <c r="DF130" s="520" t="s">
        <v>442</v>
      </c>
      <c r="DG130" s="520" t="s">
        <v>442</v>
      </c>
      <c r="DH130" s="520" t="s">
        <v>442</v>
      </c>
      <c r="DI130" s="520" t="s">
        <v>442</v>
      </c>
      <c r="DJ130" s="520" t="s">
        <v>442</v>
      </c>
      <c r="DK130" s="520" t="s">
        <v>442</v>
      </c>
      <c r="DL130" s="520" t="s">
        <v>442</v>
      </c>
      <c r="DM130" s="520" t="s">
        <v>442</v>
      </c>
      <c r="DN130" s="520" t="s">
        <v>442</v>
      </c>
      <c r="DO130" s="520" t="s">
        <v>442</v>
      </c>
      <c r="DP130" s="520" t="s">
        <v>442</v>
      </c>
      <c r="DQ130" s="520" t="s">
        <v>442</v>
      </c>
      <c r="DR130" s="520" t="s">
        <v>442</v>
      </c>
      <c r="DS130" s="520" t="s">
        <v>442</v>
      </c>
      <c r="DT130" s="520" t="s">
        <v>442</v>
      </c>
      <c r="DU130" s="520" t="s">
        <v>442</v>
      </c>
      <c r="DV130" s="520" t="s">
        <v>442</v>
      </c>
      <c r="DW130" s="520" t="s">
        <v>442</v>
      </c>
      <c r="DX130" s="520" t="s">
        <v>442</v>
      </c>
      <c r="DY130" s="520" t="s">
        <v>442</v>
      </c>
      <c r="DZ130" s="520" t="s">
        <v>442</v>
      </c>
      <c r="EA130" s="520" t="s">
        <v>442</v>
      </c>
      <c r="EB130" s="520" t="s">
        <v>442</v>
      </c>
      <c r="EC130" s="520" t="s">
        <v>442</v>
      </c>
      <c r="ED130" s="520" t="s">
        <v>442</v>
      </c>
    </row>
    <row r="131" spans="1:134" x14ac:dyDescent="0.35">
      <c r="A131" s="228" t="str">
        <f t="shared" si="2"/>
        <v>Provisional.State-funded mainstream.Religious denomination by prior attainment.Girls</v>
      </c>
      <c r="B131">
        <v>201819</v>
      </c>
      <c r="C131" t="s">
        <v>223</v>
      </c>
      <c r="D131" t="s">
        <v>224</v>
      </c>
      <c r="E131" t="s">
        <v>225</v>
      </c>
      <c r="F131" t="s">
        <v>226</v>
      </c>
      <c r="G131" t="s">
        <v>239</v>
      </c>
      <c r="H131" s="380" t="s">
        <v>235</v>
      </c>
      <c r="I131" t="s">
        <v>399</v>
      </c>
      <c r="J131" t="s">
        <v>6</v>
      </c>
      <c r="K131" t="s">
        <v>363</v>
      </c>
      <c r="L131" t="s">
        <v>7</v>
      </c>
      <c r="M131" t="s">
        <v>366</v>
      </c>
      <c r="N131">
        <v>12</v>
      </c>
      <c r="O131">
        <v>371</v>
      </c>
      <c r="P131">
        <v>25866.66</v>
      </c>
      <c r="Q131">
        <v>69.7</v>
      </c>
      <c r="R131">
        <v>370</v>
      </c>
      <c r="S131">
        <v>99.7</v>
      </c>
      <c r="T131">
        <v>342</v>
      </c>
      <c r="U131">
        <v>92.2</v>
      </c>
      <c r="V131">
        <v>364</v>
      </c>
      <c r="W131">
        <v>98.1</v>
      </c>
      <c r="X131">
        <v>216</v>
      </c>
      <c r="Y131">
        <v>58.2</v>
      </c>
      <c r="Z131">
        <v>185</v>
      </c>
      <c r="AA131">
        <v>49.9</v>
      </c>
      <c r="AB131">
        <v>199</v>
      </c>
      <c r="AC131">
        <v>53.6</v>
      </c>
      <c r="AD131">
        <v>2384.02</v>
      </c>
      <c r="AE131">
        <v>6.43</v>
      </c>
      <c r="AF131">
        <v>371</v>
      </c>
      <c r="AG131">
        <v>307.29000000000002</v>
      </c>
      <c r="AH131">
        <v>0.83</v>
      </c>
      <c r="AI131">
        <v>0.7</v>
      </c>
      <c r="AJ131">
        <v>0.96</v>
      </c>
      <c r="AK131">
        <v>345.06</v>
      </c>
      <c r="AL131">
        <v>0.93</v>
      </c>
      <c r="AM131">
        <v>0.8</v>
      </c>
      <c r="AN131">
        <v>1.06</v>
      </c>
      <c r="AO131">
        <v>261.97000000000003</v>
      </c>
      <c r="AP131">
        <v>0.71</v>
      </c>
      <c r="AQ131">
        <v>0.57999999999999996</v>
      </c>
      <c r="AR131">
        <v>0.84</v>
      </c>
      <c r="AS131">
        <v>352.6</v>
      </c>
      <c r="AT131">
        <v>0.95</v>
      </c>
      <c r="AU131">
        <v>0.82</v>
      </c>
      <c r="AV131">
        <v>1.08</v>
      </c>
      <c r="AW131">
        <v>257.43</v>
      </c>
      <c r="AX131">
        <v>0.69</v>
      </c>
      <c r="AY131">
        <v>0.56000000000000005</v>
      </c>
      <c r="AZ131">
        <v>0.82</v>
      </c>
      <c r="BA131">
        <v>370</v>
      </c>
      <c r="BB131">
        <v>99.7</v>
      </c>
      <c r="BC131">
        <v>370</v>
      </c>
      <c r="BD131">
        <v>99.7</v>
      </c>
      <c r="BE131">
        <v>370</v>
      </c>
      <c r="BF131">
        <v>99.7</v>
      </c>
      <c r="BG131">
        <v>370</v>
      </c>
      <c r="BH131">
        <v>99.7</v>
      </c>
      <c r="BI131">
        <v>355</v>
      </c>
      <c r="BJ131">
        <v>95.7</v>
      </c>
      <c r="BK131">
        <v>319</v>
      </c>
      <c r="BL131">
        <v>86</v>
      </c>
      <c r="BM131">
        <v>258</v>
      </c>
      <c r="BN131">
        <v>69.5</v>
      </c>
      <c r="BO131">
        <v>360</v>
      </c>
      <c r="BP131">
        <v>97</v>
      </c>
      <c r="BQ131">
        <v>346</v>
      </c>
      <c r="BR131">
        <v>93.3</v>
      </c>
      <c r="BS131">
        <v>324</v>
      </c>
      <c r="BT131">
        <v>91.3</v>
      </c>
      <c r="BU131">
        <v>289</v>
      </c>
      <c r="BV131">
        <v>90.6</v>
      </c>
      <c r="BW131">
        <v>233</v>
      </c>
      <c r="BX131">
        <v>90.3</v>
      </c>
      <c r="BY131">
        <v>368</v>
      </c>
      <c r="BZ131">
        <v>99.2</v>
      </c>
      <c r="CA131">
        <v>365</v>
      </c>
      <c r="CB131">
        <v>98.4</v>
      </c>
      <c r="CC131">
        <v>350</v>
      </c>
      <c r="CD131">
        <v>98.6</v>
      </c>
      <c r="CE131">
        <v>306</v>
      </c>
      <c r="CF131">
        <v>95.9</v>
      </c>
      <c r="CG131">
        <v>243</v>
      </c>
      <c r="CH131">
        <v>94.2</v>
      </c>
      <c r="CI131">
        <v>2685</v>
      </c>
      <c r="CJ131">
        <v>7.24</v>
      </c>
      <c r="CK131">
        <v>2559.64</v>
      </c>
      <c r="CL131">
        <v>6.9</v>
      </c>
      <c r="CM131">
        <v>2519.5</v>
      </c>
      <c r="CN131">
        <v>6.79</v>
      </c>
      <c r="CO131">
        <v>2235</v>
      </c>
      <c r="CP131">
        <v>6.02</v>
      </c>
      <c r="CQ131">
        <v>1785.38</v>
      </c>
      <c r="CR131">
        <v>4.8099999999999996</v>
      </c>
      <c r="CS131">
        <v>5370</v>
      </c>
      <c r="CT131">
        <v>14.5</v>
      </c>
      <c r="CU131">
        <v>5119.28</v>
      </c>
      <c r="CV131">
        <v>13.8</v>
      </c>
      <c r="CW131">
        <v>7881.38</v>
      </c>
      <c r="CX131">
        <v>21.2</v>
      </c>
      <c r="CY131">
        <v>7496</v>
      </c>
      <c r="CZ131">
        <v>20.2</v>
      </c>
      <c r="DA131">
        <v>7226</v>
      </c>
      <c r="DB131">
        <v>19.5</v>
      </c>
      <c r="DC131">
        <v>270</v>
      </c>
      <c r="DD131">
        <v>0.7</v>
      </c>
      <c r="DE131">
        <v>1094</v>
      </c>
      <c r="DF131">
        <v>2.9</v>
      </c>
      <c r="DG131">
        <v>1078</v>
      </c>
      <c r="DH131">
        <v>2.9</v>
      </c>
      <c r="DI131">
        <v>1</v>
      </c>
      <c r="DJ131">
        <v>0.3</v>
      </c>
      <c r="DK131">
        <v>0</v>
      </c>
      <c r="DL131">
        <v>0</v>
      </c>
      <c r="DM131">
        <v>0</v>
      </c>
      <c r="DN131">
        <v>0</v>
      </c>
      <c r="DO131">
        <v>24</v>
      </c>
      <c r="DP131">
        <v>6.5</v>
      </c>
      <c r="DQ131">
        <v>130</v>
      </c>
      <c r="DR131">
        <v>35</v>
      </c>
      <c r="DS131">
        <v>193</v>
      </c>
      <c r="DT131">
        <v>52</v>
      </c>
      <c r="DU131">
        <v>162</v>
      </c>
      <c r="DV131">
        <v>43.7</v>
      </c>
      <c r="DW131">
        <v>155</v>
      </c>
      <c r="DX131">
        <v>41.8</v>
      </c>
      <c r="DY131">
        <v>55</v>
      </c>
      <c r="DZ131">
        <v>14.8</v>
      </c>
      <c r="EA131">
        <v>36</v>
      </c>
      <c r="EB131">
        <v>9.6999999999999993</v>
      </c>
      <c r="EC131">
        <v>184</v>
      </c>
      <c r="ED131">
        <v>49.6</v>
      </c>
    </row>
    <row r="132" spans="1:134" x14ac:dyDescent="0.35">
      <c r="A132" s="228" t="str">
        <f t="shared" si="2"/>
        <v>Provisional.State-funded mainstream.Religious denomination by prior attainment.Girls</v>
      </c>
      <c r="B132">
        <v>201819</v>
      </c>
      <c r="C132" t="s">
        <v>223</v>
      </c>
      <c r="D132" t="s">
        <v>224</v>
      </c>
      <c r="E132" t="s">
        <v>225</v>
      </c>
      <c r="F132" t="s">
        <v>226</v>
      </c>
      <c r="G132" t="s">
        <v>239</v>
      </c>
      <c r="H132" s="380" t="s">
        <v>235</v>
      </c>
      <c r="I132" t="s">
        <v>399</v>
      </c>
      <c r="J132" t="s">
        <v>6</v>
      </c>
      <c r="K132" t="s">
        <v>363</v>
      </c>
      <c r="L132" t="s">
        <v>7</v>
      </c>
      <c r="M132" t="s">
        <v>367</v>
      </c>
      <c r="N132">
        <v>9</v>
      </c>
      <c r="O132">
        <v>307</v>
      </c>
      <c r="P132">
        <v>22015</v>
      </c>
      <c r="Q132">
        <v>71.7</v>
      </c>
      <c r="R132">
        <v>306</v>
      </c>
      <c r="S132">
        <v>99.7</v>
      </c>
      <c r="T132">
        <v>287</v>
      </c>
      <c r="U132">
        <v>93.5</v>
      </c>
      <c r="V132">
        <v>301</v>
      </c>
      <c r="W132">
        <v>98</v>
      </c>
      <c r="X132">
        <v>251</v>
      </c>
      <c r="Y132">
        <v>81.8</v>
      </c>
      <c r="Z132">
        <v>172</v>
      </c>
      <c r="AA132">
        <v>56</v>
      </c>
      <c r="AB132">
        <v>209</v>
      </c>
      <c r="AC132">
        <v>68.099999999999994</v>
      </c>
      <c r="AD132">
        <v>2039.38</v>
      </c>
      <c r="AE132">
        <v>6.64</v>
      </c>
      <c r="AF132">
        <v>307</v>
      </c>
      <c r="AG132">
        <v>381.83</v>
      </c>
      <c r="AH132">
        <v>1.24</v>
      </c>
      <c r="AI132">
        <v>1.1000000000000001</v>
      </c>
      <c r="AJ132">
        <v>1.39</v>
      </c>
      <c r="AK132">
        <v>436.38</v>
      </c>
      <c r="AL132">
        <v>1.42</v>
      </c>
      <c r="AM132">
        <v>1.28</v>
      </c>
      <c r="AN132">
        <v>1.56</v>
      </c>
      <c r="AO132">
        <v>266.29000000000002</v>
      </c>
      <c r="AP132">
        <v>0.87</v>
      </c>
      <c r="AQ132">
        <v>0.72</v>
      </c>
      <c r="AR132">
        <v>1.01</v>
      </c>
      <c r="AS132">
        <v>376.02</v>
      </c>
      <c r="AT132">
        <v>1.22</v>
      </c>
      <c r="AU132">
        <v>1.08</v>
      </c>
      <c r="AV132">
        <v>1.37</v>
      </c>
      <c r="AW132">
        <v>425.19</v>
      </c>
      <c r="AX132">
        <v>1.38</v>
      </c>
      <c r="AY132">
        <v>1.24</v>
      </c>
      <c r="AZ132">
        <v>1.53</v>
      </c>
      <c r="BA132">
        <v>307</v>
      </c>
      <c r="BB132">
        <v>100</v>
      </c>
      <c r="BC132">
        <v>307</v>
      </c>
      <c r="BD132">
        <v>100</v>
      </c>
      <c r="BE132">
        <v>305</v>
      </c>
      <c r="BF132">
        <v>99.3</v>
      </c>
      <c r="BG132">
        <v>306</v>
      </c>
      <c r="BH132">
        <v>99.7</v>
      </c>
      <c r="BI132">
        <v>306</v>
      </c>
      <c r="BJ132">
        <v>99.7</v>
      </c>
      <c r="BK132">
        <v>301</v>
      </c>
      <c r="BL132">
        <v>98</v>
      </c>
      <c r="BM132">
        <v>254</v>
      </c>
      <c r="BN132">
        <v>82.7</v>
      </c>
      <c r="BO132">
        <v>302</v>
      </c>
      <c r="BP132">
        <v>98.4</v>
      </c>
      <c r="BQ132">
        <v>289</v>
      </c>
      <c r="BR132">
        <v>94.1</v>
      </c>
      <c r="BS132">
        <v>296</v>
      </c>
      <c r="BT132">
        <v>96.7</v>
      </c>
      <c r="BU132">
        <v>266</v>
      </c>
      <c r="BV132">
        <v>88.4</v>
      </c>
      <c r="BW132">
        <v>189</v>
      </c>
      <c r="BX132">
        <v>74.400000000000006</v>
      </c>
      <c r="BY132">
        <v>305</v>
      </c>
      <c r="BZ132">
        <v>99.3</v>
      </c>
      <c r="CA132">
        <v>301</v>
      </c>
      <c r="CB132">
        <v>98</v>
      </c>
      <c r="CC132">
        <v>301</v>
      </c>
      <c r="CD132">
        <v>98.4</v>
      </c>
      <c r="CE132">
        <v>289</v>
      </c>
      <c r="CF132">
        <v>96</v>
      </c>
      <c r="CG132">
        <v>220</v>
      </c>
      <c r="CH132">
        <v>86.6</v>
      </c>
      <c r="CI132">
        <v>2313</v>
      </c>
      <c r="CJ132">
        <v>7.53</v>
      </c>
      <c r="CK132">
        <v>2092</v>
      </c>
      <c r="CL132">
        <v>6.81</v>
      </c>
      <c r="CM132">
        <v>2153.5</v>
      </c>
      <c r="CN132">
        <v>7.01</v>
      </c>
      <c r="CO132">
        <v>2010</v>
      </c>
      <c r="CP132">
        <v>6.55</v>
      </c>
      <c r="CQ132">
        <v>1514</v>
      </c>
      <c r="CR132">
        <v>4.93</v>
      </c>
      <c r="CS132">
        <v>4634</v>
      </c>
      <c r="CT132">
        <v>15.1</v>
      </c>
      <c r="CU132">
        <v>4184</v>
      </c>
      <c r="CV132">
        <v>13.6</v>
      </c>
      <c r="CW132">
        <v>6543</v>
      </c>
      <c r="CX132">
        <v>21.3</v>
      </c>
      <c r="CY132">
        <v>6654</v>
      </c>
      <c r="CZ132">
        <v>21.7</v>
      </c>
      <c r="DA132">
        <v>6083.5</v>
      </c>
      <c r="DB132">
        <v>19.8</v>
      </c>
      <c r="DC132">
        <v>570.5</v>
      </c>
      <c r="DD132">
        <v>1.9</v>
      </c>
      <c r="DE132">
        <v>920</v>
      </c>
      <c r="DF132">
        <v>3</v>
      </c>
      <c r="DG132">
        <v>918</v>
      </c>
      <c r="DH132">
        <v>3</v>
      </c>
      <c r="DI132">
        <v>1</v>
      </c>
      <c r="DJ132">
        <v>0.3</v>
      </c>
      <c r="DK132">
        <v>0</v>
      </c>
      <c r="DL132">
        <v>0</v>
      </c>
      <c r="DM132">
        <v>0</v>
      </c>
      <c r="DN132">
        <v>0</v>
      </c>
      <c r="DO132">
        <v>3</v>
      </c>
      <c r="DP132">
        <v>1</v>
      </c>
      <c r="DQ132">
        <v>52</v>
      </c>
      <c r="DR132">
        <v>16.899999999999999</v>
      </c>
      <c r="DS132">
        <v>123</v>
      </c>
      <c r="DT132">
        <v>40.1</v>
      </c>
      <c r="DU132">
        <v>183</v>
      </c>
      <c r="DV132">
        <v>59.6</v>
      </c>
      <c r="DW132">
        <v>183</v>
      </c>
      <c r="DX132">
        <v>59.6</v>
      </c>
      <c r="DY132">
        <v>7</v>
      </c>
      <c r="DZ132">
        <v>2.2999999999999998</v>
      </c>
      <c r="EA132">
        <v>39</v>
      </c>
      <c r="EB132">
        <v>12.7</v>
      </c>
      <c r="EC132">
        <v>56</v>
      </c>
      <c r="ED132">
        <v>18.2</v>
      </c>
    </row>
    <row r="133" spans="1:134" x14ac:dyDescent="0.35">
      <c r="A133" s="228" t="str">
        <f t="shared" si="2"/>
        <v>Provisional.State-funded mainstream.Religious denomination by prior attainment.Girls</v>
      </c>
      <c r="B133">
        <v>201819</v>
      </c>
      <c r="C133" t="s">
        <v>223</v>
      </c>
      <c r="D133" t="s">
        <v>224</v>
      </c>
      <c r="E133" t="s">
        <v>225</v>
      </c>
      <c r="F133" t="s">
        <v>226</v>
      </c>
      <c r="G133" t="s">
        <v>239</v>
      </c>
      <c r="H133" s="380" t="s">
        <v>235</v>
      </c>
      <c r="I133" t="s">
        <v>399</v>
      </c>
      <c r="J133" t="s">
        <v>6</v>
      </c>
      <c r="K133" t="s">
        <v>363</v>
      </c>
      <c r="L133" t="s">
        <v>7</v>
      </c>
      <c r="M133" t="s">
        <v>368</v>
      </c>
      <c r="N133">
        <v>2491</v>
      </c>
      <c r="O133">
        <v>89075</v>
      </c>
      <c r="P133">
        <v>5609276.2000000002</v>
      </c>
      <c r="Q133">
        <v>63</v>
      </c>
      <c r="R133">
        <v>88778</v>
      </c>
      <c r="S133">
        <v>99.7</v>
      </c>
      <c r="T133">
        <v>71598</v>
      </c>
      <c r="U133">
        <v>80.400000000000006</v>
      </c>
      <c r="V133">
        <v>84728</v>
      </c>
      <c r="W133">
        <v>95.1</v>
      </c>
      <c r="X133">
        <v>56900</v>
      </c>
      <c r="Y133">
        <v>63.9</v>
      </c>
      <c r="Z133">
        <v>37056</v>
      </c>
      <c r="AA133">
        <v>41.6</v>
      </c>
      <c r="AB133">
        <v>47564</v>
      </c>
      <c r="AC133">
        <v>53.4</v>
      </c>
      <c r="AD133">
        <v>511211.6</v>
      </c>
      <c r="AE133">
        <v>5.74</v>
      </c>
      <c r="AF133">
        <v>89075</v>
      </c>
      <c r="AG133">
        <v>22040.14</v>
      </c>
      <c r="AH133">
        <v>0.25</v>
      </c>
      <c r="AI133">
        <v>0.24</v>
      </c>
      <c r="AJ133">
        <v>0.26</v>
      </c>
      <c r="AK133">
        <v>37631.360000000001</v>
      </c>
      <c r="AL133">
        <v>0.42</v>
      </c>
      <c r="AM133">
        <v>0.41</v>
      </c>
      <c r="AN133">
        <v>0.43</v>
      </c>
      <c r="AO133">
        <v>-897.73</v>
      </c>
      <c r="AP133">
        <v>-0.01</v>
      </c>
      <c r="AQ133">
        <v>-0.02</v>
      </c>
      <c r="AR133">
        <v>0</v>
      </c>
      <c r="AS133">
        <v>14947.48</v>
      </c>
      <c r="AT133">
        <v>0.17</v>
      </c>
      <c r="AU133">
        <v>0.16</v>
      </c>
      <c r="AV133">
        <v>0.18</v>
      </c>
      <c r="AW133">
        <v>31398.57</v>
      </c>
      <c r="AX133">
        <v>0.35</v>
      </c>
      <c r="AY133">
        <v>0.34</v>
      </c>
      <c r="AZ133">
        <v>0.36</v>
      </c>
      <c r="BA133">
        <v>88918</v>
      </c>
      <c r="BB133">
        <v>99.8</v>
      </c>
      <c r="BC133">
        <v>88894</v>
      </c>
      <c r="BD133">
        <v>99.8</v>
      </c>
      <c r="BE133">
        <v>88531</v>
      </c>
      <c r="BF133">
        <v>99.4</v>
      </c>
      <c r="BG133">
        <v>88814</v>
      </c>
      <c r="BH133">
        <v>99.7</v>
      </c>
      <c r="BI133">
        <v>88246</v>
      </c>
      <c r="BJ133">
        <v>99.1</v>
      </c>
      <c r="BK133">
        <v>79499</v>
      </c>
      <c r="BL133">
        <v>89.2</v>
      </c>
      <c r="BM133">
        <v>63119</v>
      </c>
      <c r="BN133">
        <v>70.900000000000006</v>
      </c>
      <c r="BO133">
        <v>82333</v>
      </c>
      <c r="BP133">
        <v>92.4</v>
      </c>
      <c r="BQ133">
        <v>74107</v>
      </c>
      <c r="BR133">
        <v>83.2</v>
      </c>
      <c r="BS133">
        <v>69822</v>
      </c>
      <c r="BT133">
        <v>79.099999999999994</v>
      </c>
      <c r="BU133">
        <v>64198</v>
      </c>
      <c r="BV133">
        <v>80.8</v>
      </c>
      <c r="BW133">
        <v>46284</v>
      </c>
      <c r="BX133">
        <v>73.3</v>
      </c>
      <c r="BY133">
        <v>86770</v>
      </c>
      <c r="BZ133">
        <v>97.4</v>
      </c>
      <c r="CA133">
        <v>85831</v>
      </c>
      <c r="CB133">
        <v>96.4</v>
      </c>
      <c r="CC133">
        <v>82075</v>
      </c>
      <c r="CD133">
        <v>93</v>
      </c>
      <c r="CE133">
        <v>71230</v>
      </c>
      <c r="CF133">
        <v>89.6</v>
      </c>
      <c r="CG133">
        <v>54996</v>
      </c>
      <c r="CH133">
        <v>87.1</v>
      </c>
      <c r="CI133">
        <v>592116.28</v>
      </c>
      <c r="CJ133">
        <v>6.65</v>
      </c>
      <c r="CK133">
        <v>541496.30000000005</v>
      </c>
      <c r="CL133">
        <v>6.08</v>
      </c>
      <c r="CM133">
        <v>541558.5</v>
      </c>
      <c r="CN133">
        <v>6.08</v>
      </c>
      <c r="CO133">
        <v>491805</v>
      </c>
      <c r="CP133">
        <v>5.52</v>
      </c>
      <c r="CQ133">
        <v>358736.76</v>
      </c>
      <c r="CR133">
        <v>4.03</v>
      </c>
      <c r="CS133">
        <v>1185343.56</v>
      </c>
      <c r="CT133">
        <v>13.3</v>
      </c>
      <c r="CU133">
        <v>1083020.78</v>
      </c>
      <c r="CV133">
        <v>12.2</v>
      </c>
      <c r="CW133">
        <v>1654993.51</v>
      </c>
      <c r="CX133">
        <v>18.600000000000001</v>
      </c>
      <c r="CY133">
        <v>1685918.35</v>
      </c>
      <c r="CZ133">
        <v>18.899999999999999</v>
      </c>
      <c r="DA133">
        <v>1494520.6</v>
      </c>
      <c r="DB133">
        <v>16.8</v>
      </c>
      <c r="DC133">
        <v>191397.75</v>
      </c>
      <c r="DD133">
        <v>2.1</v>
      </c>
      <c r="DE133">
        <v>263388</v>
      </c>
      <c r="DF133">
        <v>3</v>
      </c>
      <c r="DG133">
        <v>264012</v>
      </c>
      <c r="DH133">
        <v>3</v>
      </c>
      <c r="DI133">
        <v>216</v>
      </c>
      <c r="DJ133">
        <v>0.2</v>
      </c>
      <c r="DK133">
        <v>155</v>
      </c>
      <c r="DL133">
        <v>0.2</v>
      </c>
      <c r="DM133">
        <v>301</v>
      </c>
      <c r="DN133">
        <v>0.3</v>
      </c>
      <c r="DO133">
        <v>3060</v>
      </c>
      <c r="DP133">
        <v>3.4</v>
      </c>
      <c r="DQ133">
        <v>28443</v>
      </c>
      <c r="DR133">
        <v>31.9</v>
      </c>
      <c r="DS133">
        <v>44128</v>
      </c>
      <c r="DT133">
        <v>49.5</v>
      </c>
      <c r="DU133">
        <v>44128</v>
      </c>
      <c r="DV133">
        <v>49.5</v>
      </c>
      <c r="DW133">
        <v>44085</v>
      </c>
      <c r="DX133">
        <v>49.5</v>
      </c>
      <c r="DY133">
        <v>9553</v>
      </c>
      <c r="DZ133">
        <v>10.7</v>
      </c>
      <c r="EA133">
        <v>4151</v>
      </c>
      <c r="EB133">
        <v>4.7</v>
      </c>
      <c r="EC133">
        <v>51394</v>
      </c>
      <c r="ED133">
        <v>57.7</v>
      </c>
    </row>
    <row r="134" spans="1:134" x14ac:dyDescent="0.35">
      <c r="A134" s="228" t="str">
        <f t="shared" si="2"/>
        <v>Provisional.State-funded mainstream.Religious denomination by prior attainment.Girls</v>
      </c>
      <c r="B134">
        <v>201819</v>
      </c>
      <c r="C134" t="s">
        <v>223</v>
      </c>
      <c r="D134" t="s">
        <v>224</v>
      </c>
      <c r="E134" t="s">
        <v>225</v>
      </c>
      <c r="F134" t="s">
        <v>226</v>
      </c>
      <c r="G134" t="s">
        <v>239</v>
      </c>
      <c r="H134" s="380" t="s">
        <v>235</v>
      </c>
      <c r="I134" t="s">
        <v>399</v>
      </c>
      <c r="J134" t="s">
        <v>6</v>
      </c>
      <c r="K134" t="s">
        <v>363</v>
      </c>
      <c r="L134" t="s">
        <v>7</v>
      </c>
      <c r="M134" t="s">
        <v>369</v>
      </c>
      <c r="N134">
        <v>55</v>
      </c>
      <c r="O134">
        <v>2060</v>
      </c>
      <c r="P134">
        <v>136039.01999999999</v>
      </c>
      <c r="Q134">
        <v>66</v>
      </c>
      <c r="R134">
        <v>2050</v>
      </c>
      <c r="S134">
        <v>99.5</v>
      </c>
      <c r="T134">
        <v>1707</v>
      </c>
      <c r="U134">
        <v>82.9</v>
      </c>
      <c r="V134">
        <v>1973</v>
      </c>
      <c r="W134">
        <v>95.8</v>
      </c>
      <c r="X134">
        <v>1498</v>
      </c>
      <c r="Y134">
        <v>72.7</v>
      </c>
      <c r="Z134">
        <v>1021</v>
      </c>
      <c r="AA134">
        <v>49.6</v>
      </c>
      <c r="AB134">
        <v>1273</v>
      </c>
      <c r="AC134">
        <v>61.8</v>
      </c>
      <c r="AD134">
        <v>12577.64</v>
      </c>
      <c r="AE134">
        <v>6.11</v>
      </c>
      <c r="AF134">
        <v>2060</v>
      </c>
      <c r="AG134">
        <v>827.57</v>
      </c>
      <c r="AH134">
        <v>0.4</v>
      </c>
      <c r="AI134">
        <v>0.35</v>
      </c>
      <c r="AJ134">
        <v>0.46</v>
      </c>
      <c r="AK134">
        <v>1079.58</v>
      </c>
      <c r="AL134">
        <v>0.52</v>
      </c>
      <c r="AM134">
        <v>0.47</v>
      </c>
      <c r="AN134">
        <v>0.57999999999999996</v>
      </c>
      <c r="AO134">
        <v>126.8</v>
      </c>
      <c r="AP134">
        <v>0.06</v>
      </c>
      <c r="AQ134">
        <v>0.01</v>
      </c>
      <c r="AR134">
        <v>0.12</v>
      </c>
      <c r="AS134">
        <v>752.75</v>
      </c>
      <c r="AT134">
        <v>0.37</v>
      </c>
      <c r="AU134">
        <v>0.31</v>
      </c>
      <c r="AV134">
        <v>0.42</v>
      </c>
      <c r="AW134">
        <v>1136.42</v>
      </c>
      <c r="AX134">
        <v>0.55000000000000004</v>
      </c>
      <c r="AY134">
        <v>0.5</v>
      </c>
      <c r="AZ134">
        <v>0.61</v>
      </c>
      <c r="BA134">
        <v>2054</v>
      </c>
      <c r="BB134">
        <v>99.7</v>
      </c>
      <c r="BC134">
        <v>2053</v>
      </c>
      <c r="BD134">
        <v>99.7</v>
      </c>
      <c r="BE134">
        <v>2046</v>
      </c>
      <c r="BF134">
        <v>99.3</v>
      </c>
      <c r="BG134">
        <v>2051</v>
      </c>
      <c r="BH134">
        <v>99.6</v>
      </c>
      <c r="BI134">
        <v>2048</v>
      </c>
      <c r="BJ134">
        <v>99.4</v>
      </c>
      <c r="BK134">
        <v>1858</v>
      </c>
      <c r="BL134">
        <v>90.2</v>
      </c>
      <c r="BM134">
        <v>1637</v>
      </c>
      <c r="BN134">
        <v>79.5</v>
      </c>
      <c r="BO134">
        <v>1932</v>
      </c>
      <c r="BP134">
        <v>93.8</v>
      </c>
      <c r="BQ134">
        <v>1763</v>
      </c>
      <c r="BR134">
        <v>85.6</v>
      </c>
      <c r="BS134">
        <v>1738</v>
      </c>
      <c r="BT134">
        <v>84.9</v>
      </c>
      <c r="BU134">
        <v>1575</v>
      </c>
      <c r="BV134">
        <v>84.8</v>
      </c>
      <c r="BW134">
        <v>1231</v>
      </c>
      <c r="BX134">
        <v>75.2</v>
      </c>
      <c r="BY134">
        <v>2009</v>
      </c>
      <c r="BZ134">
        <v>97.5</v>
      </c>
      <c r="CA134">
        <v>1998</v>
      </c>
      <c r="CB134">
        <v>97</v>
      </c>
      <c r="CC134">
        <v>1949</v>
      </c>
      <c r="CD134">
        <v>95.2</v>
      </c>
      <c r="CE134">
        <v>1701</v>
      </c>
      <c r="CF134">
        <v>91.6</v>
      </c>
      <c r="CG134">
        <v>1443</v>
      </c>
      <c r="CH134">
        <v>88.1</v>
      </c>
      <c r="CI134">
        <v>14162</v>
      </c>
      <c r="CJ134">
        <v>6.87</v>
      </c>
      <c r="CK134">
        <v>13019</v>
      </c>
      <c r="CL134">
        <v>6.32</v>
      </c>
      <c r="CM134">
        <v>13399.72</v>
      </c>
      <c r="CN134">
        <v>6.5</v>
      </c>
      <c r="CO134">
        <v>11983</v>
      </c>
      <c r="CP134">
        <v>5.82</v>
      </c>
      <c r="CQ134">
        <v>9502.6299999999992</v>
      </c>
      <c r="CR134">
        <v>4.6100000000000003</v>
      </c>
      <c r="CS134">
        <v>28349</v>
      </c>
      <c r="CT134">
        <v>13.8</v>
      </c>
      <c r="CU134">
        <v>26038</v>
      </c>
      <c r="CV134">
        <v>12.6</v>
      </c>
      <c r="CW134">
        <v>40567.51</v>
      </c>
      <c r="CX134">
        <v>19.7</v>
      </c>
      <c r="CY134">
        <v>41084.51</v>
      </c>
      <c r="CZ134">
        <v>19.899999999999999</v>
      </c>
      <c r="DA134">
        <v>37739.26</v>
      </c>
      <c r="DB134">
        <v>18.3</v>
      </c>
      <c r="DC134">
        <v>3345.25</v>
      </c>
      <c r="DD134">
        <v>1.6</v>
      </c>
      <c r="DE134">
        <v>6106</v>
      </c>
      <c r="DF134">
        <v>3</v>
      </c>
      <c r="DG134">
        <v>6110</v>
      </c>
      <c r="DH134">
        <v>3</v>
      </c>
      <c r="DI134">
        <v>6</v>
      </c>
      <c r="DJ134">
        <v>0.3</v>
      </c>
      <c r="DK134">
        <v>7</v>
      </c>
      <c r="DL134">
        <v>0.3</v>
      </c>
      <c r="DM134">
        <v>3</v>
      </c>
      <c r="DN134">
        <v>0.1</v>
      </c>
      <c r="DO134">
        <v>47</v>
      </c>
      <c r="DP134">
        <v>2.2999999999999998</v>
      </c>
      <c r="DQ134">
        <v>499</v>
      </c>
      <c r="DR134">
        <v>24.2</v>
      </c>
      <c r="DS134">
        <v>1020</v>
      </c>
      <c r="DT134">
        <v>49.5</v>
      </c>
      <c r="DU134">
        <v>1028</v>
      </c>
      <c r="DV134">
        <v>49.9</v>
      </c>
      <c r="DW134">
        <v>1028</v>
      </c>
      <c r="DX134">
        <v>49.9</v>
      </c>
      <c r="DY134">
        <v>328</v>
      </c>
      <c r="DZ134">
        <v>15.9</v>
      </c>
      <c r="EA134">
        <v>157</v>
      </c>
      <c r="EB134">
        <v>7.6</v>
      </c>
      <c r="EC134">
        <v>1236</v>
      </c>
      <c r="ED134">
        <v>60</v>
      </c>
    </row>
    <row r="135" spans="1:134" x14ac:dyDescent="0.35">
      <c r="A135" s="228" t="str">
        <f t="shared" si="2"/>
        <v>Provisional.State-funded mainstream.Religious denomination by prior attainment.Girls</v>
      </c>
      <c r="B135">
        <v>201819</v>
      </c>
      <c r="C135" t="s">
        <v>223</v>
      </c>
      <c r="D135" t="s">
        <v>224</v>
      </c>
      <c r="E135" t="s">
        <v>225</v>
      </c>
      <c r="F135" t="s">
        <v>226</v>
      </c>
      <c r="G135" t="s">
        <v>239</v>
      </c>
      <c r="H135" s="380" t="s">
        <v>235</v>
      </c>
      <c r="I135" t="s">
        <v>399</v>
      </c>
      <c r="J135" t="s">
        <v>6</v>
      </c>
      <c r="K135" t="s">
        <v>363</v>
      </c>
      <c r="L135" t="s">
        <v>7</v>
      </c>
      <c r="M135" t="s">
        <v>370</v>
      </c>
      <c r="N135">
        <v>284</v>
      </c>
      <c r="O135">
        <v>11344</v>
      </c>
      <c r="P135">
        <v>722321.97</v>
      </c>
      <c r="Q135">
        <v>63.7</v>
      </c>
      <c r="R135">
        <v>11313</v>
      </c>
      <c r="S135">
        <v>99.7</v>
      </c>
      <c r="T135">
        <v>9071</v>
      </c>
      <c r="U135">
        <v>80</v>
      </c>
      <c r="V135">
        <v>10813</v>
      </c>
      <c r="W135">
        <v>95.3</v>
      </c>
      <c r="X135">
        <v>7404</v>
      </c>
      <c r="Y135">
        <v>65.3</v>
      </c>
      <c r="Z135">
        <v>4715</v>
      </c>
      <c r="AA135">
        <v>41.6</v>
      </c>
      <c r="AB135">
        <v>6153</v>
      </c>
      <c r="AC135">
        <v>54.2</v>
      </c>
      <c r="AD135">
        <v>65395.59</v>
      </c>
      <c r="AE135">
        <v>5.76</v>
      </c>
      <c r="AF135">
        <v>11344</v>
      </c>
      <c r="AG135">
        <v>3836.33</v>
      </c>
      <c r="AH135">
        <v>0.34</v>
      </c>
      <c r="AI135">
        <v>0.31</v>
      </c>
      <c r="AJ135">
        <v>0.36</v>
      </c>
      <c r="AK135">
        <v>6009.4</v>
      </c>
      <c r="AL135">
        <v>0.53</v>
      </c>
      <c r="AM135">
        <v>0.51</v>
      </c>
      <c r="AN135">
        <v>0.55000000000000004</v>
      </c>
      <c r="AO135">
        <v>-457.03</v>
      </c>
      <c r="AP135">
        <v>-0.04</v>
      </c>
      <c r="AQ135">
        <v>-0.06</v>
      </c>
      <c r="AR135">
        <v>-0.02</v>
      </c>
      <c r="AS135">
        <v>2263.14</v>
      </c>
      <c r="AT135">
        <v>0.2</v>
      </c>
      <c r="AU135">
        <v>0.18</v>
      </c>
      <c r="AV135">
        <v>0.22</v>
      </c>
      <c r="AW135">
        <v>6545.17</v>
      </c>
      <c r="AX135">
        <v>0.57999999999999996</v>
      </c>
      <c r="AY135">
        <v>0.55000000000000004</v>
      </c>
      <c r="AZ135">
        <v>0.6</v>
      </c>
      <c r="BA135">
        <v>11325</v>
      </c>
      <c r="BB135">
        <v>99.8</v>
      </c>
      <c r="BC135">
        <v>11322</v>
      </c>
      <c r="BD135">
        <v>99.8</v>
      </c>
      <c r="BE135">
        <v>11285</v>
      </c>
      <c r="BF135">
        <v>99.5</v>
      </c>
      <c r="BG135">
        <v>11315</v>
      </c>
      <c r="BH135">
        <v>99.7</v>
      </c>
      <c r="BI135">
        <v>11271</v>
      </c>
      <c r="BJ135">
        <v>99.4</v>
      </c>
      <c r="BK135">
        <v>10147</v>
      </c>
      <c r="BL135">
        <v>89.4</v>
      </c>
      <c r="BM135">
        <v>8257</v>
      </c>
      <c r="BN135">
        <v>72.8</v>
      </c>
      <c r="BO135">
        <v>10659</v>
      </c>
      <c r="BP135">
        <v>94</v>
      </c>
      <c r="BQ135">
        <v>9308</v>
      </c>
      <c r="BR135">
        <v>82.1</v>
      </c>
      <c r="BS135">
        <v>8847</v>
      </c>
      <c r="BT135">
        <v>78.5</v>
      </c>
      <c r="BU135">
        <v>8280</v>
      </c>
      <c r="BV135">
        <v>81.599999999999994</v>
      </c>
      <c r="BW135">
        <v>6069</v>
      </c>
      <c r="BX135">
        <v>73.5</v>
      </c>
      <c r="BY135">
        <v>11115</v>
      </c>
      <c r="BZ135">
        <v>98</v>
      </c>
      <c r="CA135">
        <v>10899</v>
      </c>
      <c r="CB135">
        <v>96.1</v>
      </c>
      <c r="CC135">
        <v>10493</v>
      </c>
      <c r="CD135">
        <v>93.1</v>
      </c>
      <c r="CE135">
        <v>9158</v>
      </c>
      <c r="CF135">
        <v>90.3</v>
      </c>
      <c r="CG135">
        <v>7217</v>
      </c>
      <c r="CH135">
        <v>87.4</v>
      </c>
      <c r="CI135">
        <v>76430</v>
      </c>
      <c r="CJ135">
        <v>6.74</v>
      </c>
      <c r="CK135">
        <v>68347</v>
      </c>
      <c r="CL135">
        <v>6.02</v>
      </c>
      <c r="CM135">
        <v>68433.5</v>
      </c>
      <c r="CN135">
        <v>6.03</v>
      </c>
      <c r="CO135">
        <v>63221</v>
      </c>
      <c r="CP135">
        <v>5.57</v>
      </c>
      <c r="CQ135">
        <v>47511.33</v>
      </c>
      <c r="CR135">
        <v>4.1900000000000004</v>
      </c>
      <c r="CS135">
        <v>152979</v>
      </c>
      <c r="CT135">
        <v>13.5</v>
      </c>
      <c r="CU135">
        <v>136694</v>
      </c>
      <c r="CV135">
        <v>12</v>
      </c>
      <c r="CW135">
        <v>210998.59</v>
      </c>
      <c r="CX135">
        <v>18.600000000000001</v>
      </c>
      <c r="CY135">
        <v>221650.38</v>
      </c>
      <c r="CZ135">
        <v>19.5</v>
      </c>
      <c r="DA135">
        <v>207569.13</v>
      </c>
      <c r="DB135">
        <v>18.3</v>
      </c>
      <c r="DC135">
        <v>14081.25</v>
      </c>
      <c r="DD135">
        <v>1.2</v>
      </c>
      <c r="DE135">
        <v>33595</v>
      </c>
      <c r="DF135">
        <v>3</v>
      </c>
      <c r="DG135">
        <v>33752</v>
      </c>
      <c r="DH135">
        <v>3</v>
      </c>
      <c r="DI135">
        <v>24</v>
      </c>
      <c r="DJ135">
        <v>0.2</v>
      </c>
      <c r="DK135">
        <v>19</v>
      </c>
      <c r="DL135">
        <v>0.2</v>
      </c>
      <c r="DM135">
        <v>32</v>
      </c>
      <c r="DN135">
        <v>0.3</v>
      </c>
      <c r="DO135">
        <v>288</v>
      </c>
      <c r="DP135">
        <v>2.5</v>
      </c>
      <c r="DQ135">
        <v>3577</v>
      </c>
      <c r="DR135">
        <v>31.5</v>
      </c>
      <c r="DS135">
        <v>6358</v>
      </c>
      <c r="DT135">
        <v>56</v>
      </c>
      <c r="DU135">
        <v>4913</v>
      </c>
      <c r="DV135">
        <v>43.3</v>
      </c>
      <c r="DW135">
        <v>4912</v>
      </c>
      <c r="DX135">
        <v>43.3</v>
      </c>
      <c r="DY135">
        <v>1312</v>
      </c>
      <c r="DZ135">
        <v>11.6</v>
      </c>
      <c r="EA135">
        <v>560</v>
      </c>
      <c r="EB135">
        <v>4.9000000000000004</v>
      </c>
      <c r="EC135">
        <v>5581</v>
      </c>
      <c r="ED135">
        <v>49.2</v>
      </c>
    </row>
    <row r="136" spans="1:134" x14ac:dyDescent="0.35">
      <c r="A136" s="228" t="str">
        <f t="shared" si="2"/>
        <v>Provisional.State-funded mainstream.Religious denomination by prior attainment.Girls</v>
      </c>
      <c r="B136">
        <v>201819</v>
      </c>
      <c r="C136" t="s">
        <v>223</v>
      </c>
      <c r="D136" t="s">
        <v>224</v>
      </c>
      <c r="E136" t="s">
        <v>225</v>
      </c>
      <c r="F136" t="s">
        <v>226</v>
      </c>
      <c r="G136" t="s">
        <v>239</v>
      </c>
      <c r="H136" s="380" t="s">
        <v>235</v>
      </c>
      <c r="I136" t="s">
        <v>399</v>
      </c>
      <c r="J136" t="s">
        <v>6</v>
      </c>
      <c r="K136" t="s">
        <v>363</v>
      </c>
      <c r="L136" t="s">
        <v>7</v>
      </c>
      <c r="M136" t="s">
        <v>371</v>
      </c>
      <c r="N136">
        <v>3</v>
      </c>
      <c r="O136">
        <v>65</v>
      </c>
      <c r="P136">
        <v>4405.5</v>
      </c>
      <c r="Q136">
        <v>67.8</v>
      </c>
      <c r="R136">
        <v>65</v>
      </c>
      <c r="S136">
        <v>100</v>
      </c>
      <c r="T136">
        <v>64</v>
      </c>
      <c r="U136">
        <v>98.5</v>
      </c>
      <c r="V136">
        <v>65</v>
      </c>
      <c r="W136">
        <v>100</v>
      </c>
      <c r="X136">
        <v>61</v>
      </c>
      <c r="Y136">
        <v>93.8</v>
      </c>
      <c r="Z136">
        <v>44</v>
      </c>
      <c r="AA136">
        <v>67.7</v>
      </c>
      <c r="AB136">
        <v>51</v>
      </c>
      <c r="AC136">
        <v>78.5</v>
      </c>
      <c r="AD136">
        <v>419.81</v>
      </c>
      <c r="AE136">
        <v>6.46</v>
      </c>
      <c r="AF136">
        <v>65</v>
      </c>
      <c r="AG136">
        <v>51.45</v>
      </c>
      <c r="AH136">
        <v>0.79</v>
      </c>
      <c r="AI136">
        <v>0.48</v>
      </c>
      <c r="AJ136">
        <v>1.1000000000000001</v>
      </c>
      <c r="AK136">
        <v>50.89</v>
      </c>
      <c r="AL136">
        <v>0.78</v>
      </c>
      <c r="AM136">
        <v>0.47</v>
      </c>
      <c r="AN136">
        <v>1.0900000000000001</v>
      </c>
      <c r="AO136">
        <v>44.28</v>
      </c>
      <c r="AP136">
        <v>0.68</v>
      </c>
      <c r="AQ136">
        <v>0.37</v>
      </c>
      <c r="AR136">
        <v>0.99</v>
      </c>
      <c r="AS136">
        <v>45.8</v>
      </c>
      <c r="AT136">
        <v>0.7</v>
      </c>
      <c r="AU136">
        <v>0.39</v>
      </c>
      <c r="AV136">
        <v>1.02</v>
      </c>
      <c r="AW136">
        <v>62.26</v>
      </c>
      <c r="AX136">
        <v>0.96</v>
      </c>
      <c r="AY136">
        <v>0.65</v>
      </c>
      <c r="AZ136">
        <v>1.27</v>
      </c>
      <c r="BA136">
        <v>65</v>
      </c>
      <c r="BB136">
        <v>100</v>
      </c>
      <c r="BC136">
        <v>65</v>
      </c>
      <c r="BD136">
        <v>100</v>
      </c>
      <c r="BE136">
        <v>65</v>
      </c>
      <c r="BF136">
        <v>100</v>
      </c>
      <c r="BG136">
        <v>65</v>
      </c>
      <c r="BH136">
        <v>100</v>
      </c>
      <c r="BI136">
        <v>65</v>
      </c>
      <c r="BJ136">
        <v>100</v>
      </c>
      <c r="BK136">
        <v>64</v>
      </c>
      <c r="BL136">
        <v>98.5</v>
      </c>
      <c r="BM136">
        <v>62</v>
      </c>
      <c r="BN136">
        <v>95.4</v>
      </c>
      <c r="BO136">
        <v>65</v>
      </c>
      <c r="BP136">
        <v>100</v>
      </c>
      <c r="BQ136">
        <v>64</v>
      </c>
      <c r="BR136">
        <v>98.5</v>
      </c>
      <c r="BS136">
        <v>56</v>
      </c>
      <c r="BT136">
        <v>86.2</v>
      </c>
      <c r="BU136">
        <v>49</v>
      </c>
      <c r="BV136">
        <v>76.599999999999994</v>
      </c>
      <c r="BW136">
        <v>54</v>
      </c>
      <c r="BX136">
        <v>87.1</v>
      </c>
      <c r="BY136">
        <v>65</v>
      </c>
      <c r="BZ136">
        <v>100</v>
      </c>
      <c r="CA136">
        <v>65</v>
      </c>
      <c r="CB136">
        <v>100</v>
      </c>
      <c r="CC136">
        <v>65</v>
      </c>
      <c r="CD136">
        <v>100</v>
      </c>
      <c r="CE136">
        <v>55</v>
      </c>
      <c r="CF136">
        <v>85.9</v>
      </c>
      <c r="CG136">
        <v>57</v>
      </c>
      <c r="CH136">
        <v>91.9</v>
      </c>
      <c r="CI136">
        <v>452</v>
      </c>
      <c r="CJ136">
        <v>6.95</v>
      </c>
      <c r="CK136">
        <v>435</v>
      </c>
      <c r="CL136">
        <v>6.69</v>
      </c>
      <c r="CM136">
        <v>423</v>
      </c>
      <c r="CN136">
        <v>6.51</v>
      </c>
      <c r="CO136">
        <v>394</v>
      </c>
      <c r="CP136">
        <v>6.06</v>
      </c>
      <c r="CQ136">
        <v>391.5</v>
      </c>
      <c r="CR136">
        <v>6.02</v>
      </c>
      <c r="CS136">
        <v>904</v>
      </c>
      <c r="CT136">
        <v>13.9</v>
      </c>
      <c r="CU136">
        <v>870</v>
      </c>
      <c r="CV136">
        <v>13.4</v>
      </c>
      <c r="CW136">
        <v>1296.5</v>
      </c>
      <c r="CX136">
        <v>19.899999999999999</v>
      </c>
      <c r="CY136">
        <v>1335</v>
      </c>
      <c r="CZ136">
        <v>20.5</v>
      </c>
      <c r="DA136">
        <v>1231</v>
      </c>
      <c r="DB136">
        <v>18.899999999999999</v>
      </c>
      <c r="DC136">
        <v>104</v>
      </c>
      <c r="DD136">
        <v>1.6</v>
      </c>
      <c r="DE136">
        <v>195</v>
      </c>
      <c r="DF136">
        <v>3</v>
      </c>
      <c r="DG136">
        <v>195</v>
      </c>
      <c r="DH136">
        <v>3</v>
      </c>
      <c r="DI136">
        <v>0</v>
      </c>
      <c r="DJ136">
        <v>0</v>
      </c>
      <c r="DK136">
        <v>0</v>
      </c>
      <c r="DL136">
        <v>0</v>
      </c>
      <c r="DM136">
        <v>0</v>
      </c>
      <c r="DN136">
        <v>0</v>
      </c>
      <c r="DO136">
        <v>0</v>
      </c>
      <c r="DP136">
        <v>0</v>
      </c>
      <c r="DQ136">
        <v>4</v>
      </c>
      <c r="DR136">
        <v>6.2</v>
      </c>
      <c r="DS136">
        <v>35</v>
      </c>
      <c r="DT136">
        <v>53.8</v>
      </c>
      <c r="DU136">
        <v>30</v>
      </c>
      <c r="DV136">
        <v>46.2</v>
      </c>
      <c r="DW136">
        <v>30</v>
      </c>
      <c r="DX136">
        <v>46.2</v>
      </c>
      <c r="DY136">
        <v>0</v>
      </c>
      <c r="DZ136">
        <v>0</v>
      </c>
      <c r="EA136">
        <v>2</v>
      </c>
      <c r="EB136">
        <v>3.1</v>
      </c>
      <c r="EC136">
        <v>22</v>
      </c>
      <c r="ED136">
        <v>33.799999999999997</v>
      </c>
    </row>
    <row r="137" spans="1:134" x14ac:dyDescent="0.35">
      <c r="A137" s="228" t="str">
        <f t="shared" si="2"/>
        <v>Provisional.State-funded mainstream.Admission type by prior attainment.Girls</v>
      </c>
      <c r="B137">
        <v>201819</v>
      </c>
      <c r="C137" t="s">
        <v>223</v>
      </c>
      <c r="D137" t="s">
        <v>224</v>
      </c>
      <c r="E137" t="s">
        <v>225</v>
      </c>
      <c r="F137" t="s">
        <v>226</v>
      </c>
      <c r="G137" t="s">
        <v>239</v>
      </c>
      <c r="H137" s="380" t="s">
        <v>235</v>
      </c>
      <c r="I137" t="s">
        <v>400</v>
      </c>
      <c r="J137" t="s">
        <v>6</v>
      </c>
      <c r="K137" t="s">
        <v>363</v>
      </c>
      <c r="L137" t="s">
        <v>401</v>
      </c>
      <c r="M137" t="s">
        <v>7</v>
      </c>
      <c r="N137">
        <v>200</v>
      </c>
      <c r="O137">
        <v>5038</v>
      </c>
      <c r="P137">
        <v>288635.15000000002</v>
      </c>
      <c r="Q137">
        <v>57.3</v>
      </c>
      <c r="R137">
        <v>5015</v>
      </c>
      <c r="S137">
        <v>99.5</v>
      </c>
      <c r="T137">
        <v>3557</v>
      </c>
      <c r="U137">
        <v>70.599999999999994</v>
      </c>
      <c r="V137">
        <v>4668</v>
      </c>
      <c r="W137">
        <v>92.7</v>
      </c>
      <c r="X137">
        <v>2682</v>
      </c>
      <c r="Y137">
        <v>53.2</v>
      </c>
      <c r="Z137">
        <v>1304</v>
      </c>
      <c r="AA137">
        <v>25.9</v>
      </c>
      <c r="AB137">
        <v>1951</v>
      </c>
      <c r="AC137">
        <v>38.700000000000003</v>
      </c>
      <c r="AD137">
        <v>25412.83</v>
      </c>
      <c r="AE137">
        <v>5.04</v>
      </c>
      <c r="AF137">
        <v>5038</v>
      </c>
      <c r="AG137">
        <v>-27.59</v>
      </c>
      <c r="AH137">
        <v>-0.01</v>
      </c>
      <c r="AI137">
        <v>-0.04</v>
      </c>
      <c r="AJ137">
        <v>0.03</v>
      </c>
      <c r="AK137">
        <v>982.39</v>
      </c>
      <c r="AL137">
        <v>0.19</v>
      </c>
      <c r="AM137">
        <v>0.16</v>
      </c>
      <c r="AN137">
        <v>0.23</v>
      </c>
      <c r="AO137">
        <v>-1102.8599999999999</v>
      </c>
      <c r="AP137">
        <v>-0.22</v>
      </c>
      <c r="AQ137">
        <v>-0.25</v>
      </c>
      <c r="AR137">
        <v>-0.18</v>
      </c>
      <c r="AS137">
        <v>-1022.38</v>
      </c>
      <c r="AT137">
        <v>-0.2</v>
      </c>
      <c r="AU137">
        <v>-0.24</v>
      </c>
      <c r="AV137">
        <v>-0.17</v>
      </c>
      <c r="AW137">
        <v>824.66</v>
      </c>
      <c r="AX137">
        <v>0.16</v>
      </c>
      <c r="AY137">
        <v>0.13</v>
      </c>
      <c r="AZ137">
        <v>0.2</v>
      </c>
      <c r="BA137">
        <v>5027</v>
      </c>
      <c r="BB137">
        <v>99.8</v>
      </c>
      <c r="BC137">
        <v>5025</v>
      </c>
      <c r="BD137">
        <v>99.7</v>
      </c>
      <c r="BE137">
        <v>4993</v>
      </c>
      <c r="BF137">
        <v>99.1</v>
      </c>
      <c r="BG137">
        <v>5017</v>
      </c>
      <c r="BH137">
        <v>99.6</v>
      </c>
      <c r="BI137">
        <v>4996</v>
      </c>
      <c r="BJ137">
        <v>99.2</v>
      </c>
      <c r="BK137">
        <v>4363</v>
      </c>
      <c r="BL137">
        <v>86.6</v>
      </c>
      <c r="BM137">
        <v>3063</v>
      </c>
      <c r="BN137">
        <v>60.8</v>
      </c>
      <c r="BO137">
        <v>4437</v>
      </c>
      <c r="BP137">
        <v>88.1</v>
      </c>
      <c r="BQ137">
        <v>3766</v>
      </c>
      <c r="BR137">
        <v>74.8</v>
      </c>
      <c r="BS137">
        <v>3360</v>
      </c>
      <c r="BT137">
        <v>67.3</v>
      </c>
      <c r="BU137">
        <v>3043</v>
      </c>
      <c r="BV137">
        <v>69.7</v>
      </c>
      <c r="BW137">
        <v>1869</v>
      </c>
      <c r="BX137">
        <v>61</v>
      </c>
      <c r="BY137">
        <v>4837</v>
      </c>
      <c r="BZ137">
        <v>96</v>
      </c>
      <c r="CA137">
        <v>4764</v>
      </c>
      <c r="CB137">
        <v>94.6</v>
      </c>
      <c r="CC137">
        <v>4398</v>
      </c>
      <c r="CD137">
        <v>88</v>
      </c>
      <c r="CE137">
        <v>3610</v>
      </c>
      <c r="CF137">
        <v>82.7</v>
      </c>
      <c r="CG137">
        <v>2441</v>
      </c>
      <c r="CH137">
        <v>79.7</v>
      </c>
      <c r="CI137">
        <v>31048</v>
      </c>
      <c r="CJ137">
        <v>6.16</v>
      </c>
      <c r="CK137">
        <v>27782</v>
      </c>
      <c r="CL137">
        <v>5.51</v>
      </c>
      <c r="CM137">
        <v>27283</v>
      </c>
      <c r="CN137">
        <v>5.42</v>
      </c>
      <c r="CO137">
        <v>23677</v>
      </c>
      <c r="CP137">
        <v>4.7</v>
      </c>
      <c r="CQ137">
        <v>15403.65</v>
      </c>
      <c r="CR137">
        <v>3.06</v>
      </c>
      <c r="CS137">
        <v>62190</v>
      </c>
      <c r="CT137">
        <v>12.3</v>
      </c>
      <c r="CU137">
        <v>55564</v>
      </c>
      <c r="CV137">
        <v>11</v>
      </c>
      <c r="CW137">
        <v>82593.649999999994</v>
      </c>
      <c r="CX137">
        <v>16.399999999999999</v>
      </c>
      <c r="CY137">
        <v>88287.5</v>
      </c>
      <c r="CZ137">
        <v>17.5</v>
      </c>
      <c r="DA137">
        <v>72846.75</v>
      </c>
      <c r="DB137">
        <v>14.5</v>
      </c>
      <c r="DC137">
        <v>15440.75</v>
      </c>
      <c r="DD137">
        <v>3.1</v>
      </c>
      <c r="DE137">
        <v>14794</v>
      </c>
      <c r="DF137">
        <v>2.9</v>
      </c>
      <c r="DG137">
        <v>14887</v>
      </c>
      <c r="DH137">
        <v>3</v>
      </c>
      <c r="DI137">
        <v>18</v>
      </c>
      <c r="DJ137">
        <v>0.4</v>
      </c>
      <c r="DK137">
        <v>14</v>
      </c>
      <c r="DL137">
        <v>0.3</v>
      </c>
      <c r="DM137">
        <v>16</v>
      </c>
      <c r="DN137">
        <v>0.3</v>
      </c>
      <c r="DO137">
        <v>256</v>
      </c>
      <c r="DP137">
        <v>5.0999999999999996</v>
      </c>
      <c r="DQ137">
        <v>2052</v>
      </c>
      <c r="DR137">
        <v>40.700000000000003</v>
      </c>
      <c r="DS137">
        <v>3113</v>
      </c>
      <c r="DT137">
        <v>61.8</v>
      </c>
      <c r="DU137">
        <v>1884</v>
      </c>
      <c r="DV137">
        <v>37.4</v>
      </c>
      <c r="DW137">
        <v>1869</v>
      </c>
      <c r="DX137">
        <v>37.1</v>
      </c>
      <c r="DY137">
        <v>386</v>
      </c>
      <c r="DZ137">
        <v>7.7</v>
      </c>
      <c r="EA137">
        <v>119</v>
      </c>
      <c r="EB137">
        <v>2.4</v>
      </c>
      <c r="EC137">
        <v>2814</v>
      </c>
      <c r="ED137">
        <v>55.9</v>
      </c>
    </row>
    <row r="138" spans="1:134" x14ac:dyDescent="0.35">
      <c r="A138" s="228" t="str">
        <f t="shared" si="2"/>
        <v>Provisional.State-funded mainstream.Admission type by prior attainment.Girls</v>
      </c>
      <c r="B138">
        <v>201819</v>
      </c>
      <c r="C138" t="s">
        <v>223</v>
      </c>
      <c r="D138" t="s">
        <v>224</v>
      </c>
      <c r="E138" t="s">
        <v>225</v>
      </c>
      <c r="F138" t="s">
        <v>226</v>
      </c>
      <c r="G138" t="s">
        <v>239</v>
      </c>
      <c r="H138" s="380" t="s">
        <v>235</v>
      </c>
      <c r="I138" t="s">
        <v>400</v>
      </c>
      <c r="J138" t="s">
        <v>6</v>
      </c>
      <c r="K138" t="s">
        <v>363</v>
      </c>
      <c r="L138" t="s">
        <v>402</v>
      </c>
      <c r="M138" t="s">
        <v>7</v>
      </c>
      <c r="N138">
        <v>2723</v>
      </c>
      <c r="O138">
        <v>94086</v>
      </c>
      <c r="P138">
        <v>5868572.5999999996</v>
      </c>
      <c r="Q138">
        <v>62.4</v>
      </c>
      <c r="R138">
        <v>93768</v>
      </c>
      <c r="S138">
        <v>99.7</v>
      </c>
      <c r="T138">
        <v>74586</v>
      </c>
      <c r="U138">
        <v>79.3</v>
      </c>
      <c r="V138">
        <v>89223</v>
      </c>
      <c r="W138">
        <v>94.8</v>
      </c>
      <c r="X138">
        <v>58933</v>
      </c>
      <c r="Y138">
        <v>62.6</v>
      </c>
      <c r="Z138">
        <v>37100</v>
      </c>
      <c r="AA138">
        <v>39.4</v>
      </c>
      <c r="AB138">
        <v>48630</v>
      </c>
      <c r="AC138">
        <v>51.7</v>
      </c>
      <c r="AD138">
        <v>532163.52</v>
      </c>
      <c r="AE138">
        <v>5.66</v>
      </c>
      <c r="AF138">
        <v>94086</v>
      </c>
      <c r="AG138">
        <v>22478.19</v>
      </c>
      <c r="AH138">
        <v>0.24</v>
      </c>
      <c r="AI138">
        <v>0.23</v>
      </c>
      <c r="AJ138">
        <v>0.25</v>
      </c>
      <c r="AK138">
        <v>39888.51</v>
      </c>
      <c r="AL138">
        <v>0.42</v>
      </c>
      <c r="AM138">
        <v>0.42</v>
      </c>
      <c r="AN138">
        <v>0.43</v>
      </c>
      <c r="AO138">
        <v>-2903.32</v>
      </c>
      <c r="AP138">
        <v>-0.03</v>
      </c>
      <c r="AQ138">
        <v>-0.04</v>
      </c>
      <c r="AR138">
        <v>-0.02</v>
      </c>
      <c r="AS138">
        <v>13298.08</v>
      </c>
      <c r="AT138">
        <v>0.14000000000000001</v>
      </c>
      <c r="AU138">
        <v>0.13</v>
      </c>
      <c r="AV138">
        <v>0.15</v>
      </c>
      <c r="AW138">
        <v>34193</v>
      </c>
      <c r="AX138">
        <v>0.36</v>
      </c>
      <c r="AY138">
        <v>0.36</v>
      </c>
      <c r="AZ138">
        <v>0.37</v>
      </c>
      <c r="BA138">
        <v>93913</v>
      </c>
      <c r="BB138">
        <v>99.8</v>
      </c>
      <c r="BC138">
        <v>93887</v>
      </c>
      <c r="BD138">
        <v>99.8</v>
      </c>
      <c r="BE138">
        <v>93512</v>
      </c>
      <c r="BF138">
        <v>99.4</v>
      </c>
      <c r="BG138">
        <v>93800</v>
      </c>
      <c r="BH138">
        <v>99.7</v>
      </c>
      <c r="BI138">
        <v>93190</v>
      </c>
      <c r="BJ138">
        <v>99</v>
      </c>
      <c r="BK138">
        <v>83907</v>
      </c>
      <c r="BL138">
        <v>89.2</v>
      </c>
      <c r="BM138">
        <v>65483</v>
      </c>
      <c r="BN138">
        <v>69.599999999999994</v>
      </c>
      <c r="BO138">
        <v>86805</v>
      </c>
      <c r="BP138">
        <v>92.3</v>
      </c>
      <c r="BQ138">
        <v>77277</v>
      </c>
      <c r="BR138">
        <v>82.1</v>
      </c>
      <c r="BS138">
        <v>72764</v>
      </c>
      <c r="BT138">
        <v>78.099999999999994</v>
      </c>
      <c r="BU138">
        <v>67089</v>
      </c>
      <c r="BV138">
        <v>80</v>
      </c>
      <c r="BW138">
        <v>47093</v>
      </c>
      <c r="BX138">
        <v>71.900000000000006</v>
      </c>
      <c r="BY138">
        <v>91583</v>
      </c>
      <c r="BZ138">
        <v>97.3</v>
      </c>
      <c r="CA138">
        <v>90403</v>
      </c>
      <c r="CB138">
        <v>96.1</v>
      </c>
      <c r="CC138">
        <v>86381</v>
      </c>
      <c r="CD138">
        <v>92.7</v>
      </c>
      <c r="CE138">
        <v>74801</v>
      </c>
      <c r="CF138">
        <v>89.1</v>
      </c>
      <c r="CG138">
        <v>56582</v>
      </c>
      <c r="CH138">
        <v>86.4</v>
      </c>
      <c r="CI138">
        <v>621645.28</v>
      </c>
      <c r="CJ138">
        <v>6.61</v>
      </c>
      <c r="CK138">
        <v>564597.16</v>
      </c>
      <c r="CL138">
        <v>6</v>
      </c>
      <c r="CM138">
        <v>563381.5</v>
      </c>
      <c r="CN138">
        <v>5.99</v>
      </c>
      <c r="CO138">
        <v>513191</v>
      </c>
      <c r="CP138">
        <v>5.45</v>
      </c>
      <c r="CQ138">
        <v>366784.45</v>
      </c>
      <c r="CR138">
        <v>3.9</v>
      </c>
      <c r="CS138">
        <v>1244436.56</v>
      </c>
      <c r="CT138">
        <v>13.2</v>
      </c>
      <c r="CU138">
        <v>1129194.32</v>
      </c>
      <c r="CV138">
        <v>12</v>
      </c>
      <c r="CW138">
        <v>1724141.08</v>
      </c>
      <c r="CX138">
        <v>18.3</v>
      </c>
      <c r="CY138">
        <v>1770800.64</v>
      </c>
      <c r="CZ138">
        <v>18.8</v>
      </c>
      <c r="DA138">
        <v>1568254.64</v>
      </c>
      <c r="DB138">
        <v>16.7</v>
      </c>
      <c r="DC138">
        <v>202546</v>
      </c>
      <c r="DD138">
        <v>2.2000000000000002</v>
      </c>
      <c r="DE138">
        <v>278079</v>
      </c>
      <c r="DF138">
        <v>3</v>
      </c>
      <c r="DG138">
        <v>278864</v>
      </c>
      <c r="DH138">
        <v>3</v>
      </c>
      <c r="DI138">
        <v>233</v>
      </c>
      <c r="DJ138">
        <v>0.2</v>
      </c>
      <c r="DK138">
        <v>164</v>
      </c>
      <c r="DL138">
        <v>0.2</v>
      </c>
      <c r="DM138">
        <v>331</v>
      </c>
      <c r="DN138">
        <v>0.4</v>
      </c>
      <c r="DO138">
        <v>3299</v>
      </c>
      <c r="DP138">
        <v>3.5</v>
      </c>
      <c r="DQ138">
        <v>31126</v>
      </c>
      <c r="DR138">
        <v>33.1</v>
      </c>
      <c r="DS138">
        <v>50208</v>
      </c>
      <c r="DT138">
        <v>53.4</v>
      </c>
      <c r="DU138">
        <v>42991</v>
      </c>
      <c r="DV138">
        <v>45.7</v>
      </c>
      <c r="DW138">
        <v>42954</v>
      </c>
      <c r="DX138">
        <v>45.7</v>
      </c>
      <c r="DY138">
        <v>9698</v>
      </c>
      <c r="DZ138">
        <v>10.3</v>
      </c>
      <c r="EA138">
        <v>3656</v>
      </c>
      <c r="EB138">
        <v>3.9</v>
      </c>
      <c r="EC138">
        <v>53470</v>
      </c>
      <c r="ED138">
        <v>56.8</v>
      </c>
    </row>
    <row r="139" spans="1:134" x14ac:dyDescent="0.35">
      <c r="A139" s="228" t="str">
        <f t="shared" si="2"/>
        <v>Provisional.State-funded mainstream.Admission type by prior attainment.Girls</v>
      </c>
      <c r="B139">
        <v>201819</v>
      </c>
      <c r="C139" t="s">
        <v>223</v>
      </c>
      <c r="D139" t="s">
        <v>224</v>
      </c>
      <c r="E139" t="s">
        <v>225</v>
      </c>
      <c r="F139" t="s">
        <v>226</v>
      </c>
      <c r="G139" t="s">
        <v>239</v>
      </c>
      <c r="H139" s="380" t="s">
        <v>235</v>
      </c>
      <c r="I139" t="s">
        <v>400</v>
      </c>
      <c r="J139" t="s">
        <v>6</v>
      </c>
      <c r="K139" t="s">
        <v>363</v>
      </c>
      <c r="L139" t="s">
        <v>403</v>
      </c>
      <c r="M139" t="s">
        <v>7</v>
      </c>
      <c r="N139">
        <v>105</v>
      </c>
      <c r="O139">
        <v>10405</v>
      </c>
      <c r="P139">
        <v>763948.78</v>
      </c>
      <c r="Q139">
        <v>73.400000000000006</v>
      </c>
      <c r="R139">
        <v>10390</v>
      </c>
      <c r="S139">
        <v>99.9</v>
      </c>
      <c r="T139">
        <v>9978</v>
      </c>
      <c r="U139">
        <v>95.9</v>
      </c>
      <c r="V139">
        <v>10353</v>
      </c>
      <c r="W139">
        <v>99.5</v>
      </c>
      <c r="X139">
        <v>8736</v>
      </c>
      <c r="Y139">
        <v>84</v>
      </c>
      <c r="Z139">
        <v>7389</v>
      </c>
      <c r="AA139">
        <v>71</v>
      </c>
      <c r="AB139">
        <v>8252</v>
      </c>
      <c r="AC139">
        <v>79.3</v>
      </c>
      <c r="AD139">
        <v>72663.72</v>
      </c>
      <c r="AE139">
        <v>6.98</v>
      </c>
      <c r="AF139">
        <v>10405</v>
      </c>
      <c r="AG139">
        <v>7038.02</v>
      </c>
      <c r="AH139">
        <v>0.68</v>
      </c>
      <c r="AI139">
        <v>0.65</v>
      </c>
      <c r="AJ139">
        <v>0.7</v>
      </c>
      <c r="AK139">
        <v>7776.49</v>
      </c>
      <c r="AL139">
        <v>0.75</v>
      </c>
      <c r="AM139">
        <v>0.72</v>
      </c>
      <c r="AN139">
        <v>0.77</v>
      </c>
      <c r="AO139">
        <v>3276.68</v>
      </c>
      <c r="AP139">
        <v>0.31</v>
      </c>
      <c r="AQ139">
        <v>0.28999999999999998</v>
      </c>
      <c r="AR139">
        <v>0.34</v>
      </c>
      <c r="AS139">
        <v>7723.91</v>
      </c>
      <c r="AT139">
        <v>0.74</v>
      </c>
      <c r="AU139">
        <v>0.72</v>
      </c>
      <c r="AV139">
        <v>0.77</v>
      </c>
      <c r="AW139">
        <v>8218.61</v>
      </c>
      <c r="AX139">
        <v>0.79</v>
      </c>
      <c r="AY139">
        <v>0.77</v>
      </c>
      <c r="AZ139">
        <v>0.81</v>
      </c>
      <c r="BA139">
        <v>10397</v>
      </c>
      <c r="BB139">
        <v>99.9</v>
      </c>
      <c r="BC139">
        <v>10396</v>
      </c>
      <c r="BD139">
        <v>99.9</v>
      </c>
      <c r="BE139">
        <v>10371</v>
      </c>
      <c r="BF139">
        <v>99.7</v>
      </c>
      <c r="BG139">
        <v>10396</v>
      </c>
      <c r="BH139">
        <v>99.9</v>
      </c>
      <c r="BI139">
        <v>10319</v>
      </c>
      <c r="BJ139">
        <v>99.2</v>
      </c>
      <c r="BK139">
        <v>9458</v>
      </c>
      <c r="BL139">
        <v>90.9</v>
      </c>
      <c r="BM139">
        <v>9577</v>
      </c>
      <c r="BN139">
        <v>92</v>
      </c>
      <c r="BO139">
        <v>10266</v>
      </c>
      <c r="BP139">
        <v>98.7</v>
      </c>
      <c r="BQ139">
        <v>10060</v>
      </c>
      <c r="BR139">
        <v>96.7</v>
      </c>
      <c r="BS139">
        <v>9912</v>
      </c>
      <c r="BT139">
        <v>96.1</v>
      </c>
      <c r="BU139">
        <v>9074</v>
      </c>
      <c r="BV139">
        <v>95.9</v>
      </c>
      <c r="BW139">
        <v>8363</v>
      </c>
      <c r="BX139">
        <v>87.3</v>
      </c>
      <c r="BY139">
        <v>10353</v>
      </c>
      <c r="BZ139">
        <v>99.5</v>
      </c>
      <c r="CA139">
        <v>10376</v>
      </c>
      <c r="CB139">
        <v>99.7</v>
      </c>
      <c r="CC139">
        <v>10257</v>
      </c>
      <c r="CD139">
        <v>99.4</v>
      </c>
      <c r="CE139">
        <v>9326</v>
      </c>
      <c r="CF139">
        <v>98.6</v>
      </c>
      <c r="CG139">
        <v>9109</v>
      </c>
      <c r="CH139">
        <v>95.1</v>
      </c>
      <c r="CI139">
        <v>77747</v>
      </c>
      <c r="CJ139">
        <v>7.47</v>
      </c>
      <c r="CK139">
        <v>73796.800000000003</v>
      </c>
      <c r="CL139">
        <v>7.09</v>
      </c>
      <c r="CM139">
        <v>76039.72</v>
      </c>
      <c r="CN139">
        <v>7.31</v>
      </c>
      <c r="CO139">
        <v>69467</v>
      </c>
      <c r="CP139">
        <v>6.68</v>
      </c>
      <c r="CQ139">
        <v>62894.52</v>
      </c>
      <c r="CR139">
        <v>6.04</v>
      </c>
      <c r="CS139">
        <v>155585</v>
      </c>
      <c r="CT139">
        <v>15</v>
      </c>
      <c r="CU139">
        <v>147621.78</v>
      </c>
      <c r="CV139">
        <v>14.2</v>
      </c>
      <c r="CW139">
        <v>233015.4</v>
      </c>
      <c r="CX139">
        <v>22.4</v>
      </c>
      <c r="CY139">
        <v>227726.6</v>
      </c>
      <c r="CZ139">
        <v>21.9</v>
      </c>
      <c r="DA139">
        <v>226065.6</v>
      </c>
      <c r="DB139">
        <v>21.7</v>
      </c>
      <c r="DC139">
        <v>1661</v>
      </c>
      <c r="DD139">
        <v>0.2</v>
      </c>
      <c r="DE139">
        <v>31103</v>
      </c>
      <c r="DF139">
        <v>3</v>
      </c>
      <c r="DG139">
        <v>31068</v>
      </c>
      <c r="DH139">
        <v>3</v>
      </c>
      <c r="DI139">
        <v>9</v>
      </c>
      <c r="DJ139">
        <v>0.1</v>
      </c>
      <c r="DK139">
        <v>11</v>
      </c>
      <c r="DL139">
        <v>0.1</v>
      </c>
      <c r="DM139">
        <v>15</v>
      </c>
      <c r="DN139">
        <v>0.1</v>
      </c>
      <c r="DO139">
        <v>136</v>
      </c>
      <c r="DP139">
        <v>1.3</v>
      </c>
      <c r="DQ139">
        <v>1498</v>
      </c>
      <c r="DR139">
        <v>14.4</v>
      </c>
      <c r="DS139">
        <v>1796</v>
      </c>
      <c r="DT139">
        <v>17.3</v>
      </c>
      <c r="DU139">
        <v>8523</v>
      </c>
      <c r="DV139">
        <v>81.900000000000006</v>
      </c>
      <c r="DW139">
        <v>8521</v>
      </c>
      <c r="DX139">
        <v>81.900000000000006</v>
      </c>
      <c r="DY139">
        <v>1766</v>
      </c>
      <c r="DZ139">
        <v>17</v>
      </c>
      <c r="EA139">
        <v>1480</v>
      </c>
      <c r="EB139">
        <v>14.2</v>
      </c>
      <c r="EC139">
        <v>5872</v>
      </c>
      <c r="ED139">
        <v>56.4</v>
      </c>
    </row>
    <row r="140" spans="1:134" x14ac:dyDescent="0.35">
      <c r="A140" s="228" t="str">
        <f t="shared" si="2"/>
        <v>Provisional.State-funded mainstream.Prior attainment.Girls</v>
      </c>
      <c r="B140">
        <v>201819</v>
      </c>
      <c r="C140" t="s">
        <v>223</v>
      </c>
      <c r="D140" t="s">
        <v>224</v>
      </c>
      <c r="E140" t="s">
        <v>225</v>
      </c>
      <c r="F140" t="s">
        <v>226</v>
      </c>
      <c r="G140" t="s">
        <v>239</v>
      </c>
      <c r="H140" s="380" t="s">
        <v>235</v>
      </c>
      <c r="I140" t="s">
        <v>362</v>
      </c>
      <c r="J140" t="s">
        <v>6</v>
      </c>
      <c r="K140" t="s">
        <v>363</v>
      </c>
      <c r="L140" t="s">
        <v>7</v>
      </c>
      <c r="M140" t="s">
        <v>7</v>
      </c>
      <c r="N140">
        <v>3041</v>
      </c>
      <c r="O140">
        <v>109647</v>
      </c>
      <c r="P140">
        <v>6924761.0300000003</v>
      </c>
      <c r="Q140">
        <v>63.2</v>
      </c>
      <c r="R140">
        <v>109280</v>
      </c>
      <c r="S140">
        <v>99.7</v>
      </c>
      <c r="T140">
        <v>88149</v>
      </c>
      <c r="U140">
        <v>80.400000000000006</v>
      </c>
      <c r="V140">
        <v>104311</v>
      </c>
      <c r="W140">
        <v>95.1</v>
      </c>
      <c r="X140">
        <v>70358</v>
      </c>
      <c r="Y140">
        <v>64.2</v>
      </c>
      <c r="Z140">
        <v>45797</v>
      </c>
      <c r="AA140">
        <v>41.8</v>
      </c>
      <c r="AB140">
        <v>58837</v>
      </c>
      <c r="AC140">
        <v>53.7</v>
      </c>
      <c r="AD140">
        <v>630523.74</v>
      </c>
      <c r="AE140">
        <v>5.75</v>
      </c>
      <c r="AF140">
        <v>109647</v>
      </c>
      <c r="AG140">
        <v>29210.07</v>
      </c>
      <c r="AH140">
        <v>0.27</v>
      </c>
      <c r="AI140">
        <v>0.26</v>
      </c>
      <c r="AJ140">
        <v>0.27</v>
      </c>
      <c r="AK140">
        <v>48368.04</v>
      </c>
      <c r="AL140">
        <v>0.44</v>
      </c>
      <c r="AM140">
        <v>0.43</v>
      </c>
      <c r="AN140">
        <v>0.45</v>
      </c>
      <c r="AO140">
        <v>-923.95</v>
      </c>
      <c r="AP140">
        <v>-0.01</v>
      </c>
      <c r="AQ140">
        <v>-0.02</v>
      </c>
      <c r="AR140">
        <v>0</v>
      </c>
      <c r="AS140">
        <v>19633.84</v>
      </c>
      <c r="AT140">
        <v>0.18</v>
      </c>
      <c r="AU140">
        <v>0.17</v>
      </c>
      <c r="AV140">
        <v>0.19</v>
      </c>
      <c r="AW140">
        <v>42879.61</v>
      </c>
      <c r="AX140">
        <v>0.39</v>
      </c>
      <c r="AY140">
        <v>0.38</v>
      </c>
      <c r="AZ140">
        <v>0.4</v>
      </c>
      <c r="BA140">
        <v>109448</v>
      </c>
      <c r="BB140">
        <v>99.8</v>
      </c>
      <c r="BC140">
        <v>109418</v>
      </c>
      <c r="BD140">
        <v>99.8</v>
      </c>
      <c r="BE140">
        <v>108954</v>
      </c>
      <c r="BF140">
        <v>99.4</v>
      </c>
      <c r="BG140">
        <v>109320</v>
      </c>
      <c r="BH140">
        <v>99.7</v>
      </c>
      <c r="BI140">
        <v>108591</v>
      </c>
      <c r="BJ140">
        <v>99</v>
      </c>
      <c r="BK140">
        <v>97772</v>
      </c>
      <c r="BL140">
        <v>89.2</v>
      </c>
      <c r="BM140">
        <v>78135</v>
      </c>
      <c r="BN140">
        <v>71.3</v>
      </c>
      <c r="BO140">
        <v>101549</v>
      </c>
      <c r="BP140">
        <v>92.6</v>
      </c>
      <c r="BQ140">
        <v>91152</v>
      </c>
      <c r="BR140">
        <v>83.1</v>
      </c>
      <c r="BS140">
        <v>86060</v>
      </c>
      <c r="BT140">
        <v>79.3</v>
      </c>
      <c r="BU140">
        <v>79215</v>
      </c>
      <c r="BV140">
        <v>81</v>
      </c>
      <c r="BW140">
        <v>57330</v>
      </c>
      <c r="BX140">
        <v>73.400000000000006</v>
      </c>
      <c r="BY140">
        <v>106835</v>
      </c>
      <c r="BZ140">
        <v>97.4</v>
      </c>
      <c r="CA140">
        <v>105630</v>
      </c>
      <c r="CB140">
        <v>96.3</v>
      </c>
      <c r="CC140">
        <v>101079</v>
      </c>
      <c r="CD140">
        <v>93.1</v>
      </c>
      <c r="CE140">
        <v>87751</v>
      </c>
      <c r="CF140">
        <v>89.8</v>
      </c>
      <c r="CG140">
        <v>68140</v>
      </c>
      <c r="CH140">
        <v>87.2</v>
      </c>
      <c r="CI140">
        <v>730807.28</v>
      </c>
      <c r="CJ140">
        <v>6.67</v>
      </c>
      <c r="CK140">
        <v>666650.96</v>
      </c>
      <c r="CL140">
        <v>6.08</v>
      </c>
      <c r="CM140">
        <v>667046.22</v>
      </c>
      <c r="CN140">
        <v>6.08</v>
      </c>
      <c r="CO140">
        <v>606465</v>
      </c>
      <c r="CP140">
        <v>5.53</v>
      </c>
      <c r="CQ140">
        <v>445128.62</v>
      </c>
      <c r="CR140">
        <v>4.0599999999999996</v>
      </c>
      <c r="CS140">
        <v>1463053.56</v>
      </c>
      <c r="CT140">
        <v>13.3</v>
      </c>
      <c r="CU140">
        <v>1333330.1000000001</v>
      </c>
      <c r="CV140">
        <v>12.2</v>
      </c>
      <c r="CW140">
        <v>2040638.13</v>
      </c>
      <c r="CX140">
        <v>18.600000000000001</v>
      </c>
      <c r="CY140">
        <v>2087739.24</v>
      </c>
      <c r="CZ140">
        <v>19</v>
      </c>
      <c r="DA140">
        <v>1867727.99</v>
      </c>
      <c r="DB140">
        <v>17</v>
      </c>
      <c r="DC140">
        <v>220011.25</v>
      </c>
      <c r="DD140">
        <v>2</v>
      </c>
      <c r="DE140">
        <v>324205</v>
      </c>
      <c r="DF140">
        <v>3</v>
      </c>
      <c r="DG140">
        <v>325039</v>
      </c>
      <c r="DH140">
        <v>3</v>
      </c>
      <c r="DI140">
        <v>271</v>
      </c>
      <c r="DJ140">
        <v>0.2</v>
      </c>
      <c r="DK140">
        <v>204</v>
      </c>
      <c r="DL140">
        <v>0.2</v>
      </c>
      <c r="DM140">
        <v>375</v>
      </c>
      <c r="DN140">
        <v>0.3</v>
      </c>
      <c r="DO140">
        <v>3728</v>
      </c>
      <c r="DP140">
        <v>3.4</v>
      </c>
      <c r="DQ140">
        <v>34711</v>
      </c>
      <c r="DR140">
        <v>31.7</v>
      </c>
      <c r="DS140">
        <v>55195</v>
      </c>
      <c r="DT140">
        <v>50.3</v>
      </c>
      <c r="DU140">
        <v>53406</v>
      </c>
      <c r="DV140">
        <v>48.7</v>
      </c>
      <c r="DW140">
        <v>53352</v>
      </c>
      <c r="DX140">
        <v>48.7</v>
      </c>
      <c r="DY140">
        <v>11851</v>
      </c>
      <c r="DZ140">
        <v>10.8</v>
      </c>
      <c r="EA140">
        <v>5255</v>
      </c>
      <c r="EB140">
        <v>4.8</v>
      </c>
      <c r="EC140">
        <v>62193</v>
      </c>
      <c r="ED140">
        <v>56.7</v>
      </c>
    </row>
    <row r="141" spans="1:134" x14ac:dyDescent="0.35">
      <c r="A141" s="228" t="str">
        <f t="shared" si="2"/>
        <v>Provisional.State-funded special schools.Prior attainment.Girls</v>
      </c>
      <c r="B141">
        <v>201819</v>
      </c>
      <c r="C141" t="s">
        <v>223</v>
      </c>
      <c r="D141" t="s">
        <v>224</v>
      </c>
      <c r="E141" t="s">
        <v>225</v>
      </c>
      <c r="F141" t="s">
        <v>226</v>
      </c>
      <c r="G141" t="s">
        <v>239</v>
      </c>
      <c r="H141" s="380" t="s">
        <v>238</v>
      </c>
      <c r="I141" t="s">
        <v>362</v>
      </c>
      <c r="J141" t="s">
        <v>6</v>
      </c>
      <c r="K141" t="s">
        <v>363</v>
      </c>
      <c r="L141" t="s">
        <v>7</v>
      </c>
      <c r="M141" t="s">
        <v>7</v>
      </c>
      <c r="N141">
        <v>25</v>
      </c>
      <c r="O141">
        <v>30</v>
      </c>
      <c r="P141">
        <v>525</v>
      </c>
      <c r="Q141">
        <v>17.5</v>
      </c>
      <c r="R141">
        <v>23</v>
      </c>
      <c r="S141">
        <v>76.7</v>
      </c>
      <c r="T141">
        <v>4</v>
      </c>
      <c r="U141">
        <v>13.3</v>
      </c>
      <c r="V141">
        <v>10</v>
      </c>
      <c r="W141">
        <v>33.299999999999997</v>
      </c>
      <c r="X141">
        <v>0</v>
      </c>
      <c r="Y141">
        <v>0</v>
      </c>
      <c r="Z141">
        <v>0</v>
      </c>
      <c r="AA141">
        <v>0</v>
      </c>
      <c r="AB141">
        <v>0</v>
      </c>
      <c r="AC141">
        <v>0</v>
      </c>
      <c r="AD141">
        <v>31.65</v>
      </c>
      <c r="AE141">
        <v>1.05</v>
      </c>
      <c r="AF141">
        <v>30</v>
      </c>
      <c r="AG141">
        <v>-113.43</v>
      </c>
      <c r="AH141">
        <v>-3.78</v>
      </c>
      <c r="AI141">
        <v>-4.24</v>
      </c>
      <c r="AJ141">
        <v>-3.32</v>
      </c>
      <c r="AK141">
        <v>-93.15</v>
      </c>
      <c r="AL141">
        <v>-3.1</v>
      </c>
      <c r="AM141">
        <v>-3.56</v>
      </c>
      <c r="AN141">
        <v>-2.65</v>
      </c>
      <c r="AO141">
        <v>-87.41</v>
      </c>
      <c r="AP141">
        <v>-2.91</v>
      </c>
      <c r="AQ141">
        <v>-3.37</v>
      </c>
      <c r="AR141">
        <v>-2.4500000000000002</v>
      </c>
      <c r="AS141">
        <v>-130.93</v>
      </c>
      <c r="AT141">
        <v>-4.3600000000000003</v>
      </c>
      <c r="AU141">
        <v>-4.82</v>
      </c>
      <c r="AV141">
        <v>-3.91</v>
      </c>
      <c r="AW141">
        <v>-126.81</v>
      </c>
      <c r="AX141">
        <v>-4.2300000000000004</v>
      </c>
      <c r="AY141">
        <v>-4.6900000000000004</v>
      </c>
      <c r="AZ141">
        <v>-3.77</v>
      </c>
      <c r="BA141">
        <v>27</v>
      </c>
      <c r="BB141">
        <v>90</v>
      </c>
      <c r="BC141">
        <v>26</v>
      </c>
      <c r="BD141">
        <v>86.7</v>
      </c>
      <c r="BE141">
        <v>14</v>
      </c>
      <c r="BF141">
        <v>46.7</v>
      </c>
      <c r="BG141">
        <v>23</v>
      </c>
      <c r="BH141">
        <v>76.7</v>
      </c>
      <c r="BI141">
        <v>6</v>
      </c>
      <c r="BJ141">
        <v>20</v>
      </c>
      <c r="BK141">
        <v>0</v>
      </c>
      <c r="BL141">
        <v>0</v>
      </c>
      <c r="BM141">
        <v>0</v>
      </c>
      <c r="BN141">
        <v>0</v>
      </c>
      <c r="BO141">
        <v>7</v>
      </c>
      <c r="BP141">
        <v>23.3</v>
      </c>
      <c r="BQ141">
        <v>6</v>
      </c>
      <c r="BR141">
        <v>20</v>
      </c>
      <c r="BS141">
        <v>3</v>
      </c>
      <c r="BT141">
        <v>50</v>
      </c>
      <c r="BU141">
        <v>0</v>
      </c>
      <c r="BV141">
        <v>0</v>
      </c>
      <c r="BW141">
        <v>0</v>
      </c>
      <c r="BX141">
        <v>0</v>
      </c>
      <c r="BY141">
        <v>9</v>
      </c>
      <c r="BZ141">
        <v>30</v>
      </c>
      <c r="CA141">
        <v>12</v>
      </c>
      <c r="CB141">
        <v>40</v>
      </c>
      <c r="CC141">
        <v>3</v>
      </c>
      <c r="CD141">
        <v>50</v>
      </c>
      <c r="CE141">
        <v>0</v>
      </c>
      <c r="CF141">
        <v>0</v>
      </c>
      <c r="CG141">
        <v>0</v>
      </c>
      <c r="CH141">
        <v>0</v>
      </c>
      <c r="CI141">
        <v>63</v>
      </c>
      <c r="CJ141">
        <v>2.1</v>
      </c>
      <c r="CK141">
        <v>77</v>
      </c>
      <c r="CL141">
        <v>2.57</v>
      </c>
      <c r="CM141">
        <v>25</v>
      </c>
      <c r="CN141">
        <v>0.83</v>
      </c>
      <c r="CO141">
        <v>0</v>
      </c>
      <c r="CP141">
        <v>0</v>
      </c>
      <c r="CQ141">
        <v>0</v>
      </c>
      <c r="CR141">
        <v>0</v>
      </c>
      <c r="CS141">
        <v>162</v>
      </c>
      <c r="CT141">
        <v>5.4</v>
      </c>
      <c r="CU141">
        <v>154</v>
      </c>
      <c r="CV141">
        <v>5.0999999999999996</v>
      </c>
      <c r="CW141">
        <v>95</v>
      </c>
      <c r="CX141">
        <v>3.2</v>
      </c>
      <c r="CY141">
        <v>114</v>
      </c>
      <c r="CZ141">
        <v>3.8</v>
      </c>
      <c r="DA141">
        <v>105</v>
      </c>
      <c r="DB141">
        <v>3.5</v>
      </c>
      <c r="DC141">
        <v>9</v>
      </c>
      <c r="DD141">
        <v>0.3</v>
      </c>
      <c r="DE141">
        <v>23</v>
      </c>
      <c r="DF141">
        <v>0.8</v>
      </c>
      <c r="DG141">
        <v>29</v>
      </c>
      <c r="DH141">
        <v>1</v>
      </c>
      <c r="DI141">
        <v>5</v>
      </c>
      <c r="DJ141">
        <v>16.7</v>
      </c>
      <c r="DK141">
        <v>10</v>
      </c>
      <c r="DL141">
        <v>33.299999999999997</v>
      </c>
      <c r="DM141">
        <v>12</v>
      </c>
      <c r="DN141">
        <v>40</v>
      </c>
      <c r="DO141">
        <v>3</v>
      </c>
      <c r="DP141">
        <v>10</v>
      </c>
      <c r="DQ141">
        <v>0</v>
      </c>
      <c r="DR141">
        <v>0</v>
      </c>
      <c r="DS141">
        <v>6</v>
      </c>
      <c r="DT141">
        <v>20</v>
      </c>
      <c r="DU141">
        <v>0</v>
      </c>
      <c r="DV141">
        <v>0</v>
      </c>
      <c r="DW141">
        <v>0</v>
      </c>
      <c r="DX141">
        <v>0</v>
      </c>
      <c r="DY141">
        <v>0</v>
      </c>
      <c r="DZ141">
        <v>0</v>
      </c>
      <c r="EA141">
        <v>0</v>
      </c>
      <c r="EB141">
        <v>0</v>
      </c>
      <c r="EC141">
        <v>9</v>
      </c>
      <c r="ED141">
        <v>30</v>
      </c>
    </row>
    <row r="142" spans="1:134" x14ac:dyDescent="0.35">
      <c r="A142" s="228" t="str">
        <f t="shared" si="2"/>
        <v>Provisional.Studio Schools.Prior attainment.Girls</v>
      </c>
      <c r="B142">
        <v>201819</v>
      </c>
      <c r="C142" t="s">
        <v>223</v>
      </c>
      <c r="D142" t="s">
        <v>224</v>
      </c>
      <c r="E142" t="s">
        <v>225</v>
      </c>
      <c r="F142" t="s">
        <v>226</v>
      </c>
      <c r="G142" t="s">
        <v>239</v>
      </c>
      <c r="H142" s="380" t="s">
        <v>236</v>
      </c>
      <c r="I142" t="s">
        <v>362</v>
      </c>
      <c r="J142" t="s">
        <v>6</v>
      </c>
      <c r="K142" t="s">
        <v>363</v>
      </c>
      <c r="L142" t="s">
        <v>7</v>
      </c>
      <c r="M142" t="s">
        <v>7</v>
      </c>
      <c r="N142">
        <v>26</v>
      </c>
      <c r="O142">
        <v>127</v>
      </c>
      <c r="P142">
        <v>6307.25</v>
      </c>
      <c r="Q142">
        <v>49.7</v>
      </c>
      <c r="R142">
        <v>124</v>
      </c>
      <c r="S142">
        <v>97.6</v>
      </c>
      <c r="T142">
        <v>74</v>
      </c>
      <c r="U142">
        <v>58.3</v>
      </c>
      <c r="V142">
        <v>106</v>
      </c>
      <c r="W142">
        <v>83.5</v>
      </c>
      <c r="X142">
        <v>19</v>
      </c>
      <c r="Y142">
        <v>15</v>
      </c>
      <c r="Z142">
        <v>9</v>
      </c>
      <c r="AA142">
        <v>7.1</v>
      </c>
      <c r="AB142">
        <v>13</v>
      </c>
      <c r="AC142">
        <v>10.199999999999999</v>
      </c>
      <c r="AD142">
        <v>487.92</v>
      </c>
      <c r="AE142">
        <v>3.84</v>
      </c>
      <c r="AF142">
        <v>127</v>
      </c>
      <c r="AG142">
        <v>-102.16</v>
      </c>
      <c r="AH142">
        <v>-0.8</v>
      </c>
      <c r="AI142">
        <v>-1.03</v>
      </c>
      <c r="AJ142">
        <v>-0.57999999999999996</v>
      </c>
      <c r="AK142">
        <v>-73.12</v>
      </c>
      <c r="AL142">
        <v>-0.57999999999999996</v>
      </c>
      <c r="AM142">
        <v>-0.8</v>
      </c>
      <c r="AN142">
        <v>-0.35</v>
      </c>
      <c r="AO142">
        <v>-103.68</v>
      </c>
      <c r="AP142">
        <v>-0.82</v>
      </c>
      <c r="AQ142">
        <v>-1.04</v>
      </c>
      <c r="AR142">
        <v>-0.59</v>
      </c>
      <c r="AS142">
        <v>-179.69</v>
      </c>
      <c r="AT142">
        <v>-1.41</v>
      </c>
      <c r="AU142">
        <v>-1.64</v>
      </c>
      <c r="AV142">
        <v>-1.19</v>
      </c>
      <c r="AW142">
        <v>-70.319999999999993</v>
      </c>
      <c r="AX142">
        <v>-0.55000000000000004</v>
      </c>
      <c r="AY142">
        <v>-0.78</v>
      </c>
      <c r="AZ142">
        <v>-0.33</v>
      </c>
      <c r="BA142">
        <v>125</v>
      </c>
      <c r="BB142">
        <v>98.4</v>
      </c>
      <c r="BC142">
        <v>125</v>
      </c>
      <c r="BD142">
        <v>98.4</v>
      </c>
      <c r="BE142">
        <v>120</v>
      </c>
      <c r="BF142">
        <v>94.5</v>
      </c>
      <c r="BG142">
        <v>125</v>
      </c>
      <c r="BH142">
        <v>98.4</v>
      </c>
      <c r="BI142">
        <v>116</v>
      </c>
      <c r="BJ142">
        <v>91.3</v>
      </c>
      <c r="BK142">
        <v>66</v>
      </c>
      <c r="BL142">
        <v>52</v>
      </c>
      <c r="BM142">
        <v>27</v>
      </c>
      <c r="BN142">
        <v>21.3</v>
      </c>
      <c r="BO142">
        <v>97</v>
      </c>
      <c r="BP142">
        <v>76.400000000000006</v>
      </c>
      <c r="BQ142">
        <v>80</v>
      </c>
      <c r="BR142">
        <v>63</v>
      </c>
      <c r="BS142">
        <v>62</v>
      </c>
      <c r="BT142">
        <v>53.4</v>
      </c>
      <c r="BU142">
        <v>41</v>
      </c>
      <c r="BV142">
        <v>62.1</v>
      </c>
      <c r="BW142">
        <v>15</v>
      </c>
      <c r="BX142">
        <v>55.6</v>
      </c>
      <c r="BY142">
        <v>111</v>
      </c>
      <c r="BZ142">
        <v>87.4</v>
      </c>
      <c r="CA142">
        <v>114</v>
      </c>
      <c r="CB142">
        <v>89.8</v>
      </c>
      <c r="CC142">
        <v>91</v>
      </c>
      <c r="CD142">
        <v>78.400000000000006</v>
      </c>
      <c r="CE142">
        <v>48</v>
      </c>
      <c r="CF142">
        <v>72.7</v>
      </c>
      <c r="CG142">
        <v>22</v>
      </c>
      <c r="CH142">
        <v>81.5</v>
      </c>
      <c r="CI142">
        <v>688</v>
      </c>
      <c r="CJ142">
        <v>5.42</v>
      </c>
      <c r="CK142">
        <v>638</v>
      </c>
      <c r="CL142">
        <v>5.0199999999999996</v>
      </c>
      <c r="CM142">
        <v>565.5</v>
      </c>
      <c r="CN142">
        <v>4.45</v>
      </c>
      <c r="CO142">
        <v>330</v>
      </c>
      <c r="CP142">
        <v>2.6</v>
      </c>
      <c r="CQ142">
        <v>140.75</v>
      </c>
      <c r="CR142">
        <v>1.1100000000000001</v>
      </c>
      <c r="CS142">
        <v>1390</v>
      </c>
      <c r="CT142">
        <v>10.9</v>
      </c>
      <c r="CU142">
        <v>1276</v>
      </c>
      <c r="CV142">
        <v>10</v>
      </c>
      <c r="CW142">
        <v>1659.75</v>
      </c>
      <c r="CX142">
        <v>13.1</v>
      </c>
      <c r="CY142">
        <v>1981.5</v>
      </c>
      <c r="CZ142">
        <v>15.6</v>
      </c>
      <c r="DA142">
        <v>1287</v>
      </c>
      <c r="DB142">
        <v>10.1</v>
      </c>
      <c r="DC142">
        <v>694.5</v>
      </c>
      <c r="DD142">
        <v>5.5</v>
      </c>
      <c r="DE142">
        <v>331</v>
      </c>
      <c r="DF142">
        <v>2.6</v>
      </c>
      <c r="DG142">
        <v>348</v>
      </c>
      <c r="DH142">
        <v>2.7</v>
      </c>
      <c r="DI142">
        <v>2</v>
      </c>
      <c r="DJ142">
        <v>1.6</v>
      </c>
      <c r="DK142">
        <v>2</v>
      </c>
      <c r="DL142">
        <v>1.6</v>
      </c>
      <c r="DM142">
        <v>8</v>
      </c>
      <c r="DN142">
        <v>6.3</v>
      </c>
      <c r="DO142">
        <v>43</v>
      </c>
      <c r="DP142">
        <v>33.9</v>
      </c>
      <c r="DQ142">
        <v>53</v>
      </c>
      <c r="DR142">
        <v>41.7</v>
      </c>
      <c r="DS142">
        <v>70</v>
      </c>
      <c r="DT142">
        <v>55.1</v>
      </c>
      <c r="DU142">
        <v>46</v>
      </c>
      <c r="DV142">
        <v>36.200000000000003</v>
      </c>
      <c r="DW142">
        <v>46</v>
      </c>
      <c r="DX142">
        <v>36.200000000000003</v>
      </c>
      <c r="DY142">
        <v>1</v>
      </c>
      <c r="DZ142">
        <v>0.8</v>
      </c>
      <c r="EA142">
        <v>2</v>
      </c>
      <c r="EB142">
        <v>1.6</v>
      </c>
      <c r="EC142">
        <v>67</v>
      </c>
      <c r="ED142">
        <v>52.8</v>
      </c>
    </row>
    <row r="143" spans="1:134" x14ac:dyDescent="0.35">
      <c r="A143" s="228" t="str">
        <f t="shared" si="2"/>
        <v>Provisional.University Technical Colleges (UTCs).Prior attainment.Girls</v>
      </c>
      <c r="B143">
        <v>201819</v>
      </c>
      <c r="C143" t="s">
        <v>223</v>
      </c>
      <c r="D143" t="s">
        <v>224</v>
      </c>
      <c r="E143" t="s">
        <v>225</v>
      </c>
      <c r="F143" t="s">
        <v>226</v>
      </c>
      <c r="G143" t="s">
        <v>239</v>
      </c>
      <c r="H143" s="380" t="s">
        <v>237</v>
      </c>
      <c r="I143" t="s">
        <v>362</v>
      </c>
      <c r="J143" t="s">
        <v>6</v>
      </c>
      <c r="K143" t="s">
        <v>363</v>
      </c>
      <c r="L143" t="s">
        <v>7</v>
      </c>
      <c r="M143" t="s">
        <v>7</v>
      </c>
      <c r="N143">
        <v>47</v>
      </c>
      <c r="O143">
        <v>416</v>
      </c>
      <c r="P143">
        <v>21224.25</v>
      </c>
      <c r="Q143">
        <v>51</v>
      </c>
      <c r="R143">
        <v>401</v>
      </c>
      <c r="S143">
        <v>96.4</v>
      </c>
      <c r="T143">
        <v>252</v>
      </c>
      <c r="U143">
        <v>60.6</v>
      </c>
      <c r="V143">
        <v>357</v>
      </c>
      <c r="W143">
        <v>85.8</v>
      </c>
      <c r="X143">
        <v>19</v>
      </c>
      <c r="Y143">
        <v>4.5999999999999996</v>
      </c>
      <c r="Z143">
        <v>9</v>
      </c>
      <c r="AA143">
        <v>2.2000000000000002</v>
      </c>
      <c r="AB143">
        <v>11</v>
      </c>
      <c r="AC143">
        <v>2.6</v>
      </c>
      <c r="AD143">
        <v>1618.22</v>
      </c>
      <c r="AE143">
        <v>3.89</v>
      </c>
      <c r="AF143">
        <v>416</v>
      </c>
      <c r="AG143">
        <v>-327.22000000000003</v>
      </c>
      <c r="AH143">
        <v>-0.79</v>
      </c>
      <c r="AI143">
        <v>-0.91</v>
      </c>
      <c r="AJ143">
        <v>-0.66</v>
      </c>
      <c r="AK143">
        <v>-232.21</v>
      </c>
      <c r="AL143">
        <v>-0.56000000000000005</v>
      </c>
      <c r="AM143">
        <v>-0.68</v>
      </c>
      <c r="AN143">
        <v>-0.43</v>
      </c>
      <c r="AO143">
        <v>-311.12</v>
      </c>
      <c r="AP143">
        <v>-0.75</v>
      </c>
      <c r="AQ143">
        <v>-0.87</v>
      </c>
      <c r="AR143">
        <v>-0.62</v>
      </c>
      <c r="AS143">
        <v>-467.51</v>
      </c>
      <c r="AT143">
        <v>-1.1200000000000001</v>
      </c>
      <c r="AU143">
        <v>-1.25</v>
      </c>
      <c r="AV143">
        <v>-1</v>
      </c>
      <c r="AW143">
        <v>-333.71</v>
      </c>
      <c r="AX143">
        <v>-0.8</v>
      </c>
      <c r="AY143">
        <v>-0.93</v>
      </c>
      <c r="AZ143">
        <v>-0.68</v>
      </c>
      <c r="BA143">
        <v>410</v>
      </c>
      <c r="BB143">
        <v>98.6</v>
      </c>
      <c r="BC143">
        <v>410</v>
      </c>
      <c r="BD143">
        <v>98.6</v>
      </c>
      <c r="BE143">
        <v>395</v>
      </c>
      <c r="BF143">
        <v>95</v>
      </c>
      <c r="BG143">
        <v>402</v>
      </c>
      <c r="BH143">
        <v>96.6</v>
      </c>
      <c r="BI143">
        <v>392</v>
      </c>
      <c r="BJ143">
        <v>94.2</v>
      </c>
      <c r="BK143">
        <v>161</v>
      </c>
      <c r="BL143">
        <v>38.700000000000003</v>
      </c>
      <c r="BM143">
        <v>64</v>
      </c>
      <c r="BN143">
        <v>15.4</v>
      </c>
      <c r="BO143">
        <v>322</v>
      </c>
      <c r="BP143">
        <v>77.400000000000006</v>
      </c>
      <c r="BQ143">
        <v>287</v>
      </c>
      <c r="BR143">
        <v>69</v>
      </c>
      <c r="BS143">
        <v>240</v>
      </c>
      <c r="BT143">
        <v>61.2</v>
      </c>
      <c r="BU143">
        <v>90</v>
      </c>
      <c r="BV143">
        <v>55.9</v>
      </c>
      <c r="BW143">
        <v>35</v>
      </c>
      <c r="BX143">
        <v>54.7</v>
      </c>
      <c r="BY143">
        <v>372</v>
      </c>
      <c r="BZ143">
        <v>89.4</v>
      </c>
      <c r="CA143">
        <v>372</v>
      </c>
      <c r="CB143">
        <v>89.4</v>
      </c>
      <c r="CC143">
        <v>345</v>
      </c>
      <c r="CD143">
        <v>88</v>
      </c>
      <c r="CE143">
        <v>117</v>
      </c>
      <c r="CF143">
        <v>72.7</v>
      </c>
      <c r="CG143">
        <v>42</v>
      </c>
      <c r="CH143">
        <v>65.599999999999994</v>
      </c>
      <c r="CI143">
        <v>2307</v>
      </c>
      <c r="CJ143">
        <v>5.55</v>
      </c>
      <c r="CK143">
        <v>2167</v>
      </c>
      <c r="CL143">
        <v>5.21</v>
      </c>
      <c r="CM143">
        <v>2080</v>
      </c>
      <c r="CN143">
        <v>5</v>
      </c>
      <c r="CO143">
        <v>774</v>
      </c>
      <c r="CP143">
        <v>1.86</v>
      </c>
      <c r="CQ143">
        <v>301.5</v>
      </c>
      <c r="CR143">
        <v>0.72</v>
      </c>
      <c r="CS143">
        <v>4640</v>
      </c>
      <c r="CT143">
        <v>11.2</v>
      </c>
      <c r="CU143">
        <v>4334</v>
      </c>
      <c r="CV143">
        <v>10.4</v>
      </c>
      <c r="CW143">
        <v>5950</v>
      </c>
      <c r="CX143">
        <v>14.3</v>
      </c>
      <c r="CY143">
        <v>6300.25</v>
      </c>
      <c r="CZ143">
        <v>15.1</v>
      </c>
      <c r="DA143">
        <v>3664</v>
      </c>
      <c r="DB143">
        <v>8.8000000000000007</v>
      </c>
      <c r="DC143">
        <v>2636.25</v>
      </c>
      <c r="DD143">
        <v>6.3</v>
      </c>
      <c r="DE143">
        <v>1146</v>
      </c>
      <c r="DF143">
        <v>2.8</v>
      </c>
      <c r="DG143">
        <v>1179</v>
      </c>
      <c r="DH143">
        <v>2.8</v>
      </c>
      <c r="DI143">
        <v>8</v>
      </c>
      <c r="DJ143">
        <v>1.9</v>
      </c>
      <c r="DK143">
        <v>6</v>
      </c>
      <c r="DL143">
        <v>1.4</v>
      </c>
      <c r="DM143">
        <v>11</v>
      </c>
      <c r="DN143">
        <v>2.6</v>
      </c>
      <c r="DO143">
        <v>197</v>
      </c>
      <c r="DP143">
        <v>47.4</v>
      </c>
      <c r="DQ143">
        <v>175</v>
      </c>
      <c r="DR143">
        <v>42.1</v>
      </c>
      <c r="DS143">
        <v>158</v>
      </c>
      <c r="DT143">
        <v>38</v>
      </c>
      <c r="DU143">
        <v>234</v>
      </c>
      <c r="DV143">
        <v>56.3</v>
      </c>
      <c r="DW143">
        <v>224</v>
      </c>
      <c r="DX143">
        <v>53.8</v>
      </c>
      <c r="DY143">
        <v>5</v>
      </c>
      <c r="DZ143">
        <v>1.2</v>
      </c>
      <c r="EA143">
        <v>3</v>
      </c>
      <c r="EB143">
        <v>0.7</v>
      </c>
      <c r="EC143">
        <v>113</v>
      </c>
      <c r="ED143">
        <v>27.2</v>
      </c>
    </row>
    <row r="144" spans="1:134" x14ac:dyDescent="0.35">
      <c r="A144" s="228" t="str">
        <f t="shared" si="2"/>
        <v>Provisional.Academies and free schools.Prior attainment.Girls</v>
      </c>
      <c r="B144">
        <v>201819</v>
      </c>
      <c r="C144" t="s">
        <v>223</v>
      </c>
      <c r="D144" t="s">
        <v>224</v>
      </c>
      <c r="E144" t="s">
        <v>225</v>
      </c>
      <c r="F144" t="s">
        <v>226</v>
      </c>
      <c r="G144" t="s">
        <v>239</v>
      </c>
      <c r="H144" s="380" t="s">
        <v>92</v>
      </c>
      <c r="I144" t="s">
        <v>362</v>
      </c>
      <c r="J144" t="s">
        <v>6</v>
      </c>
      <c r="K144" t="s">
        <v>372</v>
      </c>
      <c r="L144" t="s">
        <v>7</v>
      </c>
      <c r="M144" t="s">
        <v>7</v>
      </c>
      <c r="N144">
        <v>2097</v>
      </c>
      <c r="O144">
        <v>17923</v>
      </c>
      <c r="P144">
        <v>469428.68</v>
      </c>
      <c r="Q144">
        <v>26.2</v>
      </c>
      <c r="R144">
        <v>17287</v>
      </c>
      <c r="S144">
        <v>96.5</v>
      </c>
      <c r="T144">
        <v>406</v>
      </c>
      <c r="U144">
        <v>2.2999999999999998</v>
      </c>
      <c r="V144">
        <v>1870</v>
      </c>
      <c r="W144">
        <v>10.4</v>
      </c>
      <c r="X144">
        <v>2614</v>
      </c>
      <c r="Y144">
        <v>14.6</v>
      </c>
      <c r="Z144">
        <v>87</v>
      </c>
      <c r="AA144">
        <v>0.5</v>
      </c>
      <c r="AB144">
        <v>260</v>
      </c>
      <c r="AC144">
        <v>1.5</v>
      </c>
      <c r="AD144">
        <v>35741.839999999997</v>
      </c>
      <c r="AE144">
        <v>1.99</v>
      </c>
      <c r="AF144">
        <v>17923</v>
      </c>
      <c r="AG144">
        <v>3132.6</v>
      </c>
      <c r="AH144">
        <v>0.17</v>
      </c>
      <c r="AI144">
        <v>0.16</v>
      </c>
      <c r="AJ144">
        <v>0.19</v>
      </c>
      <c r="AK144">
        <v>5888.37</v>
      </c>
      <c r="AL144">
        <v>0.33</v>
      </c>
      <c r="AM144">
        <v>0.31</v>
      </c>
      <c r="AN144">
        <v>0.35</v>
      </c>
      <c r="AO144">
        <v>-916.05</v>
      </c>
      <c r="AP144">
        <v>-0.05</v>
      </c>
      <c r="AQ144">
        <v>-7.0000000000000007E-2</v>
      </c>
      <c r="AR144">
        <v>-0.03</v>
      </c>
      <c r="AS144">
        <v>1611.26</v>
      </c>
      <c r="AT144">
        <v>0.09</v>
      </c>
      <c r="AU144">
        <v>7.0000000000000007E-2</v>
      </c>
      <c r="AV144">
        <v>0.11</v>
      </c>
      <c r="AW144">
        <v>5517.75</v>
      </c>
      <c r="AX144">
        <v>0.31</v>
      </c>
      <c r="AY144">
        <v>0.28999999999999998</v>
      </c>
      <c r="AZ144">
        <v>0.33</v>
      </c>
      <c r="BA144">
        <v>17602</v>
      </c>
      <c r="BB144">
        <v>98.2</v>
      </c>
      <c r="BC144">
        <v>17490</v>
      </c>
      <c r="BD144">
        <v>97.6</v>
      </c>
      <c r="BE144">
        <v>17048</v>
      </c>
      <c r="BF144">
        <v>95.1</v>
      </c>
      <c r="BG144">
        <v>17347</v>
      </c>
      <c r="BH144">
        <v>96.8</v>
      </c>
      <c r="BI144">
        <v>16751</v>
      </c>
      <c r="BJ144">
        <v>93.5</v>
      </c>
      <c r="BK144">
        <v>12295</v>
      </c>
      <c r="BL144">
        <v>68.599999999999994</v>
      </c>
      <c r="BM144">
        <v>3794</v>
      </c>
      <c r="BN144">
        <v>21.2</v>
      </c>
      <c r="BO144">
        <v>3296</v>
      </c>
      <c r="BP144">
        <v>18.399999999999999</v>
      </c>
      <c r="BQ144">
        <v>574</v>
      </c>
      <c r="BR144">
        <v>3.2</v>
      </c>
      <c r="BS144">
        <v>609</v>
      </c>
      <c r="BT144">
        <v>3.6</v>
      </c>
      <c r="BU144">
        <v>755</v>
      </c>
      <c r="BV144">
        <v>6.1</v>
      </c>
      <c r="BW144">
        <v>959</v>
      </c>
      <c r="BX144">
        <v>25.3</v>
      </c>
      <c r="BY144">
        <v>7044</v>
      </c>
      <c r="BZ144">
        <v>39.299999999999997</v>
      </c>
      <c r="CA144">
        <v>2254</v>
      </c>
      <c r="CB144">
        <v>12.6</v>
      </c>
      <c r="CC144">
        <v>1883</v>
      </c>
      <c r="CD144">
        <v>11.2</v>
      </c>
      <c r="CE144">
        <v>1642</v>
      </c>
      <c r="CF144">
        <v>13.4</v>
      </c>
      <c r="CG144">
        <v>1346</v>
      </c>
      <c r="CH144">
        <v>35.5</v>
      </c>
      <c r="CI144">
        <v>57737</v>
      </c>
      <c r="CJ144">
        <v>3.22</v>
      </c>
      <c r="CK144">
        <v>34591</v>
      </c>
      <c r="CL144">
        <v>1.93</v>
      </c>
      <c r="CM144">
        <v>41276</v>
      </c>
      <c r="CN144">
        <v>2.2999999999999998</v>
      </c>
      <c r="CO144">
        <v>26293</v>
      </c>
      <c r="CP144">
        <v>1.47</v>
      </c>
      <c r="CQ144">
        <v>13277.93</v>
      </c>
      <c r="CR144">
        <v>0.74</v>
      </c>
      <c r="CS144">
        <v>116133</v>
      </c>
      <c r="CT144">
        <v>6.5</v>
      </c>
      <c r="CU144">
        <v>69182</v>
      </c>
      <c r="CV144">
        <v>3.9</v>
      </c>
      <c r="CW144">
        <v>117836.43</v>
      </c>
      <c r="CX144">
        <v>6.6</v>
      </c>
      <c r="CY144">
        <v>166277.25</v>
      </c>
      <c r="CZ144">
        <v>9.3000000000000007</v>
      </c>
      <c r="DA144">
        <v>113064.5</v>
      </c>
      <c r="DB144">
        <v>6.3</v>
      </c>
      <c r="DC144">
        <v>53212.75</v>
      </c>
      <c r="DD144">
        <v>3</v>
      </c>
      <c r="DE144">
        <v>45849</v>
      </c>
      <c r="DF144">
        <v>2.6</v>
      </c>
      <c r="DG144">
        <v>48154</v>
      </c>
      <c r="DH144">
        <v>2.7</v>
      </c>
      <c r="DI144">
        <v>480</v>
      </c>
      <c r="DJ144">
        <v>2.7</v>
      </c>
      <c r="DK144">
        <v>194</v>
      </c>
      <c r="DL144">
        <v>1.1000000000000001</v>
      </c>
      <c r="DM144">
        <v>514</v>
      </c>
      <c r="DN144">
        <v>2.9</v>
      </c>
      <c r="DO144">
        <v>3541</v>
      </c>
      <c r="DP144">
        <v>19.8</v>
      </c>
      <c r="DQ144">
        <v>10580</v>
      </c>
      <c r="DR144">
        <v>59</v>
      </c>
      <c r="DS144">
        <v>16175</v>
      </c>
      <c r="DT144">
        <v>90.2</v>
      </c>
      <c r="DU144">
        <v>576</v>
      </c>
      <c r="DV144">
        <v>3.2</v>
      </c>
      <c r="DW144">
        <v>572</v>
      </c>
      <c r="DX144">
        <v>3.2</v>
      </c>
      <c r="DY144">
        <v>746</v>
      </c>
      <c r="DZ144">
        <v>4.2</v>
      </c>
      <c r="EA144">
        <v>307</v>
      </c>
      <c r="EB144">
        <v>1.7</v>
      </c>
      <c r="EC144">
        <v>10081</v>
      </c>
      <c r="ED144">
        <v>56.2</v>
      </c>
    </row>
    <row r="145" spans="1:134" x14ac:dyDescent="0.35">
      <c r="A145" s="228" t="str">
        <f t="shared" si="2"/>
        <v>Provisional.All independent schools.Prior attainment.Girls</v>
      </c>
      <c r="B145">
        <v>201819</v>
      </c>
      <c r="C145" t="s">
        <v>223</v>
      </c>
      <c r="D145" t="s">
        <v>224</v>
      </c>
      <c r="E145" t="s">
        <v>225</v>
      </c>
      <c r="F145" t="s">
        <v>226</v>
      </c>
      <c r="G145" t="s">
        <v>239</v>
      </c>
      <c r="H145" s="380" t="s">
        <v>311</v>
      </c>
      <c r="I145" t="s">
        <v>362</v>
      </c>
      <c r="J145" t="s">
        <v>6</v>
      </c>
      <c r="K145" t="s">
        <v>372</v>
      </c>
      <c r="L145" t="s">
        <v>7</v>
      </c>
      <c r="M145" t="s">
        <v>7</v>
      </c>
      <c r="N145">
        <v>34</v>
      </c>
      <c r="O145">
        <v>74</v>
      </c>
      <c r="P145">
        <v>186.5</v>
      </c>
      <c r="Q145">
        <v>2.5</v>
      </c>
      <c r="R145">
        <v>6</v>
      </c>
      <c r="S145">
        <v>8.1</v>
      </c>
      <c r="T145">
        <v>0</v>
      </c>
      <c r="U145">
        <v>0</v>
      </c>
      <c r="V145">
        <v>0</v>
      </c>
      <c r="W145">
        <v>0</v>
      </c>
      <c r="X145">
        <v>0</v>
      </c>
      <c r="Y145">
        <v>0</v>
      </c>
      <c r="Z145">
        <v>0</v>
      </c>
      <c r="AA145">
        <v>0</v>
      </c>
      <c r="AB145">
        <v>0</v>
      </c>
      <c r="AC145">
        <v>0</v>
      </c>
      <c r="AD145">
        <v>9.34</v>
      </c>
      <c r="AE145">
        <v>0.13</v>
      </c>
      <c r="AF145">
        <v>74</v>
      </c>
      <c r="AG145">
        <v>-106.7</v>
      </c>
      <c r="AH145">
        <v>-1.44</v>
      </c>
      <c r="AI145">
        <v>-1.73</v>
      </c>
      <c r="AJ145">
        <v>-1.1499999999999999</v>
      </c>
      <c r="AK145">
        <v>-126.56</v>
      </c>
      <c r="AL145">
        <v>-1.71</v>
      </c>
      <c r="AM145">
        <v>-2</v>
      </c>
      <c r="AN145">
        <v>-1.42</v>
      </c>
      <c r="AO145">
        <v>-78.45</v>
      </c>
      <c r="AP145">
        <v>-1.06</v>
      </c>
      <c r="AQ145">
        <v>-1.35</v>
      </c>
      <c r="AR145">
        <v>-0.77</v>
      </c>
      <c r="AS145">
        <v>-104.22</v>
      </c>
      <c r="AT145">
        <v>-1.41</v>
      </c>
      <c r="AU145">
        <v>-1.7</v>
      </c>
      <c r="AV145">
        <v>-1.1200000000000001</v>
      </c>
      <c r="AW145">
        <v>-114.87</v>
      </c>
      <c r="AX145">
        <v>-1.55</v>
      </c>
      <c r="AY145">
        <v>-1.84</v>
      </c>
      <c r="AZ145">
        <v>-1.26</v>
      </c>
      <c r="BA145">
        <v>17</v>
      </c>
      <c r="BB145">
        <v>23</v>
      </c>
      <c r="BC145">
        <v>16</v>
      </c>
      <c r="BD145">
        <v>21.6</v>
      </c>
      <c r="BE145">
        <v>5</v>
      </c>
      <c r="BF145">
        <v>6.8</v>
      </c>
      <c r="BG145">
        <v>9</v>
      </c>
      <c r="BH145">
        <v>12.2</v>
      </c>
      <c r="BI145">
        <v>4</v>
      </c>
      <c r="BJ145">
        <v>5.4</v>
      </c>
      <c r="BK145">
        <v>3</v>
      </c>
      <c r="BL145">
        <v>4.0999999999999996</v>
      </c>
      <c r="BM145">
        <v>1</v>
      </c>
      <c r="BN145">
        <v>1.4</v>
      </c>
      <c r="BO145">
        <v>0</v>
      </c>
      <c r="BP145">
        <v>0</v>
      </c>
      <c r="BQ145">
        <v>0</v>
      </c>
      <c r="BR145">
        <v>0</v>
      </c>
      <c r="BS145">
        <v>0</v>
      </c>
      <c r="BT145">
        <v>0</v>
      </c>
      <c r="BU145">
        <v>0</v>
      </c>
      <c r="BV145">
        <v>0</v>
      </c>
      <c r="BW145">
        <v>0</v>
      </c>
      <c r="BX145">
        <v>0</v>
      </c>
      <c r="BY145">
        <v>1</v>
      </c>
      <c r="BZ145">
        <v>1.4</v>
      </c>
      <c r="CA145">
        <v>0</v>
      </c>
      <c r="CB145">
        <v>0</v>
      </c>
      <c r="CC145">
        <v>0</v>
      </c>
      <c r="CD145">
        <v>0</v>
      </c>
      <c r="CE145">
        <v>0</v>
      </c>
      <c r="CF145">
        <v>0</v>
      </c>
      <c r="CG145">
        <v>0</v>
      </c>
      <c r="CH145">
        <v>0</v>
      </c>
      <c r="CI145">
        <v>15</v>
      </c>
      <c r="CJ145">
        <v>0.2</v>
      </c>
      <c r="CK145">
        <v>14</v>
      </c>
      <c r="CL145">
        <v>0.19</v>
      </c>
      <c r="CM145">
        <v>10</v>
      </c>
      <c r="CN145">
        <v>0.14000000000000001</v>
      </c>
      <c r="CO145">
        <v>4</v>
      </c>
      <c r="CP145">
        <v>0.05</v>
      </c>
      <c r="CQ145">
        <v>3</v>
      </c>
      <c r="CR145">
        <v>0.04</v>
      </c>
      <c r="CS145">
        <v>34</v>
      </c>
      <c r="CT145">
        <v>0.5</v>
      </c>
      <c r="CU145">
        <v>28</v>
      </c>
      <c r="CV145">
        <v>0.4</v>
      </c>
      <c r="CW145">
        <v>29</v>
      </c>
      <c r="CX145">
        <v>0.4</v>
      </c>
      <c r="CY145">
        <v>95.5</v>
      </c>
      <c r="CZ145">
        <v>1.3</v>
      </c>
      <c r="DA145">
        <v>84</v>
      </c>
      <c r="DB145">
        <v>1.1000000000000001</v>
      </c>
      <c r="DC145">
        <v>11.5</v>
      </c>
      <c r="DD145">
        <v>0.2</v>
      </c>
      <c r="DE145">
        <v>14</v>
      </c>
      <c r="DF145">
        <v>0.2</v>
      </c>
      <c r="DG145">
        <v>26</v>
      </c>
      <c r="DH145">
        <v>0.4</v>
      </c>
      <c r="DI145">
        <v>62</v>
      </c>
      <c r="DJ145">
        <v>83.8</v>
      </c>
      <c r="DK145">
        <v>6</v>
      </c>
      <c r="DL145">
        <v>8.1</v>
      </c>
      <c r="DM145">
        <v>3</v>
      </c>
      <c r="DN145">
        <v>4.0999999999999996</v>
      </c>
      <c r="DO145">
        <v>2</v>
      </c>
      <c r="DP145">
        <v>2.7</v>
      </c>
      <c r="DQ145">
        <v>1</v>
      </c>
      <c r="DR145">
        <v>1.4</v>
      </c>
      <c r="DS145">
        <v>3</v>
      </c>
      <c r="DT145">
        <v>4.0999999999999996</v>
      </c>
      <c r="DU145">
        <v>1</v>
      </c>
      <c r="DV145">
        <v>1.4</v>
      </c>
      <c r="DW145">
        <v>1</v>
      </c>
      <c r="DX145">
        <v>1.4</v>
      </c>
      <c r="DY145">
        <v>0</v>
      </c>
      <c r="DZ145">
        <v>0</v>
      </c>
      <c r="EA145">
        <v>0</v>
      </c>
      <c r="EB145">
        <v>0</v>
      </c>
      <c r="EC145">
        <v>12</v>
      </c>
      <c r="ED145">
        <v>16.2</v>
      </c>
    </row>
    <row r="146" spans="1:134" x14ac:dyDescent="0.35">
      <c r="A146" s="228" t="str">
        <f t="shared" si="2"/>
        <v>Provisional.All schools.Prior attainment.Girls</v>
      </c>
      <c r="B146">
        <v>201819</v>
      </c>
      <c r="C146" t="s">
        <v>223</v>
      </c>
      <c r="D146" t="s">
        <v>224</v>
      </c>
      <c r="E146" t="s">
        <v>225</v>
      </c>
      <c r="F146" t="s">
        <v>226</v>
      </c>
      <c r="G146" t="s">
        <v>239</v>
      </c>
      <c r="H146" s="380" t="s">
        <v>15</v>
      </c>
      <c r="I146" t="s">
        <v>362</v>
      </c>
      <c r="J146" t="s">
        <v>6</v>
      </c>
      <c r="K146" t="s">
        <v>372</v>
      </c>
      <c r="L146" t="s">
        <v>7</v>
      </c>
      <c r="M146" t="s">
        <v>7</v>
      </c>
      <c r="N146">
        <v>3812</v>
      </c>
      <c r="O146">
        <v>27915</v>
      </c>
      <c r="P146">
        <v>645758.32999999996</v>
      </c>
      <c r="Q146">
        <v>23.1</v>
      </c>
      <c r="R146">
        <v>24161</v>
      </c>
      <c r="S146">
        <v>86.6</v>
      </c>
      <c r="T146">
        <v>545</v>
      </c>
      <c r="U146">
        <v>2</v>
      </c>
      <c r="V146">
        <v>2495</v>
      </c>
      <c r="W146">
        <v>8.9</v>
      </c>
      <c r="X146">
        <v>3482</v>
      </c>
      <c r="Y146">
        <v>12.5</v>
      </c>
      <c r="Z146">
        <v>122</v>
      </c>
      <c r="AA146">
        <v>0.4</v>
      </c>
      <c r="AB146">
        <v>349</v>
      </c>
      <c r="AC146">
        <v>1.3</v>
      </c>
      <c r="AD146">
        <v>49038.74</v>
      </c>
      <c r="AE146">
        <v>1.76</v>
      </c>
      <c r="AF146">
        <v>27915</v>
      </c>
      <c r="AG146">
        <v>-1642.85</v>
      </c>
      <c r="AH146">
        <v>-0.06</v>
      </c>
      <c r="AI146">
        <v>-7.0000000000000007E-2</v>
      </c>
      <c r="AJ146">
        <v>-0.04</v>
      </c>
      <c r="AK146">
        <v>1332.78</v>
      </c>
      <c r="AL146">
        <v>0.05</v>
      </c>
      <c r="AM146">
        <v>0.03</v>
      </c>
      <c r="AN146">
        <v>0.06</v>
      </c>
      <c r="AO146">
        <v>-5570.54</v>
      </c>
      <c r="AP146">
        <v>-0.2</v>
      </c>
      <c r="AQ146">
        <v>-0.21</v>
      </c>
      <c r="AR146">
        <v>-0.18</v>
      </c>
      <c r="AS146">
        <v>-3231.73</v>
      </c>
      <c r="AT146">
        <v>-0.12</v>
      </c>
      <c r="AU146">
        <v>-0.13</v>
      </c>
      <c r="AV146">
        <v>-0.1</v>
      </c>
      <c r="AW146">
        <v>579.5</v>
      </c>
      <c r="AX146">
        <v>0.02</v>
      </c>
      <c r="AY146">
        <v>0.01</v>
      </c>
      <c r="AZ146">
        <v>0.04</v>
      </c>
      <c r="BA146">
        <v>25159</v>
      </c>
      <c r="BB146">
        <v>90.1</v>
      </c>
      <c r="BC146">
        <v>24906</v>
      </c>
      <c r="BD146">
        <v>89.2</v>
      </c>
      <c r="BE146">
        <v>23459</v>
      </c>
      <c r="BF146">
        <v>84</v>
      </c>
      <c r="BG146">
        <v>24375</v>
      </c>
      <c r="BH146">
        <v>87.3</v>
      </c>
      <c r="BI146">
        <v>23138</v>
      </c>
      <c r="BJ146">
        <v>82.9</v>
      </c>
      <c r="BK146">
        <v>16627</v>
      </c>
      <c r="BL146">
        <v>59.6</v>
      </c>
      <c r="BM146">
        <v>5236</v>
      </c>
      <c r="BN146">
        <v>18.8</v>
      </c>
      <c r="BO146">
        <v>4449</v>
      </c>
      <c r="BP146">
        <v>15.9</v>
      </c>
      <c r="BQ146">
        <v>767</v>
      </c>
      <c r="BR146">
        <v>2.7</v>
      </c>
      <c r="BS146">
        <v>835</v>
      </c>
      <c r="BT146">
        <v>3.6</v>
      </c>
      <c r="BU146">
        <v>1024</v>
      </c>
      <c r="BV146">
        <v>6.2</v>
      </c>
      <c r="BW146">
        <v>1372</v>
      </c>
      <c r="BX146">
        <v>26.2</v>
      </c>
      <c r="BY146">
        <v>9592</v>
      </c>
      <c r="BZ146">
        <v>34.4</v>
      </c>
      <c r="CA146">
        <v>3031</v>
      </c>
      <c r="CB146">
        <v>10.9</v>
      </c>
      <c r="CC146">
        <v>2512</v>
      </c>
      <c r="CD146">
        <v>10.9</v>
      </c>
      <c r="CE146">
        <v>2207</v>
      </c>
      <c r="CF146">
        <v>13.3</v>
      </c>
      <c r="CG146">
        <v>1901</v>
      </c>
      <c r="CH146">
        <v>36.299999999999997</v>
      </c>
      <c r="CI146">
        <v>79138</v>
      </c>
      <c r="CJ146">
        <v>2.83</v>
      </c>
      <c r="CK146">
        <v>47719</v>
      </c>
      <c r="CL146">
        <v>1.71</v>
      </c>
      <c r="CM146">
        <v>56599.5</v>
      </c>
      <c r="CN146">
        <v>2.0299999999999998</v>
      </c>
      <c r="CO146">
        <v>35610</v>
      </c>
      <c r="CP146">
        <v>1.28</v>
      </c>
      <c r="CQ146">
        <v>18563.939999999999</v>
      </c>
      <c r="CR146">
        <v>0.67</v>
      </c>
      <c r="CS146">
        <v>160170</v>
      </c>
      <c r="CT146">
        <v>5.7</v>
      </c>
      <c r="CU146">
        <v>95438</v>
      </c>
      <c r="CV146">
        <v>3.4</v>
      </c>
      <c r="CW146">
        <v>161696.57999999999</v>
      </c>
      <c r="CX146">
        <v>5.8</v>
      </c>
      <c r="CY146">
        <v>228453.75</v>
      </c>
      <c r="CZ146">
        <v>8.1999999999999993</v>
      </c>
      <c r="DA146">
        <v>158051</v>
      </c>
      <c r="DB146">
        <v>5.7</v>
      </c>
      <c r="DC146">
        <v>70402.75</v>
      </c>
      <c r="DD146">
        <v>2.5</v>
      </c>
      <c r="DE146">
        <v>63085</v>
      </c>
      <c r="DF146">
        <v>2.2999999999999998</v>
      </c>
      <c r="DG146">
        <v>66779</v>
      </c>
      <c r="DH146">
        <v>2.4</v>
      </c>
      <c r="DI146">
        <v>3585</v>
      </c>
      <c r="DJ146">
        <v>12.8</v>
      </c>
      <c r="DK146">
        <v>719</v>
      </c>
      <c r="DL146">
        <v>2.6</v>
      </c>
      <c r="DM146">
        <v>908</v>
      </c>
      <c r="DN146">
        <v>3.3</v>
      </c>
      <c r="DO146">
        <v>5034</v>
      </c>
      <c r="DP146">
        <v>18</v>
      </c>
      <c r="DQ146">
        <v>14447</v>
      </c>
      <c r="DR146">
        <v>51.8</v>
      </c>
      <c r="DS146">
        <v>22445</v>
      </c>
      <c r="DT146">
        <v>80.400000000000006</v>
      </c>
      <c r="DU146">
        <v>693</v>
      </c>
      <c r="DV146">
        <v>2.5</v>
      </c>
      <c r="DW146">
        <v>689</v>
      </c>
      <c r="DX146">
        <v>2.5</v>
      </c>
      <c r="DY146">
        <v>982</v>
      </c>
      <c r="DZ146">
        <v>3.5</v>
      </c>
      <c r="EA146">
        <v>414</v>
      </c>
      <c r="EB146">
        <v>1.5</v>
      </c>
      <c r="EC146">
        <v>14269</v>
      </c>
      <c r="ED146">
        <v>51.1</v>
      </c>
    </row>
    <row r="147" spans="1:134" x14ac:dyDescent="0.35">
      <c r="A147" s="228" t="str">
        <f t="shared" si="2"/>
        <v>Provisional.All special schools.Prior attainment.Girls</v>
      </c>
      <c r="B147">
        <v>201819</v>
      </c>
      <c r="C147" t="s">
        <v>223</v>
      </c>
      <c r="D147" t="s">
        <v>224</v>
      </c>
      <c r="E147" t="s">
        <v>225</v>
      </c>
      <c r="F147" t="s">
        <v>226</v>
      </c>
      <c r="G147" t="s">
        <v>239</v>
      </c>
      <c r="H147" s="380" t="s">
        <v>18</v>
      </c>
      <c r="I147" t="s">
        <v>362</v>
      </c>
      <c r="J147" t="s">
        <v>6</v>
      </c>
      <c r="K147" t="s">
        <v>372</v>
      </c>
      <c r="L147" t="s">
        <v>7</v>
      </c>
      <c r="M147" t="s">
        <v>7</v>
      </c>
      <c r="N147">
        <v>644</v>
      </c>
      <c r="O147">
        <v>2584</v>
      </c>
      <c r="P147">
        <v>2875.75</v>
      </c>
      <c r="Q147">
        <v>1.1000000000000001</v>
      </c>
      <c r="R147">
        <v>135</v>
      </c>
      <c r="S147">
        <v>5.2</v>
      </c>
      <c r="T147">
        <v>2</v>
      </c>
      <c r="U147">
        <v>0.1</v>
      </c>
      <c r="V147">
        <v>6</v>
      </c>
      <c r="W147">
        <v>0.2</v>
      </c>
      <c r="X147">
        <v>0</v>
      </c>
      <c r="Y147">
        <v>0</v>
      </c>
      <c r="Z147">
        <v>0</v>
      </c>
      <c r="AA147">
        <v>0</v>
      </c>
      <c r="AB147">
        <v>0</v>
      </c>
      <c r="AC147">
        <v>0</v>
      </c>
      <c r="AD147">
        <v>137.04</v>
      </c>
      <c r="AE147">
        <v>0.05</v>
      </c>
      <c r="AF147">
        <v>2584</v>
      </c>
      <c r="AG147">
        <v>-4032.15</v>
      </c>
      <c r="AH147">
        <v>-1.56</v>
      </c>
      <c r="AI147">
        <v>-1.61</v>
      </c>
      <c r="AJ147">
        <v>-1.51</v>
      </c>
      <c r="AK147">
        <v>-4643.3100000000004</v>
      </c>
      <c r="AL147">
        <v>-1.8</v>
      </c>
      <c r="AM147">
        <v>-1.85</v>
      </c>
      <c r="AN147">
        <v>-1.75</v>
      </c>
      <c r="AO147">
        <v>-2898.65</v>
      </c>
      <c r="AP147">
        <v>-1.1200000000000001</v>
      </c>
      <c r="AQ147">
        <v>-1.17</v>
      </c>
      <c r="AR147">
        <v>-1.07</v>
      </c>
      <c r="AS147">
        <v>-3758.52</v>
      </c>
      <c r="AT147">
        <v>-1.45</v>
      </c>
      <c r="AU147">
        <v>-1.5</v>
      </c>
      <c r="AV147">
        <v>-1.41</v>
      </c>
      <c r="AW147">
        <v>-4657.84</v>
      </c>
      <c r="AX147">
        <v>-1.8</v>
      </c>
      <c r="AY147">
        <v>-1.85</v>
      </c>
      <c r="AZ147">
        <v>-1.75</v>
      </c>
      <c r="BA147">
        <v>491</v>
      </c>
      <c r="BB147">
        <v>19</v>
      </c>
      <c r="BC147">
        <v>468</v>
      </c>
      <c r="BD147">
        <v>18.100000000000001</v>
      </c>
      <c r="BE147">
        <v>72</v>
      </c>
      <c r="BF147">
        <v>2.8</v>
      </c>
      <c r="BG147">
        <v>211</v>
      </c>
      <c r="BH147">
        <v>8.1999999999999993</v>
      </c>
      <c r="BI147">
        <v>81</v>
      </c>
      <c r="BJ147">
        <v>3.1</v>
      </c>
      <c r="BK147">
        <v>34</v>
      </c>
      <c r="BL147">
        <v>1.3</v>
      </c>
      <c r="BM147">
        <v>5</v>
      </c>
      <c r="BN147">
        <v>0.2</v>
      </c>
      <c r="BO147">
        <v>2</v>
      </c>
      <c r="BP147">
        <v>0.1</v>
      </c>
      <c r="BQ147">
        <v>3</v>
      </c>
      <c r="BR147">
        <v>0.1</v>
      </c>
      <c r="BS147">
        <v>3</v>
      </c>
      <c r="BT147">
        <v>3.7</v>
      </c>
      <c r="BU147">
        <v>0</v>
      </c>
      <c r="BV147">
        <v>0</v>
      </c>
      <c r="BW147">
        <v>2</v>
      </c>
      <c r="BX147">
        <v>40</v>
      </c>
      <c r="BY147">
        <v>10</v>
      </c>
      <c r="BZ147">
        <v>0.4</v>
      </c>
      <c r="CA147">
        <v>10</v>
      </c>
      <c r="CB147">
        <v>0.4</v>
      </c>
      <c r="CC147">
        <v>6</v>
      </c>
      <c r="CD147">
        <v>7.4</v>
      </c>
      <c r="CE147">
        <v>0</v>
      </c>
      <c r="CF147">
        <v>0</v>
      </c>
      <c r="CG147">
        <v>2</v>
      </c>
      <c r="CH147">
        <v>40</v>
      </c>
      <c r="CI147">
        <v>171</v>
      </c>
      <c r="CJ147">
        <v>7.0000000000000007E-2</v>
      </c>
      <c r="CK147">
        <v>255</v>
      </c>
      <c r="CL147">
        <v>0.1</v>
      </c>
      <c r="CM147">
        <v>164</v>
      </c>
      <c r="CN147">
        <v>0.06</v>
      </c>
      <c r="CO147">
        <v>54</v>
      </c>
      <c r="CP147">
        <v>0.02</v>
      </c>
      <c r="CQ147">
        <v>14</v>
      </c>
      <c r="CR147">
        <v>0.01</v>
      </c>
      <c r="CS147">
        <v>628</v>
      </c>
      <c r="CT147">
        <v>0.2</v>
      </c>
      <c r="CU147">
        <v>510</v>
      </c>
      <c r="CV147">
        <v>0.2</v>
      </c>
      <c r="CW147">
        <v>503</v>
      </c>
      <c r="CX147">
        <v>0.2</v>
      </c>
      <c r="CY147">
        <v>1234.75</v>
      </c>
      <c r="CZ147">
        <v>0.5</v>
      </c>
      <c r="DA147">
        <v>1119</v>
      </c>
      <c r="DB147">
        <v>0.4</v>
      </c>
      <c r="DC147">
        <v>115.75</v>
      </c>
      <c r="DD147">
        <v>0</v>
      </c>
      <c r="DE147">
        <v>256</v>
      </c>
      <c r="DF147">
        <v>0.1</v>
      </c>
      <c r="DG147">
        <v>488</v>
      </c>
      <c r="DH147">
        <v>0.2</v>
      </c>
      <c r="DI147">
        <v>2326</v>
      </c>
      <c r="DJ147">
        <v>90</v>
      </c>
      <c r="DK147">
        <v>165</v>
      </c>
      <c r="DL147">
        <v>6.4</v>
      </c>
      <c r="DM147">
        <v>54</v>
      </c>
      <c r="DN147">
        <v>2.1</v>
      </c>
      <c r="DO147">
        <v>26</v>
      </c>
      <c r="DP147">
        <v>1</v>
      </c>
      <c r="DQ147">
        <v>13</v>
      </c>
      <c r="DR147">
        <v>0.5</v>
      </c>
      <c r="DS147">
        <v>80</v>
      </c>
      <c r="DT147">
        <v>3.1</v>
      </c>
      <c r="DU147">
        <v>1</v>
      </c>
      <c r="DV147">
        <v>0</v>
      </c>
      <c r="DW147">
        <v>1</v>
      </c>
      <c r="DX147">
        <v>0</v>
      </c>
      <c r="DY147">
        <v>2</v>
      </c>
      <c r="DZ147">
        <v>0.1</v>
      </c>
      <c r="EA147">
        <v>0</v>
      </c>
      <c r="EB147">
        <v>0</v>
      </c>
      <c r="EC147">
        <v>316</v>
      </c>
      <c r="ED147">
        <v>12.2</v>
      </c>
    </row>
    <row r="148" spans="1:134" x14ac:dyDescent="0.35">
      <c r="A148" s="228" t="str">
        <f t="shared" si="2"/>
        <v>Provisional.All state-funded.Prior attainment.Girls</v>
      </c>
      <c r="B148">
        <v>201819</v>
      </c>
      <c r="C148" t="s">
        <v>223</v>
      </c>
      <c r="D148" t="s">
        <v>224</v>
      </c>
      <c r="E148" t="s">
        <v>225</v>
      </c>
      <c r="F148" t="s">
        <v>226</v>
      </c>
      <c r="G148" t="s">
        <v>239</v>
      </c>
      <c r="H148" s="380" t="s">
        <v>227</v>
      </c>
      <c r="I148" t="s">
        <v>362</v>
      </c>
      <c r="J148" t="s">
        <v>6</v>
      </c>
      <c r="K148" t="s">
        <v>372</v>
      </c>
      <c r="L148" t="s">
        <v>7</v>
      </c>
      <c r="M148" t="s">
        <v>7</v>
      </c>
      <c r="N148">
        <v>3502</v>
      </c>
      <c r="O148">
        <v>27123</v>
      </c>
      <c r="P148">
        <v>642016.32999999996</v>
      </c>
      <c r="Q148">
        <v>23.7</v>
      </c>
      <c r="R148">
        <v>23782</v>
      </c>
      <c r="S148">
        <v>87.7</v>
      </c>
      <c r="T148">
        <v>544</v>
      </c>
      <c r="U148">
        <v>2</v>
      </c>
      <c r="V148">
        <v>2493</v>
      </c>
      <c r="W148">
        <v>9.1999999999999993</v>
      </c>
      <c r="X148">
        <v>3481</v>
      </c>
      <c r="Y148">
        <v>12.8</v>
      </c>
      <c r="Z148">
        <v>122</v>
      </c>
      <c r="AA148">
        <v>0.4</v>
      </c>
      <c r="AB148">
        <v>349</v>
      </c>
      <c r="AC148">
        <v>1.3</v>
      </c>
      <c r="AD148">
        <v>48825.05</v>
      </c>
      <c r="AE148">
        <v>1.8</v>
      </c>
      <c r="AF148">
        <v>27123</v>
      </c>
      <c r="AG148">
        <v>-91.5</v>
      </c>
      <c r="AH148">
        <v>0</v>
      </c>
      <c r="AI148">
        <v>-0.02</v>
      </c>
      <c r="AJ148">
        <v>0.01</v>
      </c>
      <c r="AK148">
        <v>3103.13</v>
      </c>
      <c r="AL148">
        <v>0.11</v>
      </c>
      <c r="AM148">
        <v>0.1</v>
      </c>
      <c r="AN148">
        <v>0.13</v>
      </c>
      <c r="AO148">
        <v>-4437.58</v>
      </c>
      <c r="AP148">
        <v>-0.16</v>
      </c>
      <c r="AQ148">
        <v>-0.18</v>
      </c>
      <c r="AR148">
        <v>-0.15</v>
      </c>
      <c r="AS148">
        <v>-1800.41</v>
      </c>
      <c r="AT148">
        <v>-7.0000000000000007E-2</v>
      </c>
      <c r="AU148">
        <v>-0.08</v>
      </c>
      <c r="AV148">
        <v>-0.05</v>
      </c>
      <c r="AW148">
        <v>2383.94</v>
      </c>
      <c r="AX148">
        <v>0.09</v>
      </c>
      <c r="AY148">
        <v>7.0000000000000007E-2</v>
      </c>
      <c r="AZ148">
        <v>0.1</v>
      </c>
      <c r="BA148">
        <v>24585</v>
      </c>
      <c r="BB148">
        <v>90.6</v>
      </c>
      <c r="BC148">
        <v>24413</v>
      </c>
      <c r="BD148">
        <v>90</v>
      </c>
      <c r="BE148">
        <v>23312</v>
      </c>
      <c r="BF148">
        <v>85.9</v>
      </c>
      <c r="BG148">
        <v>23938</v>
      </c>
      <c r="BH148">
        <v>88.3</v>
      </c>
      <c r="BI148">
        <v>22988</v>
      </c>
      <c r="BJ148">
        <v>84.8</v>
      </c>
      <c r="BK148">
        <v>16575</v>
      </c>
      <c r="BL148">
        <v>61.1</v>
      </c>
      <c r="BM148">
        <v>5227</v>
      </c>
      <c r="BN148">
        <v>19.3</v>
      </c>
      <c r="BO148">
        <v>4443</v>
      </c>
      <c r="BP148">
        <v>16.399999999999999</v>
      </c>
      <c r="BQ148">
        <v>766</v>
      </c>
      <c r="BR148">
        <v>2.8</v>
      </c>
      <c r="BS148">
        <v>834</v>
      </c>
      <c r="BT148">
        <v>3.6</v>
      </c>
      <c r="BU148">
        <v>1024</v>
      </c>
      <c r="BV148">
        <v>6.2</v>
      </c>
      <c r="BW148">
        <v>1368</v>
      </c>
      <c r="BX148">
        <v>26.2</v>
      </c>
      <c r="BY148">
        <v>9575</v>
      </c>
      <c r="BZ148">
        <v>35.299999999999997</v>
      </c>
      <c r="CA148">
        <v>3027</v>
      </c>
      <c r="CB148">
        <v>11.2</v>
      </c>
      <c r="CC148">
        <v>2510</v>
      </c>
      <c r="CD148">
        <v>10.9</v>
      </c>
      <c r="CE148">
        <v>2207</v>
      </c>
      <c r="CF148">
        <v>13.3</v>
      </c>
      <c r="CG148">
        <v>1896</v>
      </c>
      <c r="CH148">
        <v>36.299999999999997</v>
      </c>
      <c r="CI148">
        <v>78805</v>
      </c>
      <c r="CJ148">
        <v>2.91</v>
      </c>
      <c r="CK148">
        <v>47310</v>
      </c>
      <c r="CL148">
        <v>1.74</v>
      </c>
      <c r="CM148">
        <v>56377.5</v>
      </c>
      <c r="CN148">
        <v>2.08</v>
      </c>
      <c r="CO148">
        <v>35551</v>
      </c>
      <c r="CP148">
        <v>1.31</v>
      </c>
      <c r="CQ148">
        <v>18527.939999999999</v>
      </c>
      <c r="CR148">
        <v>0.68</v>
      </c>
      <c r="CS148">
        <v>159005</v>
      </c>
      <c r="CT148">
        <v>5.9</v>
      </c>
      <c r="CU148">
        <v>94620</v>
      </c>
      <c r="CV148">
        <v>3.5</v>
      </c>
      <c r="CW148">
        <v>161048.57999999999</v>
      </c>
      <c r="CX148">
        <v>5.9</v>
      </c>
      <c r="CY148">
        <v>227342.75</v>
      </c>
      <c r="CZ148">
        <v>8.4</v>
      </c>
      <c r="DA148">
        <v>157164</v>
      </c>
      <c r="DB148">
        <v>5.8</v>
      </c>
      <c r="DC148">
        <v>70178.75</v>
      </c>
      <c r="DD148">
        <v>2.6</v>
      </c>
      <c r="DE148">
        <v>62716</v>
      </c>
      <c r="DF148">
        <v>2.2999999999999998</v>
      </c>
      <c r="DG148">
        <v>66363</v>
      </c>
      <c r="DH148">
        <v>2.4</v>
      </c>
      <c r="DI148">
        <v>2985</v>
      </c>
      <c r="DJ148">
        <v>11</v>
      </c>
      <c r="DK148">
        <v>481</v>
      </c>
      <c r="DL148">
        <v>1.8</v>
      </c>
      <c r="DM148">
        <v>794</v>
      </c>
      <c r="DN148">
        <v>2.9</v>
      </c>
      <c r="DO148">
        <v>4962</v>
      </c>
      <c r="DP148">
        <v>18.3</v>
      </c>
      <c r="DQ148">
        <v>14420</v>
      </c>
      <c r="DR148">
        <v>53.2</v>
      </c>
      <c r="DS148">
        <v>22298</v>
      </c>
      <c r="DT148">
        <v>82.2</v>
      </c>
      <c r="DU148">
        <v>690</v>
      </c>
      <c r="DV148">
        <v>2.5</v>
      </c>
      <c r="DW148">
        <v>686</v>
      </c>
      <c r="DX148">
        <v>2.5</v>
      </c>
      <c r="DY148">
        <v>981</v>
      </c>
      <c r="DZ148">
        <v>3.6</v>
      </c>
      <c r="EA148">
        <v>414</v>
      </c>
      <c r="EB148">
        <v>1.5</v>
      </c>
      <c r="EC148">
        <v>14111</v>
      </c>
      <c r="ED148">
        <v>52</v>
      </c>
    </row>
    <row r="149" spans="1:134" x14ac:dyDescent="0.35">
      <c r="A149" s="228" t="str">
        <f t="shared" si="2"/>
        <v>Provisional.Converter Academies.Prior attainment.Girls</v>
      </c>
      <c r="B149">
        <v>201819</v>
      </c>
      <c r="C149" t="s">
        <v>223</v>
      </c>
      <c r="D149" t="s">
        <v>224</v>
      </c>
      <c r="E149" t="s">
        <v>225</v>
      </c>
      <c r="F149" t="s">
        <v>226</v>
      </c>
      <c r="G149" t="s">
        <v>239</v>
      </c>
      <c r="H149" s="380" t="s">
        <v>228</v>
      </c>
      <c r="I149" t="s">
        <v>362</v>
      </c>
      <c r="J149" t="s">
        <v>6</v>
      </c>
      <c r="K149" t="s">
        <v>372</v>
      </c>
      <c r="L149" t="s">
        <v>7</v>
      </c>
      <c r="M149" t="s">
        <v>7</v>
      </c>
      <c r="N149">
        <v>1271</v>
      </c>
      <c r="O149">
        <v>10880</v>
      </c>
      <c r="P149">
        <v>291542.53000000003</v>
      </c>
      <c r="Q149">
        <v>26.8</v>
      </c>
      <c r="R149">
        <v>10489</v>
      </c>
      <c r="S149">
        <v>96.4</v>
      </c>
      <c r="T149">
        <v>253</v>
      </c>
      <c r="U149">
        <v>2.2999999999999998</v>
      </c>
      <c r="V149">
        <v>1187</v>
      </c>
      <c r="W149">
        <v>10.9</v>
      </c>
      <c r="X149">
        <v>1588</v>
      </c>
      <c r="Y149">
        <v>14.6</v>
      </c>
      <c r="Z149">
        <v>57</v>
      </c>
      <c r="AA149">
        <v>0.5</v>
      </c>
      <c r="AB149">
        <v>161</v>
      </c>
      <c r="AC149">
        <v>1.5</v>
      </c>
      <c r="AD149">
        <v>22327.61</v>
      </c>
      <c r="AE149">
        <v>2.0499999999999998</v>
      </c>
      <c r="AF149">
        <v>10880</v>
      </c>
      <c r="AG149">
        <v>2359.08</v>
      </c>
      <c r="AH149">
        <v>0.22</v>
      </c>
      <c r="AI149">
        <v>0.19</v>
      </c>
      <c r="AJ149">
        <v>0.24</v>
      </c>
      <c r="AK149">
        <v>4120.8100000000004</v>
      </c>
      <c r="AL149">
        <v>0.38</v>
      </c>
      <c r="AM149">
        <v>0.35</v>
      </c>
      <c r="AN149">
        <v>0.4</v>
      </c>
      <c r="AO149">
        <v>2.93</v>
      </c>
      <c r="AP149">
        <v>0</v>
      </c>
      <c r="AQ149">
        <v>-0.02</v>
      </c>
      <c r="AR149">
        <v>0.02</v>
      </c>
      <c r="AS149">
        <v>1522.26</v>
      </c>
      <c r="AT149">
        <v>0.14000000000000001</v>
      </c>
      <c r="AU149">
        <v>0.12</v>
      </c>
      <c r="AV149">
        <v>0.16</v>
      </c>
      <c r="AW149">
        <v>3593.37</v>
      </c>
      <c r="AX149">
        <v>0.33</v>
      </c>
      <c r="AY149">
        <v>0.31</v>
      </c>
      <c r="AZ149">
        <v>0.35</v>
      </c>
      <c r="BA149">
        <v>10691</v>
      </c>
      <c r="BB149">
        <v>98.3</v>
      </c>
      <c r="BC149">
        <v>10640</v>
      </c>
      <c r="BD149">
        <v>97.8</v>
      </c>
      <c r="BE149">
        <v>10319</v>
      </c>
      <c r="BF149">
        <v>94.8</v>
      </c>
      <c r="BG149">
        <v>10526</v>
      </c>
      <c r="BH149">
        <v>96.7</v>
      </c>
      <c r="BI149">
        <v>10173</v>
      </c>
      <c r="BJ149">
        <v>93.5</v>
      </c>
      <c r="BK149">
        <v>7422</v>
      </c>
      <c r="BL149">
        <v>68.2</v>
      </c>
      <c r="BM149">
        <v>2257</v>
      </c>
      <c r="BN149">
        <v>20.7</v>
      </c>
      <c r="BO149">
        <v>2127</v>
      </c>
      <c r="BP149">
        <v>19.5</v>
      </c>
      <c r="BQ149">
        <v>365</v>
      </c>
      <c r="BR149">
        <v>3.4</v>
      </c>
      <c r="BS149">
        <v>405</v>
      </c>
      <c r="BT149">
        <v>4</v>
      </c>
      <c r="BU149">
        <v>501</v>
      </c>
      <c r="BV149">
        <v>6.8</v>
      </c>
      <c r="BW149">
        <v>532</v>
      </c>
      <c r="BX149">
        <v>23.6</v>
      </c>
      <c r="BY149">
        <v>4481</v>
      </c>
      <c r="BZ149">
        <v>41.2</v>
      </c>
      <c r="CA149">
        <v>1432</v>
      </c>
      <c r="CB149">
        <v>13.2</v>
      </c>
      <c r="CC149">
        <v>1235</v>
      </c>
      <c r="CD149">
        <v>12.1</v>
      </c>
      <c r="CE149">
        <v>1086</v>
      </c>
      <c r="CF149">
        <v>14.6</v>
      </c>
      <c r="CG149">
        <v>790</v>
      </c>
      <c r="CH149">
        <v>35</v>
      </c>
      <c r="CI149">
        <v>35767</v>
      </c>
      <c r="CJ149">
        <v>3.29</v>
      </c>
      <c r="CK149">
        <v>21777</v>
      </c>
      <c r="CL149">
        <v>2</v>
      </c>
      <c r="CM149">
        <v>25929.5</v>
      </c>
      <c r="CN149">
        <v>2.38</v>
      </c>
      <c r="CO149">
        <v>16701</v>
      </c>
      <c r="CP149">
        <v>1.54</v>
      </c>
      <c r="CQ149">
        <v>7863.28</v>
      </c>
      <c r="CR149">
        <v>0.72</v>
      </c>
      <c r="CS149">
        <v>72045</v>
      </c>
      <c r="CT149">
        <v>6.6</v>
      </c>
      <c r="CU149">
        <v>43554</v>
      </c>
      <c r="CV149">
        <v>4</v>
      </c>
      <c r="CW149">
        <v>73686.28</v>
      </c>
      <c r="CX149">
        <v>6.8</v>
      </c>
      <c r="CY149">
        <v>102257.25</v>
      </c>
      <c r="CZ149">
        <v>9.4</v>
      </c>
      <c r="DA149">
        <v>73726.5</v>
      </c>
      <c r="DB149">
        <v>6.8</v>
      </c>
      <c r="DC149">
        <v>28530.75</v>
      </c>
      <c r="DD149">
        <v>2.6</v>
      </c>
      <c r="DE149">
        <v>27978</v>
      </c>
      <c r="DF149">
        <v>2.6</v>
      </c>
      <c r="DG149">
        <v>29534</v>
      </c>
      <c r="DH149">
        <v>2.7</v>
      </c>
      <c r="DI149">
        <v>282</v>
      </c>
      <c r="DJ149">
        <v>2.6</v>
      </c>
      <c r="DK149">
        <v>133</v>
      </c>
      <c r="DL149">
        <v>1.2</v>
      </c>
      <c r="DM149">
        <v>323</v>
      </c>
      <c r="DN149">
        <v>3</v>
      </c>
      <c r="DO149">
        <v>2238</v>
      </c>
      <c r="DP149">
        <v>20.6</v>
      </c>
      <c r="DQ149">
        <v>6316</v>
      </c>
      <c r="DR149">
        <v>58.1</v>
      </c>
      <c r="DS149">
        <v>9818</v>
      </c>
      <c r="DT149">
        <v>90.2</v>
      </c>
      <c r="DU149">
        <v>355</v>
      </c>
      <c r="DV149">
        <v>3.3</v>
      </c>
      <c r="DW149">
        <v>353</v>
      </c>
      <c r="DX149">
        <v>3.2</v>
      </c>
      <c r="DY149">
        <v>456</v>
      </c>
      <c r="DZ149">
        <v>4.2</v>
      </c>
      <c r="EA149">
        <v>147</v>
      </c>
      <c r="EB149">
        <v>1.4</v>
      </c>
      <c r="EC149">
        <v>6313</v>
      </c>
      <c r="ED149">
        <v>58</v>
      </c>
    </row>
    <row r="150" spans="1:134" x14ac:dyDescent="0.35">
      <c r="A150" s="228" t="str">
        <f t="shared" si="2"/>
        <v>Provisional.FE14-16 Colleges.Prior attainment.Girls</v>
      </c>
      <c r="B150">
        <v>201819</v>
      </c>
      <c r="C150" t="s">
        <v>223</v>
      </c>
      <c r="D150" t="s">
        <v>224</v>
      </c>
      <c r="E150" t="s">
        <v>225</v>
      </c>
      <c r="F150" t="s">
        <v>226</v>
      </c>
      <c r="G150" t="s">
        <v>239</v>
      </c>
      <c r="H150" s="380" t="s">
        <v>229</v>
      </c>
      <c r="I150" t="s">
        <v>362</v>
      </c>
      <c r="J150" t="s">
        <v>6</v>
      </c>
      <c r="K150" t="s">
        <v>372</v>
      </c>
      <c r="L150" t="s">
        <v>7</v>
      </c>
      <c r="M150" t="s">
        <v>7</v>
      </c>
      <c r="N150">
        <v>16</v>
      </c>
      <c r="O150">
        <v>78</v>
      </c>
      <c r="P150">
        <v>707</v>
      </c>
      <c r="Q150">
        <v>9.1</v>
      </c>
      <c r="R150">
        <v>56</v>
      </c>
      <c r="S150">
        <v>71.8</v>
      </c>
      <c r="T150">
        <v>0</v>
      </c>
      <c r="U150">
        <v>0</v>
      </c>
      <c r="V150">
        <v>2</v>
      </c>
      <c r="W150">
        <v>2.6</v>
      </c>
      <c r="X150">
        <v>0</v>
      </c>
      <c r="Y150">
        <v>0</v>
      </c>
      <c r="Z150">
        <v>0</v>
      </c>
      <c r="AA150">
        <v>0</v>
      </c>
      <c r="AB150">
        <v>0</v>
      </c>
      <c r="AC150">
        <v>0</v>
      </c>
      <c r="AD150">
        <v>48.33</v>
      </c>
      <c r="AE150">
        <v>0.62</v>
      </c>
      <c r="AF150">
        <v>78</v>
      </c>
      <c r="AG150">
        <v>-122.75</v>
      </c>
      <c r="AH150">
        <v>-1.57</v>
      </c>
      <c r="AI150">
        <v>-1.86</v>
      </c>
      <c r="AJ150">
        <v>-1.29</v>
      </c>
      <c r="AK150">
        <v>-122.22</v>
      </c>
      <c r="AL150">
        <v>-1.57</v>
      </c>
      <c r="AM150">
        <v>-1.85</v>
      </c>
      <c r="AN150">
        <v>-1.28</v>
      </c>
      <c r="AO150">
        <v>-80.58</v>
      </c>
      <c r="AP150">
        <v>-1.03</v>
      </c>
      <c r="AQ150">
        <v>-1.32</v>
      </c>
      <c r="AR150">
        <v>-0.75</v>
      </c>
      <c r="AS150">
        <v>-117.6</v>
      </c>
      <c r="AT150">
        <v>-1.51</v>
      </c>
      <c r="AU150">
        <v>-1.79</v>
      </c>
      <c r="AV150">
        <v>-1.22</v>
      </c>
      <c r="AW150">
        <v>-156.38</v>
      </c>
      <c r="AX150">
        <v>-2</v>
      </c>
      <c r="AY150">
        <v>-2.29</v>
      </c>
      <c r="AZ150">
        <v>-1.72</v>
      </c>
      <c r="BA150">
        <v>60</v>
      </c>
      <c r="BB150">
        <v>76.900000000000006</v>
      </c>
      <c r="BC150">
        <v>57</v>
      </c>
      <c r="BD150">
        <v>73.099999999999994</v>
      </c>
      <c r="BE150">
        <v>30</v>
      </c>
      <c r="BF150">
        <v>38.5</v>
      </c>
      <c r="BG150">
        <v>57</v>
      </c>
      <c r="BH150">
        <v>73.099999999999994</v>
      </c>
      <c r="BI150">
        <v>28</v>
      </c>
      <c r="BJ150">
        <v>35.9</v>
      </c>
      <c r="BK150">
        <v>16</v>
      </c>
      <c r="BL150">
        <v>20.5</v>
      </c>
      <c r="BM150">
        <v>3</v>
      </c>
      <c r="BN150">
        <v>3.8</v>
      </c>
      <c r="BO150">
        <v>0</v>
      </c>
      <c r="BP150">
        <v>0</v>
      </c>
      <c r="BQ150">
        <v>1</v>
      </c>
      <c r="BR150">
        <v>1.3</v>
      </c>
      <c r="BS150">
        <v>0</v>
      </c>
      <c r="BT150">
        <v>0</v>
      </c>
      <c r="BU150">
        <v>0</v>
      </c>
      <c r="BV150">
        <v>0</v>
      </c>
      <c r="BW150">
        <v>0</v>
      </c>
      <c r="BX150">
        <v>0</v>
      </c>
      <c r="BY150">
        <v>3</v>
      </c>
      <c r="BZ150">
        <v>3.8</v>
      </c>
      <c r="CA150">
        <v>5</v>
      </c>
      <c r="CB150">
        <v>6.4</v>
      </c>
      <c r="CC150">
        <v>1</v>
      </c>
      <c r="CD150">
        <v>3.6</v>
      </c>
      <c r="CE150">
        <v>0</v>
      </c>
      <c r="CF150">
        <v>0</v>
      </c>
      <c r="CG150">
        <v>0</v>
      </c>
      <c r="CH150">
        <v>0</v>
      </c>
      <c r="CI150">
        <v>75</v>
      </c>
      <c r="CJ150">
        <v>0.96</v>
      </c>
      <c r="CK150">
        <v>77</v>
      </c>
      <c r="CL150">
        <v>0.99</v>
      </c>
      <c r="CM150">
        <v>55.5</v>
      </c>
      <c r="CN150">
        <v>0.71</v>
      </c>
      <c r="CO150">
        <v>20</v>
      </c>
      <c r="CP150">
        <v>0.26</v>
      </c>
      <c r="CQ150">
        <v>7</v>
      </c>
      <c r="CR150">
        <v>0.09</v>
      </c>
      <c r="CS150">
        <v>215</v>
      </c>
      <c r="CT150">
        <v>2.8</v>
      </c>
      <c r="CU150">
        <v>154</v>
      </c>
      <c r="CV150">
        <v>2</v>
      </c>
      <c r="CW150">
        <v>148</v>
      </c>
      <c r="CX150">
        <v>1.9</v>
      </c>
      <c r="CY150">
        <v>190</v>
      </c>
      <c r="CZ150">
        <v>2.4</v>
      </c>
      <c r="DA150">
        <v>99</v>
      </c>
      <c r="DB150">
        <v>1.3</v>
      </c>
      <c r="DC150">
        <v>91</v>
      </c>
      <c r="DD150">
        <v>1.2</v>
      </c>
      <c r="DE150">
        <v>73</v>
      </c>
      <c r="DF150">
        <v>0.9</v>
      </c>
      <c r="DG150">
        <v>71</v>
      </c>
      <c r="DH150">
        <v>0.9</v>
      </c>
      <c r="DI150">
        <v>21</v>
      </c>
      <c r="DJ150">
        <v>26.9</v>
      </c>
      <c r="DK150">
        <v>10</v>
      </c>
      <c r="DL150">
        <v>12.8</v>
      </c>
      <c r="DM150">
        <v>24</v>
      </c>
      <c r="DN150">
        <v>30.8</v>
      </c>
      <c r="DO150">
        <v>16</v>
      </c>
      <c r="DP150">
        <v>20.5</v>
      </c>
      <c r="DQ150">
        <v>7</v>
      </c>
      <c r="DR150">
        <v>9</v>
      </c>
      <c r="DS150">
        <v>28</v>
      </c>
      <c r="DT150">
        <v>35.9</v>
      </c>
      <c r="DU150">
        <v>0</v>
      </c>
      <c r="DV150">
        <v>0</v>
      </c>
      <c r="DW150">
        <v>0</v>
      </c>
      <c r="DX150">
        <v>0</v>
      </c>
      <c r="DY150">
        <v>0</v>
      </c>
      <c r="DZ150">
        <v>0</v>
      </c>
      <c r="EA150">
        <v>0</v>
      </c>
      <c r="EB150">
        <v>0</v>
      </c>
      <c r="EC150">
        <v>7</v>
      </c>
      <c r="ED150">
        <v>9</v>
      </c>
    </row>
    <row r="151" spans="1:134" x14ac:dyDescent="0.35">
      <c r="A151" s="228" t="str">
        <f t="shared" si="2"/>
        <v>Provisional.Free Schools.Prior attainment.Girls</v>
      </c>
      <c r="B151">
        <v>201819</v>
      </c>
      <c r="C151" t="s">
        <v>223</v>
      </c>
      <c r="D151" t="s">
        <v>224</v>
      </c>
      <c r="E151" t="s">
        <v>225</v>
      </c>
      <c r="F151" t="s">
        <v>226</v>
      </c>
      <c r="G151" t="s">
        <v>239</v>
      </c>
      <c r="H151" s="380" t="s">
        <v>230</v>
      </c>
      <c r="I151" t="s">
        <v>362</v>
      </c>
      <c r="J151" t="s">
        <v>6</v>
      </c>
      <c r="K151" t="s">
        <v>372</v>
      </c>
      <c r="L151" t="s">
        <v>7</v>
      </c>
      <c r="M151" t="s">
        <v>7</v>
      </c>
      <c r="N151">
        <v>86</v>
      </c>
      <c r="O151">
        <v>393</v>
      </c>
      <c r="P151">
        <v>11417.5</v>
      </c>
      <c r="Q151">
        <v>29.1</v>
      </c>
      <c r="R151">
        <v>375</v>
      </c>
      <c r="S151">
        <v>95.4</v>
      </c>
      <c r="T151">
        <v>18</v>
      </c>
      <c r="U151">
        <v>4.5999999999999996</v>
      </c>
      <c r="V151">
        <v>61</v>
      </c>
      <c r="W151">
        <v>15.5</v>
      </c>
      <c r="X151">
        <v>126</v>
      </c>
      <c r="Y151">
        <v>32.1</v>
      </c>
      <c r="Z151">
        <v>7</v>
      </c>
      <c r="AA151">
        <v>1.8</v>
      </c>
      <c r="AB151">
        <v>24</v>
      </c>
      <c r="AC151">
        <v>6.1</v>
      </c>
      <c r="AD151">
        <v>958.84</v>
      </c>
      <c r="AE151">
        <v>2.44</v>
      </c>
      <c r="AF151">
        <v>393</v>
      </c>
      <c r="AG151">
        <v>165.3</v>
      </c>
      <c r="AH151">
        <v>0.42</v>
      </c>
      <c r="AI151">
        <v>0.28999999999999998</v>
      </c>
      <c r="AJ151">
        <v>0.55000000000000004</v>
      </c>
      <c r="AK151">
        <v>259.77999999999997</v>
      </c>
      <c r="AL151">
        <v>0.66</v>
      </c>
      <c r="AM151">
        <v>0.53</v>
      </c>
      <c r="AN151">
        <v>0.79</v>
      </c>
      <c r="AO151">
        <v>91.41</v>
      </c>
      <c r="AP151">
        <v>0.23</v>
      </c>
      <c r="AQ151">
        <v>0.11</v>
      </c>
      <c r="AR151">
        <v>0.36</v>
      </c>
      <c r="AS151">
        <v>211.88</v>
      </c>
      <c r="AT151">
        <v>0.54</v>
      </c>
      <c r="AU151">
        <v>0.41</v>
      </c>
      <c r="AV151">
        <v>0.67</v>
      </c>
      <c r="AW151">
        <v>105.02</v>
      </c>
      <c r="AX151">
        <v>0.27</v>
      </c>
      <c r="AY151">
        <v>0.14000000000000001</v>
      </c>
      <c r="AZ151">
        <v>0.39</v>
      </c>
      <c r="BA151">
        <v>386</v>
      </c>
      <c r="BB151">
        <v>98.2</v>
      </c>
      <c r="BC151">
        <v>384</v>
      </c>
      <c r="BD151">
        <v>97.7</v>
      </c>
      <c r="BE151">
        <v>375</v>
      </c>
      <c r="BF151">
        <v>95.4</v>
      </c>
      <c r="BG151">
        <v>376</v>
      </c>
      <c r="BH151">
        <v>95.7</v>
      </c>
      <c r="BI151">
        <v>364</v>
      </c>
      <c r="BJ151">
        <v>92.6</v>
      </c>
      <c r="BK151">
        <v>287</v>
      </c>
      <c r="BL151">
        <v>73</v>
      </c>
      <c r="BM151">
        <v>158</v>
      </c>
      <c r="BN151">
        <v>40.200000000000003</v>
      </c>
      <c r="BO151">
        <v>109</v>
      </c>
      <c r="BP151">
        <v>27.7</v>
      </c>
      <c r="BQ151">
        <v>23</v>
      </c>
      <c r="BR151">
        <v>5.9</v>
      </c>
      <c r="BS151">
        <v>35</v>
      </c>
      <c r="BT151">
        <v>9.6</v>
      </c>
      <c r="BU151">
        <v>34</v>
      </c>
      <c r="BV151">
        <v>11.8</v>
      </c>
      <c r="BW151">
        <v>53</v>
      </c>
      <c r="BX151">
        <v>33.5</v>
      </c>
      <c r="BY151">
        <v>199</v>
      </c>
      <c r="BZ151">
        <v>50.6</v>
      </c>
      <c r="CA151">
        <v>69</v>
      </c>
      <c r="CB151">
        <v>17.600000000000001</v>
      </c>
      <c r="CC151">
        <v>79</v>
      </c>
      <c r="CD151">
        <v>21.7</v>
      </c>
      <c r="CE151">
        <v>58</v>
      </c>
      <c r="CF151">
        <v>20.2</v>
      </c>
      <c r="CG151">
        <v>73</v>
      </c>
      <c r="CH151">
        <v>46.2</v>
      </c>
      <c r="CI151">
        <v>1416</v>
      </c>
      <c r="CJ151">
        <v>3.6</v>
      </c>
      <c r="CK151">
        <v>887</v>
      </c>
      <c r="CL151">
        <v>2.2599999999999998</v>
      </c>
      <c r="CM151">
        <v>1059</v>
      </c>
      <c r="CN151">
        <v>2.69</v>
      </c>
      <c r="CO151">
        <v>734</v>
      </c>
      <c r="CP151">
        <v>1.87</v>
      </c>
      <c r="CQ151">
        <v>599</v>
      </c>
      <c r="CR151">
        <v>1.52</v>
      </c>
      <c r="CS151">
        <v>2843</v>
      </c>
      <c r="CT151">
        <v>7.2</v>
      </c>
      <c r="CU151">
        <v>1774</v>
      </c>
      <c r="CV151">
        <v>4.5</v>
      </c>
      <c r="CW151">
        <v>3156</v>
      </c>
      <c r="CX151">
        <v>8</v>
      </c>
      <c r="CY151">
        <v>3644.5</v>
      </c>
      <c r="CZ151">
        <v>9.3000000000000007</v>
      </c>
      <c r="DA151">
        <v>3009.5</v>
      </c>
      <c r="DB151">
        <v>7.7</v>
      </c>
      <c r="DC151">
        <v>635</v>
      </c>
      <c r="DD151">
        <v>1.6</v>
      </c>
      <c r="DE151">
        <v>1033</v>
      </c>
      <c r="DF151">
        <v>2.6</v>
      </c>
      <c r="DG151">
        <v>1058</v>
      </c>
      <c r="DH151">
        <v>2.7</v>
      </c>
      <c r="DI151">
        <v>15</v>
      </c>
      <c r="DJ151">
        <v>3.8</v>
      </c>
      <c r="DK151">
        <v>4</v>
      </c>
      <c r="DL151">
        <v>1</v>
      </c>
      <c r="DM151">
        <v>5</v>
      </c>
      <c r="DN151">
        <v>1.3</v>
      </c>
      <c r="DO151">
        <v>56</v>
      </c>
      <c r="DP151">
        <v>14.2</v>
      </c>
      <c r="DQ151">
        <v>187</v>
      </c>
      <c r="DR151">
        <v>47.6</v>
      </c>
      <c r="DS151">
        <v>356</v>
      </c>
      <c r="DT151">
        <v>90.6</v>
      </c>
      <c r="DU151">
        <v>8</v>
      </c>
      <c r="DV151">
        <v>2</v>
      </c>
      <c r="DW151">
        <v>8</v>
      </c>
      <c r="DX151">
        <v>2</v>
      </c>
      <c r="DY151">
        <v>15</v>
      </c>
      <c r="DZ151">
        <v>3.8</v>
      </c>
      <c r="EA151">
        <v>16</v>
      </c>
      <c r="EB151">
        <v>4.0999999999999996</v>
      </c>
      <c r="EC151">
        <v>229</v>
      </c>
      <c r="ED151">
        <v>58.3</v>
      </c>
    </row>
    <row r="152" spans="1:134" x14ac:dyDescent="0.35">
      <c r="A152" s="228" t="str">
        <f t="shared" si="2"/>
        <v>Provisional.LA maintained.Prior attainment.Girls</v>
      </c>
      <c r="B152">
        <v>201819</v>
      </c>
      <c r="C152" t="s">
        <v>223</v>
      </c>
      <c r="D152" t="s">
        <v>224</v>
      </c>
      <c r="E152" t="s">
        <v>225</v>
      </c>
      <c r="F152" t="s">
        <v>226</v>
      </c>
      <c r="G152" t="s">
        <v>239</v>
      </c>
      <c r="H152" s="380" t="s">
        <v>232</v>
      </c>
      <c r="I152" t="s">
        <v>362</v>
      </c>
      <c r="J152" t="s">
        <v>6</v>
      </c>
      <c r="K152" t="s">
        <v>372</v>
      </c>
      <c r="L152" t="s">
        <v>7</v>
      </c>
      <c r="M152" t="s">
        <v>7</v>
      </c>
      <c r="N152">
        <v>777</v>
      </c>
      <c r="O152">
        <v>6602</v>
      </c>
      <c r="P152">
        <v>168896.4</v>
      </c>
      <c r="Q152">
        <v>25.6</v>
      </c>
      <c r="R152">
        <v>6300</v>
      </c>
      <c r="S152">
        <v>95.4</v>
      </c>
      <c r="T152">
        <v>136</v>
      </c>
      <c r="U152">
        <v>2.1</v>
      </c>
      <c r="V152">
        <v>614</v>
      </c>
      <c r="W152">
        <v>9.3000000000000007</v>
      </c>
      <c r="X152">
        <v>865</v>
      </c>
      <c r="Y152">
        <v>13.1</v>
      </c>
      <c r="Z152">
        <v>35</v>
      </c>
      <c r="AA152">
        <v>0.5</v>
      </c>
      <c r="AB152">
        <v>89</v>
      </c>
      <c r="AC152">
        <v>1.3</v>
      </c>
      <c r="AD152">
        <v>12885.34</v>
      </c>
      <c r="AE152">
        <v>1.95</v>
      </c>
      <c r="AF152">
        <v>6602</v>
      </c>
      <c r="AG152">
        <v>819.63</v>
      </c>
      <c r="AH152">
        <v>0.12</v>
      </c>
      <c r="AI152">
        <v>0.09</v>
      </c>
      <c r="AJ152">
        <v>0.16</v>
      </c>
      <c r="AK152">
        <v>1848.54</v>
      </c>
      <c r="AL152">
        <v>0.28000000000000003</v>
      </c>
      <c r="AM152">
        <v>0.25</v>
      </c>
      <c r="AN152">
        <v>0.31</v>
      </c>
      <c r="AO152">
        <v>-619.29999999999995</v>
      </c>
      <c r="AP152">
        <v>-0.09</v>
      </c>
      <c r="AQ152">
        <v>-0.12</v>
      </c>
      <c r="AR152">
        <v>-0.06</v>
      </c>
      <c r="AS152">
        <v>357.89</v>
      </c>
      <c r="AT152">
        <v>0.05</v>
      </c>
      <c r="AU152">
        <v>0.02</v>
      </c>
      <c r="AV152">
        <v>0.09</v>
      </c>
      <c r="AW152">
        <v>1555.44</v>
      </c>
      <c r="AX152">
        <v>0.24</v>
      </c>
      <c r="AY152">
        <v>0.2</v>
      </c>
      <c r="AZ152">
        <v>0.27</v>
      </c>
      <c r="BA152">
        <v>6439</v>
      </c>
      <c r="BB152">
        <v>97.5</v>
      </c>
      <c r="BC152">
        <v>6404</v>
      </c>
      <c r="BD152">
        <v>97</v>
      </c>
      <c r="BE152">
        <v>6157</v>
      </c>
      <c r="BF152">
        <v>93.3</v>
      </c>
      <c r="BG152">
        <v>6322</v>
      </c>
      <c r="BH152">
        <v>95.8</v>
      </c>
      <c r="BI152">
        <v>6122</v>
      </c>
      <c r="BJ152">
        <v>92.7</v>
      </c>
      <c r="BK152">
        <v>4227</v>
      </c>
      <c r="BL152">
        <v>64</v>
      </c>
      <c r="BM152">
        <v>1424</v>
      </c>
      <c r="BN152">
        <v>21.6</v>
      </c>
      <c r="BO152">
        <v>1144</v>
      </c>
      <c r="BP152">
        <v>17.3</v>
      </c>
      <c r="BQ152">
        <v>188</v>
      </c>
      <c r="BR152">
        <v>2.8</v>
      </c>
      <c r="BS152">
        <v>222</v>
      </c>
      <c r="BT152">
        <v>3.6</v>
      </c>
      <c r="BU152">
        <v>268</v>
      </c>
      <c r="BV152">
        <v>6.3</v>
      </c>
      <c r="BW152">
        <v>406</v>
      </c>
      <c r="BX152">
        <v>28.5</v>
      </c>
      <c r="BY152">
        <v>2514</v>
      </c>
      <c r="BZ152">
        <v>38.1</v>
      </c>
      <c r="CA152">
        <v>757</v>
      </c>
      <c r="CB152">
        <v>11.5</v>
      </c>
      <c r="CC152">
        <v>619</v>
      </c>
      <c r="CD152">
        <v>10.1</v>
      </c>
      <c r="CE152">
        <v>564</v>
      </c>
      <c r="CF152">
        <v>13.3</v>
      </c>
      <c r="CG152">
        <v>547</v>
      </c>
      <c r="CH152">
        <v>38.4</v>
      </c>
      <c r="CI152">
        <v>20802</v>
      </c>
      <c r="CJ152">
        <v>3.15</v>
      </c>
      <c r="CK152">
        <v>12382</v>
      </c>
      <c r="CL152">
        <v>1.88</v>
      </c>
      <c r="CM152">
        <v>14867.5</v>
      </c>
      <c r="CN152">
        <v>2.25</v>
      </c>
      <c r="CO152">
        <v>9170</v>
      </c>
      <c r="CP152">
        <v>1.39</v>
      </c>
      <c r="CQ152">
        <v>5222.01</v>
      </c>
      <c r="CR152">
        <v>0.79</v>
      </c>
      <c r="CS152">
        <v>41993</v>
      </c>
      <c r="CT152">
        <v>6.4</v>
      </c>
      <c r="CU152">
        <v>24764</v>
      </c>
      <c r="CV152">
        <v>3.8</v>
      </c>
      <c r="CW152">
        <v>42518.65</v>
      </c>
      <c r="CX152">
        <v>6.4</v>
      </c>
      <c r="CY152">
        <v>59620.75</v>
      </c>
      <c r="CZ152">
        <v>9</v>
      </c>
      <c r="DA152">
        <v>42895</v>
      </c>
      <c r="DB152">
        <v>6.5</v>
      </c>
      <c r="DC152">
        <v>16725.75</v>
      </c>
      <c r="DD152">
        <v>2.5</v>
      </c>
      <c r="DE152">
        <v>16526</v>
      </c>
      <c r="DF152">
        <v>2.5</v>
      </c>
      <c r="DG152">
        <v>17647</v>
      </c>
      <c r="DH152">
        <v>2.7</v>
      </c>
      <c r="DI152">
        <v>220</v>
      </c>
      <c r="DJ152">
        <v>3.3</v>
      </c>
      <c r="DK152">
        <v>118</v>
      </c>
      <c r="DL152">
        <v>1.8</v>
      </c>
      <c r="DM152">
        <v>205</v>
      </c>
      <c r="DN152">
        <v>3.1</v>
      </c>
      <c r="DO152">
        <v>1377</v>
      </c>
      <c r="DP152">
        <v>20.9</v>
      </c>
      <c r="DQ152">
        <v>3817</v>
      </c>
      <c r="DR152">
        <v>57.8</v>
      </c>
      <c r="DS152">
        <v>6008</v>
      </c>
      <c r="DT152">
        <v>91</v>
      </c>
      <c r="DU152">
        <v>114</v>
      </c>
      <c r="DV152">
        <v>1.7</v>
      </c>
      <c r="DW152">
        <v>114</v>
      </c>
      <c r="DX152">
        <v>1.7</v>
      </c>
      <c r="DY152">
        <v>233</v>
      </c>
      <c r="DZ152">
        <v>3.5</v>
      </c>
      <c r="EA152">
        <v>107</v>
      </c>
      <c r="EB152">
        <v>1.6</v>
      </c>
      <c r="EC152">
        <v>3713</v>
      </c>
      <c r="ED152">
        <v>56.2</v>
      </c>
    </row>
    <row r="153" spans="1:134" x14ac:dyDescent="0.35">
      <c r="A153" s="228" t="str">
        <f t="shared" si="2"/>
        <v>Provisional.Non-Maintained Special Schools.Prior attainment.Girls</v>
      </c>
      <c r="B153">
        <v>201819</v>
      </c>
      <c r="C153" t="s">
        <v>223</v>
      </c>
      <c r="D153" t="s">
        <v>224</v>
      </c>
      <c r="E153" t="s">
        <v>225</v>
      </c>
      <c r="F153" t="s">
        <v>226</v>
      </c>
      <c r="G153" t="s">
        <v>239</v>
      </c>
      <c r="H153" s="380" t="s">
        <v>233</v>
      </c>
      <c r="I153" t="s">
        <v>362</v>
      </c>
      <c r="J153" t="s">
        <v>6</v>
      </c>
      <c r="K153" t="s">
        <v>372</v>
      </c>
      <c r="L153" t="s">
        <v>7</v>
      </c>
      <c r="M153" t="s">
        <v>7</v>
      </c>
      <c r="N153">
        <v>34</v>
      </c>
      <c r="O153">
        <v>74</v>
      </c>
      <c r="P153">
        <v>186.5</v>
      </c>
      <c r="Q153">
        <v>2.5</v>
      </c>
      <c r="R153">
        <v>6</v>
      </c>
      <c r="S153">
        <v>8.1</v>
      </c>
      <c r="T153">
        <v>0</v>
      </c>
      <c r="U153">
        <v>0</v>
      </c>
      <c r="V153">
        <v>0</v>
      </c>
      <c r="W153">
        <v>0</v>
      </c>
      <c r="X153">
        <v>0</v>
      </c>
      <c r="Y153">
        <v>0</v>
      </c>
      <c r="Z153">
        <v>0</v>
      </c>
      <c r="AA153">
        <v>0</v>
      </c>
      <c r="AB153">
        <v>0</v>
      </c>
      <c r="AC153">
        <v>0</v>
      </c>
      <c r="AD153">
        <v>9.34</v>
      </c>
      <c r="AE153">
        <v>0.13</v>
      </c>
      <c r="AF153">
        <v>74</v>
      </c>
      <c r="AG153">
        <v>-106.7</v>
      </c>
      <c r="AH153">
        <v>-1.44</v>
      </c>
      <c r="AI153">
        <v>-1.73</v>
      </c>
      <c r="AJ153">
        <v>-1.1499999999999999</v>
      </c>
      <c r="AK153">
        <v>-126.56</v>
      </c>
      <c r="AL153">
        <v>-1.71</v>
      </c>
      <c r="AM153">
        <v>-2</v>
      </c>
      <c r="AN153">
        <v>-1.42</v>
      </c>
      <c r="AO153">
        <v>-78.44</v>
      </c>
      <c r="AP153">
        <v>-1.06</v>
      </c>
      <c r="AQ153">
        <v>-1.35</v>
      </c>
      <c r="AR153">
        <v>-0.77</v>
      </c>
      <c r="AS153">
        <v>-104.22</v>
      </c>
      <c r="AT153">
        <v>-1.41</v>
      </c>
      <c r="AU153">
        <v>-1.7</v>
      </c>
      <c r="AV153">
        <v>-1.1200000000000001</v>
      </c>
      <c r="AW153">
        <v>-114.87</v>
      </c>
      <c r="AX153">
        <v>-1.55</v>
      </c>
      <c r="AY153">
        <v>-1.84</v>
      </c>
      <c r="AZ153">
        <v>-1.26</v>
      </c>
      <c r="BA153">
        <v>17</v>
      </c>
      <c r="BB153">
        <v>23</v>
      </c>
      <c r="BC153">
        <v>16</v>
      </c>
      <c r="BD153">
        <v>21.6</v>
      </c>
      <c r="BE153">
        <v>5</v>
      </c>
      <c r="BF153">
        <v>6.8</v>
      </c>
      <c r="BG153">
        <v>9</v>
      </c>
      <c r="BH153">
        <v>12.2</v>
      </c>
      <c r="BI153">
        <v>4</v>
      </c>
      <c r="BJ153">
        <v>5.4</v>
      </c>
      <c r="BK153">
        <v>3</v>
      </c>
      <c r="BL153">
        <v>4.0999999999999996</v>
      </c>
      <c r="BM153">
        <v>1</v>
      </c>
      <c r="BN153">
        <v>1.4</v>
      </c>
      <c r="BO153">
        <v>0</v>
      </c>
      <c r="BP153">
        <v>0</v>
      </c>
      <c r="BQ153">
        <v>0</v>
      </c>
      <c r="BR153">
        <v>0</v>
      </c>
      <c r="BS153">
        <v>0</v>
      </c>
      <c r="BT153">
        <v>0</v>
      </c>
      <c r="BU153">
        <v>0</v>
      </c>
      <c r="BV153">
        <v>0</v>
      </c>
      <c r="BW153">
        <v>0</v>
      </c>
      <c r="BX153">
        <v>0</v>
      </c>
      <c r="BY153">
        <v>1</v>
      </c>
      <c r="BZ153">
        <v>1.4</v>
      </c>
      <c r="CA153">
        <v>0</v>
      </c>
      <c r="CB153">
        <v>0</v>
      </c>
      <c r="CC153">
        <v>0</v>
      </c>
      <c r="CD153">
        <v>0</v>
      </c>
      <c r="CE153">
        <v>0</v>
      </c>
      <c r="CF153">
        <v>0</v>
      </c>
      <c r="CG153">
        <v>0</v>
      </c>
      <c r="CH153">
        <v>0</v>
      </c>
      <c r="CI153">
        <v>15</v>
      </c>
      <c r="CJ153">
        <v>0.2</v>
      </c>
      <c r="CK153">
        <v>14</v>
      </c>
      <c r="CL153">
        <v>0.19</v>
      </c>
      <c r="CM153">
        <v>10</v>
      </c>
      <c r="CN153">
        <v>0.14000000000000001</v>
      </c>
      <c r="CO153">
        <v>4</v>
      </c>
      <c r="CP153">
        <v>0.05</v>
      </c>
      <c r="CQ153">
        <v>3</v>
      </c>
      <c r="CR153">
        <v>0.04</v>
      </c>
      <c r="CS153">
        <v>34</v>
      </c>
      <c r="CT153">
        <v>0.5</v>
      </c>
      <c r="CU153">
        <v>28</v>
      </c>
      <c r="CV153">
        <v>0.4</v>
      </c>
      <c r="CW153">
        <v>29</v>
      </c>
      <c r="CX153">
        <v>0.4</v>
      </c>
      <c r="CY153">
        <v>95.5</v>
      </c>
      <c r="CZ153">
        <v>1.3</v>
      </c>
      <c r="DA153">
        <v>84</v>
      </c>
      <c r="DB153">
        <v>1.1000000000000001</v>
      </c>
      <c r="DC153">
        <v>11.5</v>
      </c>
      <c r="DD153">
        <v>0.2</v>
      </c>
      <c r="DE153">
        <v>14</v>
      </c>
      <c r="DF153">
        <v>0.2</v>
      </c>
      <c r="DG153">
        <v>26</v>
      </c>
      <c r="DH153">
        <v>0.4</v>
      </c>
      <c r="DI153">
        <v>62</v>
      </c>
      <c r="DJ153">
        <v>83.8</v>
      </c>
      <c r="DK153">
        <v>6</v>
      </c>
      <c r="DL153">
        <v>8.1</v>
      </c>
      <c r="DM153">
        <v>3</v>
      </c>
      <c r="DN153">
        <v>4.0999999999999996</v>
      </c>
      <c r="DO153">
        <v>2</v>
      </c>
      <c r="DP153">
        <v>2.7</v>
      </c>
      <c r="DQ153">
        <v>1</v>
      </c>
      <c r="DR153">
        <v>1.4</v>
      </c>
      <c r="DS153">
        <v>3</v>
      </c>
      <c r="DT153">
        <v>4.0999999999999996</v>
      </c>
      <c r="DU153">
        <v>1</v>
      </c>
      <c r="DV153">
        <v>1.4</v>
      </c>
      <c r="DW153">
        <v>1</v>
      </c>
      <c r="DX153">
        <v>1.4</v>
      </c>
      <c r="DY153">
        <v>0</v>
      </c>
      <c r="DZ153">
        <v>0</v>
      </c>
      <c r="EA153">
        <v>0</v>
      </c>
      <c r="EB153">
        <v>0</v>
      </c>
      <c r="EC153">
        <v>12</v>
      </c>
      <c r="ED153">
        <v>16.2</v>
      </c>
    </row>
    <row r="154" spans="1:134" x14ac:dyDescent="0.35">
      <c r="A154" s="228" t="str">
        <f t="shared" si="2"/>
        <v>Provisional.PRU &amp; AP.Prior attainment.Girls</v>
      </c>
      <c r="B154">
        <v>201819</v>
      </c>
      <c r="C154" t="s">
        <v>223</v>
      </c>
      <c r="D154" t="s">
        <v>224</v>
      </c>
      <c r="E154" t="s">
        <v>225</v>
      </c>
      <c r="F154" t="s">
        <v>226</v>
      </c>
      <c r="G154" t="s">
        <v>239</v>
      </c>
      <c r="H154" s="380" t="s">
        <v>397</v>
      </c>
      <c r="I154" t="s">
        <v>362</v>
      </c>
      <c r="J154" t="s">
        <v>6</v>
      </c>
      <c r="K154" t="s">
        <v>372</v>
      </c>
      <c r="L154" t="s">
        <v>7</v>
      </c>
      <c r="M154" t="s">
        <v>7</v>
      </c>
      <c r="N154">
        <v>267</v>
      </c>
      <c r="O154">
        <v>718</v>
      </c>
      <c r="P154">
        <v>2479.5</v>
      </c>
      <c r="Q154">
        <v>3.5</v>
      </c>
      <c r="R154">
        <v>282</v>
      </c>
      <c r="S154">
        <v>39.299999999999997</v>
      </c>
      <c r="T154">
        <v>0</v>
      </c>
      <c r="U154">
        <v>0</v>
      </c>
      <c r="V154">
        <v>1</v>
      </c>
      <c r="W154">
        <v>0.1</v>
      </c>
      <c r="X154">
        <v>0</v>
      </c>
      <c r="Y154">
        <v>0</v>
      </c>
      <c r="Z154">
        <v>0</v>
      </c>
      <c r="AA154">
        <v>0</v>
      </c>
      <c r="AB154">
        <v>0</v>
      </c>
      <c r="AC154">
        <v>0</v>
      </c>
      <c r="AD154">
        <v>129.63999999999999</v>
      </c>
      <c r="AE154">
        <v>0.18</v>
      </c>
      <c r="AF154">
        <v>718</v>
      </c>
      <c r="AG154">
        <v>-1444.65</v>
      </c>
      <c r="AH154">
        <v>-2.0099999999999998</v>
      </c>
      <c r="AI154">
        <v>-2.11</v>
      </c>
      <c r="AJ154">
        <v>-1.92</v>
      </c>
      <c r="AK154">
        <v>-1643.8</v>
      </c>
      <c r="AL154">
        <v>-2.29</v>
      </c>
      <c r="AM154">
        <v>-2.38</v>
      </c>
      <c r="AN154">
        <v>-2.2000000000000002</v>
      </c>
      <c r="AO154">
        <v>-1054.52</v>
      </c>
      <c r="AP154">
        <v>-1.47</v>
      </c>
      <c r="AQ154">
        <v>-1.56</v>
      </c>
      <c r="AR154">
        <v>-1.37</v>
      </c>
      <c r="AS154">
        <v>-1327.09</v>
      </c>
      <c r="AT154">
        <v>-1.85</v>
      </c>
      <c r="AU154">
        <v>-1.94</v>
      </c>
      <c r="AV154">
        <v>-1.75</v>
      </c>
      <c r="AW154">
        <v>-1689.57</v>
      </c>
      <c r="AX154">
        <v>-2.35</v>
      </c>
      <c r="AY154">
        <v>-2.4500000000000002</v>
      </c>
      <c r="AZ154">
        <v>-2.2599999999999998</v>
      </c>
      <c r="BA154">
        <v>404</v>
      </c>
      <c r="BB154">
        <v>56.3</v>
      </c>
      <c r="BC154">
        <v>352</v>
      </c>
      <c r="BD154">
        <v>49</v>
      </c>
      <c r="BE154">
        <v>81</v>
      </c>
      <c r="BF154">
        <v>11.3</v>
      </c>
      <c r="BG154">
        <v>330</v>
      </c>
      <c r="BH154">
        <v>46</v>
      </c>
      <c r="BI154">
        <v>86</v>
      </c>
      <c r="BJ154">
        <v>12</v>
      </c>
      <c r="BK154">
        <v>32</v>
      </c>
      <c r="BL154">
        <v>4.5</v>
      </c>
      <c r="BM154">
        <v>3</v>
      </c>
      <c r="BN154">
        <v>0.4</v>
      </c>
      <c r="BO154">
        <v>4</v>
      </c>
      <c r="BP154">
        <v>0.6</v>
      </c>
      <c r="BQ154">
        <v>0</v>
      </c>
      <c r="BR154">
        <v>0</v>
      </c>
      <c r="BS154">
        <v>1</v>
      </c>
      <c r="BT154">
        <v>1.2</v>
      </c>
      <c r="BU154">
        <v>0</v>
      </c>
      <c r="BV154">
        <v>0</v>
      </c>
      <c r="BW154">
        <v>0</v>
      </c>
      <c r="BX154">
        <v>0</v>
      </c>
      <c r="BY154">
        <v>11</v>
      </c>
      <c r="BZ154">
        <v>1.5</v>
      </c>
      <c r="CA154">
        <v>3</v>
      </c>
      <c r="CB154">
        <v>0.4</v>
      </c>
      <c r="CC154">
        <v>2</v>
      </c>
      <c r="CD154">
        <v>2.2999999999999998</v>
      </c>
      <c r="CE154">
        <v>0</v>
      </c>
      <c r="CF154">
        <v>0</v>
      </c>
      <c r="CG154">
        <v>1</v>
      </c>
      <c r="CH154">
        <v>33.299999999999997</v>
      </c>
      <c r="CI154">
        <v>176</v>
      </c>
      <c r="CJ154">
        <v>0.25</v>
      </c>
      <c r="CK154">
        <v>303</v>
      </c>
      <c r="CL154">
        <v>0.42</v>
      </c>
      <c r="CM154">
        <v>129.5</v>
      </c>
      <c r="CN154">
        <v>0.18</v>
      </c>
      <c r="CO154">
        <v>31</v>
      </c>
      <c r="CP154">
        <v>0.04</v>
      </c>
      <c r="CQ154">
        <v>8</v>
      </c>
      <c r="CR154">
        <v>0.01</v>
      </c>
      <c r="CS154">
        <v>744</v>
      </c>
      <c r="CT154">
        <v>1</v>
      </c>
      <c r="CU154">
        <v>606</v>
      </c>
      <c r="CV154">
        <v>0.8</v>
      </c>
      <c r="CW154">
        <v>391</v>
      </c>
      <c r="CX154">
        <v>0.5</v>
      </c>
      <c r="CY154">
        <v>738.5</v>
      </c>
      <c r="CZ154">
        <v>1</v>
      </c>
      <c r="DA154">
        <v>582</v>
      </c>
      <c r="DB154">
        <v>0.8</v>
      </c>
      <c r="DC154">
        <v>156.5</v>
      </c>
      <c r="DD154">
        <v>0.2</v>
      </c>
      <c r="DE154">
        <v>229</v>
      </c>
      <c r="DF154">
        <v>0.3</v>
      </c>
      <c r="DG154">
        <v>283</v>
      </c>
      <c r="DH154">
        <v>0.4</v>
      </c>
      <c r="DI154">
        <v>380</v>
      </c>
      <c r="DJ154">
        <v>52.9</v>
      </c>
      <c r="DK154">
        <v>203</v>
      </c>
      <c r="DL154">
        <v>28.3</v>
      </c>
      <c r="DM154">
        <v>86</v>
      </c>
      <c r="DN154">
        <v>12</v>
      </c>
      <c r="DO154">
        <v>39</v>
      </c>
      <c r="DP154">
        <v>5.4</v>
      </c>
      <c r="DQ154">
        <v>10</v>
      </c>
      <c r="DR154">
        <v>1.4</v>
      </c>
      <c r="DS154">
        <v>86</v>
      </c>
      <c r="DT154">
        <v>12</v>
      </c>
      <c r="DU154">
        <v>0</v>
      </c>
      <c r="DV154">
        <v>0</v>
      </c>
      <c r="DW154">
        <v>0</v>
      </c>
      <c r="DX154">
        <v>0</v>
      </c>
      <c r="DY154">
        <v>0</v>
      </c>
      <c r="DZ154">
        <v>0</v>
      </c>
      <c r="EA154">
        <v>0</v>
      </c>
      <c r="EB154">
        <v>0</v>
      </c>
      <c r="EC154">
        <v>127</v>
      </c>
      <c r="ED154">
        <v>17.7</v>
      </c>
    </row>
    <row r="155" spans="1:134" x14ac:dyDescent="0.35">
      <c r="A155" s="228" t="str">
        <f t="shared" si="2"/>
        <v>Provisional.Sponsored Academies.Prior attainment.Girls</v>
      </c>
      <c r="B155">
        <v>201819</v>
      </c>
      <c r="C155" t="s">
        <v>223</v>
      </c>
      <c r="D155" t="s">
        <v>224</v>
      </c>
      <c r="E155" t="s">
        <v>225</v>
      </c>
      <c r="F155" t="s">
        <v>226</v>
      </c>
      <c r="G155" t="s">
        <v>239</v>
      </c>
      <c r="H155" s="380" t="s">
        <v>234</v>
      </c>
      <c r="I155" t="s">
        <v>362</v>
      </c>
      <c r="J155" t="s">
        <v>6</v>
      </c>
      <c r="K155" t="s">
        <v>372</v>
      </c>
      <c r="L155" t="s">
        <v>7</v>
      </c>
      <c r="M155" t="s">
        <v>7</v>
      </c>
      <c r="N155">
        <v>682</v>
      </c>
      <c r="O155">
        <v>6484</v>
      </c>
      <c r="P155">
        <v>162796.9</v>
      </c>
      <c r="Q155">
        <v>25.1</v>
      </c>
      <c r="R155">
        <v>6269</v>
      </c>
      <c r="S155">
        <v>96.7</v>
      </c>
      <c r="T155">
        <v>133</v>
      </c>
      <c r="U155">
        <v>2.1</v>
      </c>
      <c r="V155">
        <v>611</v>
      </c>
      <c r="W155">
        <v>9.4</v>
      </c>
      <c r="X155">
        <v>898</v>
      </c>
      <c r="Y155">
        <v>13.8</v>
      </c>
      <c r="Z155">
        <v>23</v>
      </c>
      <c r="AA155">
        <v>0.4</v>
      </c>
      <c r="AB155">
        <v>75</v>
      </c>
      <c r="AC155">
        <v>1.2</v>
      </c>
      <c r="AD155">
        <v>12196.99</v>
      </c>
      <c r="AE155">
        <v>1.88</v>
      </c>
      <c r="AF155">
        <v>6484</v>
      </c>
      <c r="AG155">
        <v>651.92999999999995</v>
      </c>
      <c r="AH155">
        <v>0.1</v>
      </c>
      <c r="AI155">
        <v>7.0000000000000007E-2</v>
      </c>
      <c r="AJ155">
        <v>0.13</v>
      </c>
      <c r="AK155">
        <v>1525.83</v>
      </c>
      <c r="AL155">
        <v>0.24</v>
      </c>
      <c r="AM155">
        <v>0.2</v>
      </c>
      <c r="AN155">
        <v>0.27</v>
      </c>
      <c r="AO155">
        <v>-963.92</v>
      </c>
      <c r="AP155">
        <v>-0.15</v>
      </c>
      <c r="AQ155">
        <v>-0.18</v>
      </c>
      <c r="AR155">
        <v>-0.12</v>
      </c>
      <c r="AS155">
        <v>-53.06</v>
      </c>
      <c r="AT155">
        <v>-0.01</v>
      </c>
      <c r="AU155">
        <v>-0.04</v>
      </c>
      <c r="AV155">
        <v>0.02</v>
      </c>
      <c r="AW155">
        <v>1852.18</v>
      </c>
      <c r="AX155">
        <v>0.28999999999999998</v>
      </c>
      <c r="AY155">
        <v>0.25</v>
      </c>
      <c r="AZ155">
        <v>0.32</v>
      </c>
      <c r="BA155">
        <v>6366</v>
      </c>
      <c r="BB155">
        <v>98.2</v>
      </c>
      <c r="BC155">
        <v>6309</v>
      </c>
      <c r="BD155">
        <v>97.3</v>
      </c>
      <c r="BE155">
        <v>6206</v>
      </c>
      <c r="BF155">
        <v>95.7</v>
      </c>
      <c r="BG155">
        <v>6289</v>
      </c>
      <c r="BH155">
        <v>97</v>
      </c>
      <c r="BI155">
        <v>6071</v>
      </c>
      <c r="BJ155">
        <v>93.6</v>
      </c>
      <c r="BK155">
        <v>4535</v>
      </c>
      <c r="BL155">
        <v>69.900000000000006</v>
      </c>
      <c r="BM155">
        <v>1367</v>
      </c>
      <c r="BN155">
        <v>21.1</v>
      </c>
      <c r="BO155">
        <v>1046</v>
      </c>
      <c r="BP155">
        <v>16.100000000000001</v>
      </c>
      <c r="BQ155">
        <v>182</v>
      </c>
      <c r="BR155">
        <v>2.8</v>
      </c>
      <c r="BS155">
        <v>167</v>
      </c>
      <c r="BT155">
        <v>2.8</v>
      </c>
      <c r="BU155">
        <v>219</v>
      </c>
      <c r="BV155">
        <v>4.8</v>
      </c>
      <c r="BW155">
        <v>371</v>
      </c>
      <c r="BX155">
        <v>27.1</v>
      </c>
      <c r="BY155">
        <v>2314</v>
      </c>
      <c r="BZ155">
        <v>35.700000000000003</v>
      </c>
      <c r="CA155">
        <v>739</v>
      </c>
      <c r="CB155">
        <v>11.4</v>
      </c>
      <c r="CC155">
        <v>555</v>
      </c>
      <c r="CD155">
        <v>9.1</v>
      </c>
      <c r="CE155">
        <v>497</v>
      </c>
      <c r="CF155">
        <v>11</v>
      </c>
      <c r="CG155">
        <v>479</v>
      </c>
      <c r="CH155">
        <v>35</v>
      </c>
      <c r="CI155">
        <v>20088</v>
      </c>
      <c r="CJ155">
        <v>3.1</v>
      </c>
      <c r="CK155">
        <v>11640</v>
      </c>
      <c r="CL155">
        <v>1.8</v>
      </c>
      <c r="CM155">
        <v>13952</v>
      </c>
      <c r="CN155">
        <v>2.15</v>
      </c>
      <c r="CO155">
        <v>8765</v>
      </c>
      <c r="CP155">
        <v>1.35</v>
      </c>
      <c r="CQ155">
        <v>4782.6499999999996</v>
      </c>
      <c r="CR155">
        <v>0.74</v>
      </c>
      <c r="CS155">
        <v>40301</v>
      </c>
      <c r="CT155">
        <v>6.2</v>
      </c>
      <c r="CU155">
        <v>23280</v>
      </c>
      <c r="CV155">
        <v>3.6</v>
      </c>
      <c r="CW155">
        <v>40145.15</v>
      </c>
      <c r="CX155">
        <v>6.2</v>
      </c>
      <c r="CY155">
        <v>59070.75</v>
      </c>
      <c r="CZ155">
        <v>9.1</v>
      </c>
      <c r="DA155">
        <v>35688.5</v>
      </c>
      <c r="DB155">
        <v>5.5</v>
      </c>
      <c r="DC155">
        <v>23382.25</v>
      </c>
      <c r="DD155">
        <v>3.6</v>
      </c>
      <c r="DE155">
        <v>16475</v>
      </c>
      <c r="DF155">
        <v>2.5</v>
      </c>
      <c r="DG155">
        <v>17148</v>
      </c>
      <c r="DH155">
        <v>2.6</v>
      </c>
      <c r="DI155">
        <v>173</v>
      </c>
      <c r="DJ155">
        <v>2.7</v>
      </c>
      <c r="DK155">
        <v>53</v>
      </c>
      <c r="DL155">
        <v>0.8</v>
      </c>
      <c r="DM155">
        <v>176</v>
      </c>
      <c r="DN155">
        <v>2.7</v>
      </c>
      <c r="DO155">
        <v>1163</v>
      </c>
      <c r="DP155">
        <v>17.899999999999999</v>
      </c>
      <c r="DQ155">
        <v>4021</v>
      </c>
      <c r="DR155">
        <v>62</v>
      </c>
      <c r="DS155">
        <v>5875</v>
      </c>
      <c r="DT155">
        <v>90.6</v>
      </c>
      <c r="DU155">
        <v>196</v>
      </c>
      <c r="DV155">
        <v>3</v>
      </c>
      <c r="DW155">
        <v>196</v>
      </c>
      <c r="DX155">
        <v>3</v>
      </c>
      <c r="DY155">
        <v>274</v>
      </c>
      <c r="DZ155">
        <v>4.2</v>
      </c>
      <c r="EA155">
        <v>144</v>
      </c>
      <c r="EB155">
        <v>2.2000000000000002</v>
      </c>
      <c r="EC155">
        <v>3485</v>
      </c>
      <c r="ED155">
        <v>53.7</v>
      </c>
    </row>
    <row r="156" spans="1:134" x14ac:dyDescent="0.35">
      <c r="A156" s="228" t="str">
        <f t="shared" si="2"/>
        <v>Provisional.state-funded inc PRU &amp; AP.Prior attainment.Girls</v>
      </c>
      <c r="B156">
        <v>201819</v>
      </c>
      <c r="C156" t="s">
        <v>223</v>
      </c>
      <c r="D156" t="s">
        <v>224</v>
      </c>
      <c r="E156" t="s">
        <v>225</v>
      </c>
      <c r="F156" t="s">
        <v>226</v>
      </c>
      <c r="G156" t="s">
        <v>239</v>
      </c>
      <c r="H156" s="380" t="s">
        <v>398</v>
      </c>
      <c r="I156" t="s">
        <v>362</v>
      </c>
      <c r="J156" t="s">
        <v>6</v>
      </c>
      <c r="K156" t="s">
        <v>372</v>
      </c>
      <c r="L156" t="s">
        <v>7</v>
      </c>
      <c r="M156" t="s">
        <v>7</v>
      </c>
      <c r="N156">
        <v>3769</v>
      </c>
      <c r="O156">
        <v>27841</v>
      </c>
      <c r="P156">
        <v>644495.82999999996</v>
      </c>
      <c r="Q156">
        <v>23.1</v>
      </c>
      <c r="R156">
        <v>24064</v>
      </c>
      <c r="S156">
        <v>86.4</v>
      </c>
      <c r="T156">
        <v>544</v>
      </c>
      <c r="U156">
        <v>2</v>
      </c>
      <c r="V156">
        <v>2494</v>
      </c>
      <c r="W156">
        <v>9</v>
      </c>
      <c r="X156">
        <v>3481</v>
      </c>
      <c r="Y156">
        <v>12.5</v>
      </c>
      <c r="Z156">
        <v>122</v>
      </c>
      <c r="AA156">
        <v>0.4</v>
      </c>
      <c r="AB156">
        <v>349</v>
      </c>
      <c r="AC156">
        <v>1.3</v>
      </c>
      <c r="AD156">
        <v>48954.69</v>
      </c>
      <c r="AE156">
        <v>1.76</v>
      </c>
      <c r="AF156">
        <v>27841</v>
      </c>
      <c r="AG156">
        <v>-1536.15</v>
      </c>
      <c r="AH156">
        <v>-0.06</v>
      </c>
      <c r="AI156">
        <v>-7.0000000000000007E-2</v>
      </c>
      <c r="AJ156">
        <v>-0.04</v>
      </c>
      <c r="AK156">
        <v>1459.34</v>
      </c>
      <c r="AL156">
        <v>0.05</v>
      </c>
      <c r="AM156">
        <v>0.04</v>
      </c>
      <c r="AN156">
        <v>7.0000000000000007E-2</v>
      </c>
      <c r="AO156">
        <v>-5492.09</v>
      </c>
      <c r="AP156">
        <v>-0.2</v>
      </c>
      <c r="AQ156">
        <v>-0.21</v>
      </c>
      <c r="AR156">
        <v>-0.18</v>
      </c>
      <c r="AS156">
        <v>-3127.5</v>
      </c>
      <c r="AT156">
        <v>-0.11</v>
      </c>
      <c r="AU156">
        <v>-0.13</v>
      </c>
      <c r="AV156">
        <v>-0.1</v>
      </c>
      <c r="AW156">
        <v>694.37</v>
      </c>
      <c r="AX156">
        <v>0.02</v>
      </c>
      <c r="AY156">
        <v>0.01</v>
      </c>
      <c r="AZ156">
        <v>0.04</v>
      </c>
      <c r="BA156">
        <v>24989</v>
      </c>
      <c r="BB156">
        <v>89.8</v>
      </c>
      <c r="BC156">
        <v>24765</v>
      </c>
      <c r="BD156">
        <v>89</v>
      </c>
      <c r="BE156">
        <v>23393</v>
      </c>
      <c r="BF156">
        <v>84</v>
      </c>
      <c r="BG156">
        <v>24268</v>
      </c>
      <c r="BH156">
        <v>87.2</v>
      </c>
      <c r="BI156">
        <v>23074</v>
      </c>
      <c r="BJ156">
        <v>82.9</v>
      </c>
      <c r="BK156">
        <v>16607</v>
      </c>
      <c r="BL156">
        <v>59.6</v>
      </c>
      <c r="BM156">
        <v>5230</v>
      </c>
      <c r="BN156">
        <v>18.8</v>
      </c>
      <c r="BO156">
        <v>4447</v>
      </c>
      <c r="BP156">
        <v>16</v>
      </c>
      <c r="BQ156">
        <v>766</v>
      </c>
      <c r="BR156">
        <v>2.8</v>
      </c>
      <c r="BS156">
        <v>835</v>
      </c>
      <c r="BT156">
        <v>3.6</v>
      </c>
      <c r="BU156">
        <v>1024</v>
      </c>
      <c r="BV156">
        <v>6.2</v>
      </c>
      <c r="BW156">
        <v>1368</v>
      </c>
      <c r="BX156">
        <v>26.2</v>
      </c>
      <c r="BY156">
        <v>9586</v>
      </c>
      <c r="BZ156">
        <v>34.4</v>
      </c>
      <c r="CA156">
        <v>3030</v>
      </c>
      <c r="CB156">
        <v>10.9</v>
      </c>
      <c r="CC156">
        <v>2512</v>
      </c>
      <c r="CD156">
        <v>10.9</v>
      </c>
      <c r="CE156">
        <v>2207</v>
      </c>
      <c r="CF156">
        <v>13.3</v>
      </c>
      <c r="CG156">
        <v>1897</v>
      </c>
      <c r="CH156">
        <v>36.299999999999997</v>
      </c>
      <c r="CI156">
        <v>78981</v>
      </c>
      <c r="CJ156">
        <v>2.84</v>
      </c>
      <c r="CK156">
        <v>47613</v>
      </c>
      <c r="CL156">
        <v>1.71</v>
      </c>
      <c r="CM156">
        <v>56507</v>
      </c>
      <c r="CN156">
        <v>2.0299999999999998</v>
      </c>
      <c r="CO156">
        <v>35582</v>
      </c>
      <c r="CP156">
        <v>1.28</v>
      </c>
      <c r="CQ156">
        <v>18535.939999999999</v>
      </c>
      <c r="CR156">
        <v>0.67</v>
      </c>
      <c r="CS156">
        <v>159749</v>
      </c>
      <c r="CT156">
        <v>5.7</v>
      </c>
      <c r="CU156">
        <v>95226</v>
      </c>
      <c r="CV156">
        <v>3.4</v>
      </c>
      <c r="CW156">
        <v>161439.57999999999</v>
      </c>
      <c r="CX156">
        <v>5.8</v>
      </c>
      <c r="CY156">
        <v>228081.25</v>
      </c>
      <c r="CZ156">
        <v>8.1999999999999993</v>
      </c>
      <c r="DA156">
        <v>157746</v>
      </c>
      <c r="DB156">
        <v>5.7</v>
      </c>
      <c r="DC156">
        <v>70335.25</v>
      </c>
      <c r="DD156">
        <v>2.5</v>
      </c>
      <c r="DE156">
        <v>62945</v>
      </c>
      <c r="DF156">
        <v>2.2999999999999998</v>
      </c>
      <c r="DG156">
        <v>66646</v>
      </c>
      <c r="DH156">
        <v>2.4</v>
      </c>
      <c r="DI156">
        <v>3365</v>
      </c>
      <c r="DJ156">
        <v>12.1</v>
      </c>
      <c r="DK156">
        <v>684</v>
      </c>
      <c r="DL156">
        <v>2.5</v>
      </c>
      <c r="DM156">
        <v>880</v>
      </c>
      <c r="DN156">
        <v>3.2</v>
      </c>
      <c r="DO156">
        <v>5001</v>
      </c>
      <c r="DP156">
        <v>18</v>
      </c>
      <c r="DQ156">
        <v>14430</v>
      </c>
      <c r="DR156">
        <v>51.8</v>
      </c>
      <c r="DS156">
        <v>22384</v>
      </c>
      <c r="DT156">
        <v>80.400000000000006</v>
      </c>
      <c r="DU156">
        <v>690</v>
      </c>
      <c r="DV156">
        <v>2.5</v>
      </c>
      <c r="DW156">
        <v>686</v>
      </c>
      <c r="DX156">
        <v>2.5</v>
      </c>
      <c r="DY156">
        <v>981</v>
      </c>
      <c r="DZ156">
        <v>3.5</v>
      </c>
      <c r="EA156">
        <v>414</v>
      </c>
      <c r="EB156">
        <v>1.5</v>
      </c>
      <c r="EC156">
        <v>14238</v>
      </c>
      <c r="ED156">
        <v>51.1</v>
      </c>
    </row>
    <row r="157" spans="1:134" x14ac:dyDescent="0.35">
      <c r="A157" s="228" t="str">
        <f t="shared" si="2"/>
        <v>Provisional.State-funded mainstream.Religious denomination by prior attainment.Girls</v>
      </c>
      <c r="B157">
        <v>201819</v>
      </c>
      <c r="C157" t="s">
        <v>223</v>
      </c>
      <c r="D157" t="s">
        <v>224</v>
      </c>
      <c r="E157" t="s">
        <v>225</v>
      </c>
      <c r="F157" t="s">
        <v>226</v>
      </c>
      <c r="G157" t="s">
        <v>239</v>
      </c>
      <c r="H157" s="380" t="s">
        <v>235</v>
      </c>
      <c r="I157" t="s">
        <v>399</v>
      </c>
      <c r="J157" t="s">
        <v>6</v>
      </c>
      <c r="K157" t="s">
        <v>372</v>
      </c>
      <c r="L157" t="s">
        <v>7</v>
      </c>
      <c r="M157" t="s">
        <v>364</v>
      </c>
      <c r="N157">
        <v>169</v>
      </c>
      <c r="O157">
        <v>1316</v>
      </c>
      <c r="P157">
        <v>34149.51</v>
      </c>
      <c r="Q157">
        <v>25.9</v>
      </c>
      <c r="R157">
        <v>1268</v>
      </c>
      <c r="S157">
        <v>96.4</v>
      </c>
      <c r="T157">
        <v>24</v>
      </c>
      <c r="U157">
        <v>1.8</v>
      </c>
      <c r="V157">
        <v>127</v>
      </c>
      <c r="W157">
        <v>9.6999999999999993</v>
      </c>
      <c r="X157">
        <v>188</v>
      </c>
      <c r="Y157">
        <v>14.3</v>
      </c>
      <c r="Z157">
        <v>6</v>
      </c>
      <c r="AA157">
        <v>0.5</v>
      </c>
      <c r="AB157">
        <v>16</v>
      </c>
      <c r="AC157">
        <v>1.2</v>
      </c>
      <c r="AD157">
        <v>2576.66</v>
      </c>
      <c r="AE157">
        <v>1.96</v>
      </c>
      <c r="AF157">
        <v>1316</v>
      </c>
      <c r="AG157">
        <v>213.69</v>
      </c>
      <c r="AH157">
        <v>0.16</v>
      </c>
      <c r="AI157">
        <v>0.09</v>
      </c>
      <c r="AJ157">
        <v>0.23</v>
      </c>
      <c r="AK157">
        <v>382.3</v>
      </c>
      <c r="AL157">
        <v>0.28999999999999998</v>
      </c>
      <c r="AM157">
        <v>0.22</v>
      </c>
      <c r="AN157">
        <v>0.36</v>
      </c>
      <c r="AO157">
        <v>-113.21</v>
      </c>
      <c r="AP157">
        <v>-0.09</v>
      </c>
      <c r="AQ157">
        <v>-0.16</v>
      </c>
      <c r="AR157">
        <v>-0.02</v>
      </c>
      <c r="AS157">
        <v>98.74</v>
      </c>
      <c r="AT157">
        <v>0.08</v>
      </c>
      <c r="AU157">
        <v>0.01</v>
      </c>
      <c r="AV157">
        <v>0.14000000000000001</v>
      </c>
      <c r="AW157">
        <v>434.3</v>
      </c>
      <c r="AX157">
        <v>0.33</v>
      </c>
      <c r="AY157">
        <v>0.26</v>
      </c>
      <c r="AZ157">
        <v>0.4</v>
      </c>
      <c r="BA157">
        <v>1292</v>
      </c>
      <c r="BB157">
        <v>98.2</v>
      </c>
      <c r="BC157">
        <v>1281</v>
      </c>
      <c r="BD157">
        <v>97.3</v>
      </c>
      <c r="BE157">
        <v>1228</v>
      </c>
      <c r="BF157">
        <v>93.3</v>
      </c>
      <c r="BG157">
        <v>1274</v>
      </c>
      <c r="BH157">
        <v>96.8</v>
      </c>
      <c r="BI157">
        <v>1226</v>
      </c>
      <c r="BJ157">
        <v>93.2</v>
      </c>
      <c r="BK157">
        <v>835</v>
      </c>
      <c r="BL157">
        <v>63.4</v>
      </c>
      <c r="BM157">
        <v>294</v>
      </c>
      <c r="BN157">
        <v>22.3</v>
      </c>
      <c r="BO157">
        <v>235</v>
      </c>
      <c r="BP157">
        <v>17.899999999999999</v>
      </c>
      <c r="BQ157">
        <v>30</v>
      </c>
      <c r="BR157">
        <v>2.2999999999999998</v>
      </c>
      <c r="BS157">
        <v>43</v>
      </c>
      <c r="BT157">
        <v>3.5</v>
      </c>
      <c r="BU157">
        <v>51</v>
      </c>
      <c r="BV157">
        <v>6.1</v>
      </c>
      <c r="BW157">
        <v>78</v>
      </c>
      <c r="BX157">
        <v>26.5</v>
      </c>
      <c r="BY157">
        <v>499</v>
      </c>
      <c r="BZ157">
        <v>37.9</v>
      </c>
      <c r="CA157">
        <v>147</v>
      </c>
      <c r="CB157">
        <v>11.2</v>
      </c>
      <c r="CC157">
        <v>132</v>
      </c>
      <c r="CD157">
        <v>10.8</v>
      </c>
      <c r="CE157">
        <v>113</v>
      </c>
      <c r="CF157">
        <v>13.5</v>
      </c>
      <c r="CG157">
        <v>110</v>
      </c>
      <c r="CH157">
        <v>37.4</v>
      </c>
      <c r="CI157">
        <v>4144</v>
      </c>
      <c r="CJ157">
        <v>3.15</v>
      </c>
      <c r="CK157">
        <v>2476</v>
      </c>
      <c r="CL157">
        <v>1.88</v>
      </c>
      <c r="CM157">
        <v>2979.5</v>
      </c>
      <c r="CN157">
        <v>2.2599999999999998</v>
      </c>
      <c r="CO157">
        <v>1799</v>
      </c>
      <c r="CP157">
        <v>1.37</v>
      </c>
      <c r="CQ157">
        <v>1081.8800000000001</v>
      </c>
      <c r="CR157">
        <v>0.82</v>
      </c>
      <c r="CS157">
        <v>8394</v>
      </c>
      <c r="CT157">
        <v>6.4</v>
      </c>
      <c r="CU157">
        <v>4952</v>
      </c>
      <c r="CV157">
        <v>3.8</v>
      </c>
      <c r="CW157">
        <v>8551.76</v>
      </c>
      <c r="CX157">
        <v>6.5</v>
      </c>
      <c r="CY157">
        <v>12251.75</v>
      </c>
      <c r="CZ157">
        <v>9.3000000000000007</v>
      </c>
      <c r="DA157">
        <v>8981</v>
      </c>
      <c r="DB157">
        <v>6.8</v>
      </c>
      <c r="DC157">
        <v>3270.75</v>
      </c>
      <c r="DD157">
        <v>2.5</v>
      </c>
      <c r="DE157">
        <v>3320</v>
      </c>
      <c r="DF157">
        <v>2.5</v>
      </c>
      <c r="DG157">
        <v>3548</v>
      </c>
      <c r="DH157">
        <v>2.7</v>
      </c>
      <c r="DI157">
        <v>34</v>
      </c>
      <c r="DJ157">
        <v>2.6</v>
      </c>
      <c r="DK157">
        <v>17</v>
      </c>
      <c r="DL157">
        <v>1.3</v>
      </c>
      <c r="DM157">
        <v>49</v>
      </c>
      <c r="DN157">
        <v>3.7</v>
      </c>
      <c r="DO157">
        <v>310</v>
      </c>
      <c r="DP157">
        <v>23.6</v>
      </c>
      <c r="DQ157">
        <v>718</v>
      </c>
      <c r="DR157">
        <v>54.6</v>
      </c>
      <c r="DS157">
        <v>1180</v>
      </c>
      <c r="DT157">
        <v>89.7</v>
      </c>
      <c r="DU157">
        <v>46</v>
      </c>
      <c r="DV157">
        <v>3.5</v>
      </c>
      <c r="DW157">
        <v>46</v>
      </c>
      <c r="DX157">
        <v>3.5</v>
      </c>
      <c r="DY157">
        <v>45</v>
      </c>
      <c r="DZ157">
        <v>3.4</v>
      </c>
      <c r="EA157">
        <v>29</v>
      </c>
      <c r="EB157">
        <v>2.2000000000000002</v>
      </c>
      <c r="EC157">
        <v>725</v>
      </c>
      <c r="ED157">
        <v>55.1</v>
      </c>
    </row>
    <row r="158" spans="1:134" x14ac:dyDescent="0.35">
      <c r="A158" s="228" t="str">
        <f t="shared" si="2"/>
        <v>Provisional.State-funded mainstream.Religious denomination by prior attainment.Girls</v>
      </c>
      <c r="B158">
        <v>201819</v>
      </c>
      <c r="C158" t="s">
        <v>223</v>
      </c>
      <c r="D158" t="s">
        <v>224</v>
      </c>
      <c r="E158" t="s">
        <v>225</v>
      </c>
      <c r="F158" t="s">
        <v>226</v>
      </c>
      <c r="G158" t="s">
        <v>239</v>
      </c>
      <c r="H158" s="380" t="s">
        <v>235</v>
      </c>
      <c r="I158" t="s">
        <v>399</v>
      </c>
      <c r="J158" t="s">
        <v>6</v>
      </c>
      <c r="K158" t="s">
        <v>372</v>
      </c>
      <c r="L158" t="s">
        <v>7</v>
      </c>
      <c r="M158" t="s">
        <v>365</v>
      </c>
      <c r="N158">
        <v>1</v>
      </c>
      <c r="O158">
        <v>4</v>
      </c>
      <c r="P158" s="520" t="s">
        <v>442</v>
      </c>
      <c r="Q158" s="520" t="s">
        <v>442</v>
      </c>
      <c r="R158" s="520" t="s">
        <v>442</v>
      </c>
      <c r="S158" s="520" t="s">
        <v>442</v>
      </c>
      <c r="T158" s="520" t="s">
        <v>442</v>
      </c>
      <c r="U158" s="520" t="s">
        <v>442</v>
      </c>
      <c r="V158" s="520" t="s">
        <v>442</v>
      </c>
      <c r="W158" s="520" t="s">
        <v>442</v>
      </c>
      <c r="X158" s="520" t="s">
        <v>442</v>
      </c>
      <c r="Y158" s="520" t="s">
        <v>442</v>
      </c>
      <c r="Z158" s="520" t="s">
        <v>442</v>
      </c>
      <c r="AA158" s="520" t="s">
        <v>442</v>
      </c>
      <c r="AB158" s="520" t="s">
        <v>442</v>
      </c>
      <c r="AC158" s="520" t="s">
        <v>442</v>
      </c>
      <c r="AD158" s="520" t="s">
        <v>442</v>
      </c>
      <c r="AE158" s="520" t="s">
        <v>442</v>
      </c>
      <c r="AF158" s="520" t="s">
        <v>442</v>
      </c>
      <c r="AG158" s="520" t="s">
        <v>442</v>
      </c>
      <c r="AH158" s="520" t="s">
        <v>442</v>
      </c>
      <c r="AI158" s="520" t="s">
        <v>442</v>
      </c>
      <c r="AJ158" s="520" t="s">
        <v>442</v>
      </c>
      <c r="AK158" s="520" t="s">
        <v>442</v>
      </c>
      <c r="AL158" s="520" t="s">
        <v>442</v>
      </c>
      <c r="AM158" s="520" t="s">
        <v>442</v>
      </c>
      <c r="AN158" s="520" t="s">
        <v>442</v>
      </c>
      <c r="AO158" s="520" t="s">
        <v>442</v>
      </c>
      <c r="AP158" s="520" t="s">
        <v>442</v>
      </c>
      <c r="AQ158" s="520" t="s">
        <v>442</v>
      </c>
      <c r="AR158" s="520" t="s">
        <v>442</v>
      </c>
      <c r="AS158" s="520" t="s">
        <v>442</v>
      </c>
      <c r="AT158" s="520" t="s">
        <v>442</v>
      </c>
      <c r="AU158" s="520" t="s">
        <v>442</v>
      </c>
      <c r="AV158" s="520" t="s">
        <v>442</v>
      </c>
      <c r="AW158" s="520" t="s">
        <v>442</v>
      </c>
      <c r="AX158" s="520" t="s">
        <v>442</v>
      </c>
      <c r="AY158" s="520" t="s">
        <v>442</v>
      </c>
      <c r="AZ158" s="520" t="s">
        <v>442</v>
      </c>
      <c r="BA158" s="520" t="s">
        <v>442</v>
      </c>
      <c r="BB158" s="520" t="s">
        <v>442</v>
      </c>
      <c r="BC158" s="520" t="s">
        <v>442</v>
      </c>
      <c r="BD158" s="520" t="s">
        <v>442</v>
      </c>
      <c r="BE158" s="520" t="s">
        <v>442</v>
      </c>
      <c r="BF158" s="520" t="s">
        <v>442</v>
      </c>
      <c r="BG158" s="520" t="s">
        <v>442</v>
      </c>
      <c r="BH158" s="520" t="s">
        <v>442</v>
      </c>
      <c r="BI158" s="520" t="s">
        <v>442</v>
      </c>
      <c r="BJ158" s="520" t="s">
        <v>442</v>
      </c>
      <c r="BK158" s="520" t="s">
        <v>442</v>
      </c>
      <c r="BL158" s="520" t="s">
        <v>442</v>
      </c>
      <c r="BM158" s="520" t="s">
        <v>442</v>
      </c>
      <c r="BN158" s="520" t="s">
        <v>442</v>
      </c>
      <c r="BO158" s="520" t="s">
        <v>442</v>
      </c>
      <c r="BP158" s="520" t="s">
        <v>442</v>
      </c>
      <c r="BQ158" s="520" t="s">
        <v>442</v>
      </c>
      <c r="BR158" s="520" t="s">
        <v>442</v>
      </c>
      <c r="BS158" s="520" t="s">
        <v>442</v>
      </c>
      <c r="BT158" s="520" t="s">
        <v>442</v>
      </c>
      <c r="BU158" s="520" t="s">
        <v>442</v>
      </c>
      <c r="BV158" s="520" t="s">
        <v>442</v>
      </c>
      <c r="BW158" s="520" t="s">
        <v>442</v>
      </c>
      <c r="BX158" s="520" t="s">
        <v>442</v>
      </c>
      <c r="BY158" s="520" t="s">
        <v>442</v>
      </c>
      <c r="BZ158" s="520" t="s">
        <v>442</v>
      </c>
      <c r="CA158" s="520" t="s">
        <v>442</v>
      </c>
      <c r="CB158" s="520" t="s">
        <v>442</v>
      </c>
      <c r="CC158" s="520" t="s">
        <v>442</v>
      </c>
      <c r="CD158" s="520" t="s">
        <v>442</v>
      </c>
      <c r="CE158" s="520" t="s">
        <v>442</v>
      </c>
      <c r="CF158" s="520" t="s">
        <v>442</v>
      </c>
      <c r="CG158" s="520" t="s">
        <v>442</v>
      </c>
      <c r="CH158" s="520" t="s">
        <v>442</v>
      </c>
      <c r="CI158" s="520" t="s">
        <v>442</v>
      </c>
      <c r="CJ158" s="520" t="s">
        <v>442</v>
      </c>
      <c r="CK158" s="520" t="s">
        <v>442</v>
      </c>
      <c r="CL158" s="520" t="s">
        <v>442</v>
      </c>
      <c r="CM158" s="520" t="s">
        <v>442</v>
      </c>
      <c r="CN158" s="520" t="s">
        <v>442</v>
      </c>
      <c r="CO158" s="520" t="s">
        <v>442</v>
      </c>
      <c r="CP158" s="520" t="s">
        <v>442</v>
      </c>
      <c r="CQ158" s="520" t="s">
        <v>442</v>
      </c>
      <c r="CR158" s="520" t="s">
        <v>442</v>
      </c>
      <c r="CS158" s="520" t="s">
        <v>442</v>
      </c>
      <c r="CT158" s="520" t="s">
        <v>442</v>
      </c>
      <c r="CU158" s="520" t="s">
        <v>442</v>
      </c>
      <c r="CV158" s="520" t="s">
        <v>442</v>
      </c>
      <c r="CW158" s="520" t="s">
        <v>442</v>
      </c>
      <c r="CX158" s="520" t="s">
        <v>442</v>
      </c>
      <c r="CY158" s="520" t="s">
        <v>442</v>
      </c>
      <c r="CZ158" s="520" t="s">
        <v>442</v>
      </c>
      <c r="DA158" s="520" t="s">
        <v>442</v>
      </c>
      <c r="DB158" s="520" t="s">
        <v>442</v>
      </c>
      <c r="DC158" s="520" t="s">
        <v>442</v>
      </c>
      <c r="DD158" s="520" t="s">
        <v>442</v>
      </c>
      <c r="DE158" s="520" t="s">
        <v>442</v>
      </c>
      <c r="DF158" s="520" t="s">
        <v>442</v>
      </c>
      <c r="DG158" s="520" t="s">
        <v>442</v>
      </c>
      <c r="DH158" s="520" t="s">
        <v>442</v>
      </c>
      <c r="DI158" s="520" t="s">
        <v>442</v>
      </c>
      <c r="DJ158" s="520" t="s">
        <v>442</v>
      </c>
      <c r="DK158" s="520" t="s">
        <v>442</v>
      </c>
      <c r="DL158" s="520" t="s">
        <v>442</v>
      </c>
      <c r="DM158" s="520" t="s">
        <v>442</v>
      </c>
      <c r="DN158" s="520" t="s">
        <v>442</v>
      </c>
      <c r="DO158" s="520" t="s">
        <v>442</v>
      </c>
      <c r="DP158" s="520" t="s">
        <v>442</v>
      </c>
      <c r="DQ158" s="520" t="s">
        <v>442</v>
      </c>
      <c r="DR158" s="520" t="s">
        <v>442</v>
      </c>
      <c r="DS158" s="520" t="s">
        <v>442</v>
      </c>
      <c r="DT158" s="520" t="s">
        <v>442</v>
      </c>
      <c r="DU158" s="520" t="s">
        <v>442</v>
      </c>
      <c r="DV158" s="520" t="s">
        <v>442</v>
      </c>
      <c r="DW158" s="520" t="s">
        <v>442</v>
      </c>
      <c r="DX158" s="520" t="s">
        <v>442</v>
      </c>
      <c r="DY158" s="520" t="s">
        <v>442</v>
      </c>
      <c r="DZ158" s="520" t="s">
        <v>442</v>
      </c>
      <c r="EA158" s="520" t="s">
        <v>442</v>
      </c>
      <c r="EB158" s="520" t="s">
        <v>442</v>
      </c>
      <c r="EC158" s="520" t="s">
        <v>442</v>
      </c>
      <c r="ED158" s="520" t="s">
        <v>442</v>
      </c>
    </row>
    <row r="159" spans="1:134" x14ac:dyDescent="0.35">
      <c r="A159" s="228" t="str">
        <f t="shared" si="2"/>
        <v>Provisional.State-funded mainstream.Religious denomination by prior attainment.Girls</v>
      </c>
      <c r="B159">
        <v>201819</v>
      </c>
      <c r="C159" t="s">
        <v>223</v>
      </c>
      <c r="D159" t="s">
        <v>224</v>
      </c>
      <c r="E159" t="s">
        <v>225</v>
      </c>
      <c r="F159" t="s">
        <v>226</v>
      </c>
      <c r="G159" t="s">
        <v>239</v>
      </c>
      <c r="H159" s="380" t="s">
        <v>235</v>
      </c>
      <c r="I159" t="s">
        <v>399</v>
      </c>
      <c r="J159" t="s">
        <v>6</v>
      </c>
      <c r="K159" t="s">
        <v>372</v>
      </c>
      <c r="L159" t="s">
        <v>7</v>
      </c>
      <c r="M159" t="s">
        <v>366</v>
      </c>
      <c r="N159">
        <v>10</v>
      </c>
      <c r="O159">
        <v>37</v>
      </c>
      <c r="P159">
        <v>1103</v>
      </c>
      <c r="Q159">
        <v>29.8</v>
      </c>
      <c r="R159">
        <v>34</v>
      </c>
      <c r="S159">
        <v>91.9</v>
      </c>
      <c r="T159">
        <v>4</v>
      </c>
      <c r="U159">
        <v>10.8</v>
      </c>
      <c r="V159">
        <v>9</v>
      </c>
      <c r="W159">
        <v>24.3</v>
      </c>
      <c r="X159">
        <v>4</v>
      </c>
      <c r="Y159">
        <v>10.8</v>
      </c>
      <c r="Z159">
        <v>0</v>
      </c>
      <c r="AA159">
        <v>0</v>
      </c>
      <c r="AB159">
        <v>1</v>
      </c>
      <c r="AC159">
        <v>2.7</v>
      </c>
      <c r="AD159">
        <v>86.05</v>
      </c>
      <c r="AE159">
        <v>2.33</v>
      </c>
      <c r="AF159">
        <v>37</v>
      </c>
      <c r="AG159">
        <v>19.45</v>
      </c>
      <c r="AH159">
        <v>0.53</v>
      </c>
      <c r="AI159">
        <v>0.11</v>
      </c>
      <c r="AJ159">
        <v>0.94</v>
      </c>
      <c r="AK159">
        <v>30.45</v>
      </c>
      <c r="AL159">
        <v>0.82</v>
      </c>
      <c r="AM159">
        <v>0.41</v>
      </c>
      <c r="AN159">
        <v>1.24</v>
      </c>
      <c r="AO159">
        <v>31.18</v>
      </c>
      <c r="AP159">
        <v>0.84</v>
      </c>
      <c r="AQ159">
        <v>0.43</v>
      </c>
      <c r="AR159">
        <v>1.26</v>
      </c>
      <c r="AS159">
        <v>13.32</v>
      </c>
      <c r="AT159">
        <v>0.36</v>
      </c>
      <c r="AU159">
        <v>-0.05</v>
      </c>
      <c r="AV159">
        <v>0.77</v>
      </c>
      <c r="AW159">
        <v>10.46</v>
      </c>
      <c r="AX159">
        <v>0.28000000000000003</v>
      </c>
      <c r="AY159">
        <v>-0.13</v>
      </c>
      <c r="AZ159">
        <v>0.7</v>
      </c>
      <c r="BA159">
        <v>36</v>
      </c>
      <c r="BB159">
        <v>97.3</v>
      </c>
      <c r="BC159">
        <v>36</v>
      </c>
      <c r="BD159">
        <v>97.3</v>
      </c>
      <c r="BE159">
        <v>33</v>
      </c>
      <c r="BF159">
        <v>89.2</v>
      </c>
      <c r="BG159">
        <v>34</v>
      </c>
      <c r="BH159">
        <v>91.9</v>
      </c>
      <c r="BI159">
        <v>29</v>
      </c>
      <c r="BJ159">
        <v>78.400000000000006</v>
      </c>
      <c r="BK159">
        <v>13</v>
      </c>
      <c r="BL159">
        <v>35.1</v>
      </c>
      <c r="BM159">
        <v>12</v>
      </c>
      <c r="BN159">
        <v>32.4</v>
      </c>
      <c r="BO159">
        <v>11</v>
      </c>
      <c r="BP159">
        <v>29.7</v>
      </c>
      <c r="BQ159">
        <v>6</v>
      </c>
      <c r="BR159">
        <v>16.2</v>
      </c>
      <c r="BS159">
        <v>2</v>
      </c>
      <c r="BT159">
        <v>6.9</v>
      </c>
      <c r="BU159">
        <v>3</v>
      </c>
      <c r="BV159">
        <v>23.1</v>
      </c>
      <c r="BW159">
        <v>6</v>
      </c>
      <c r="BX159">
        <v>50</v>
      </c>
      <c r="BY159">
        <v>23</v>
      </c>
      <c r="BZ159">
        <v>62.2</v>
      </c>
      <c r="CA159">
        <v>11</v>
      </c>
      <c r="CB159">
        <v>29.7</v>
      </c>
      <c r="CC159">
        <v>7</v>
      </c>
      <c r="CD159">
        <v>24.1</v>
      </c>
      <c r="CE159">
        <v>4</v>
      </c>
      <c r="CF159">
        <v>30.8</v>
      </c>
      <c r="CG159">
        <v>6</v>
      </c>
      <c r="CH159">
        <v>50</v>
      </c>
      <c r="CI159">
        <v>136</v>
      </c>
      <c r="CJ159">
        <v>3.68</v>
      </c>
      <c r="CK159">
        <v>105</v>
      </c>
      <c r="CL159">
        <v>2.84</v>
      </c>
      <c r="CM159">
        <v>95</v>
      </c>
      <c r="CN159">
        <v>2.57</v>
      </c>
      <c r="CO159">
        <v>42</v>
      </c>
      <c r="CP159">
        <v>1.1399999999999999</v>
      </c>
      <c r="CQ159">
        <v>43.5</v>
      </c>
      <c r="CR159">
        <v>1.18</v>
      </c>
      <c r="CS159">
        <v>277</v>
      </c>
      <c r="CT159">
        <v>7.5</v>
      </c>
      <c r="CU159">
        <v>210</v>
      </c>
      <c r="CV159">
        <v>5.7</v>
      </c>
      <c r="CW159">
        <v>274.5</v>
      </c>
      <c r="CX159">
        <v>7.4</v>
      </c>
      <c r="CY159">
        <v>341.5</v>
      </c>
      <c r="CZ159">
        <v>9.1999999999999993</v>
      </c>
      <c r="DA159">
        <v>316.5</v>
      </c>
      <c r="DB159">
        <v>8.6</v>
      </c>
      <c r="DC159">
        <v>25</v>
      </c>
      <c r="DD159">
        <v>0.7</v>
      </c>
      <c r="DE159">
        <v>80</v>
      </c>
      <c r="DF159">
        <v>2.2000000000000002</v>
      </c>
      <c r="DG159">
        <v>93</v>
      </c>
      <c r="DH159">
        <v>2.5</v>
      </c>
      <c r="DI159">
        <v>2</v>
      </c>
      <c r="DJ159">
        <v>5.4</v>
      </c>
      <c r="DK159">
        <v>0</v>
      </c>
      <c r="DL159">
        <v>0</v>
      </c>
      <c r="DM159">
        <v>4</v>
      </c>
      <c r="DN159">
        <v>10.8</v>
      </c>
      <c r="DO159">
        <v>15</v>
      </c>
      <c r="DP159">
        <v>40.5</v>
      </c>
      <c r="DQ159">
        <v>12</v>
      </c>
      <c r="DR159">
        <v>32.4</v>
      </c>
      <c r="DS159">
        <v>29</v>
      </c>
      <c r="DT159">
        <v>78.400000000000006</v>
      </c>
      <c r="DU159">
        <v>0</v>
      </c>
      <c r="DV159">
        <v>0</v>
      </c>
      <c r="DW159">
        <v>0</v>
      </c>
      <c r="DX159">
        <v>0</v>
      </c>
      <c r="DY159">
        <v>1</v>
      </c>
      <c r="DZ159">
        <v>2.7</v>
      </c>
      <c r="EA159">
        <v>1</v>
      </c>
      <c r="EB159">
        <v>2.7</v>
      </c>
      <c r="EC159">
        <v>22</v>
      </c>
      <c r="ED159">
        <v>59.5</v>
      </c>
    </row>
    <row r="160" spans="1:134" x14ac:dyDescent="0.35">
      <c r="A160" s="228" t="str">
        <f t="shared" si="2"/>
        <v>Provisional.State-funded mainstream.Religious denomination by prior attainment.Girls</v>
      </c>
      <c r="B160">
        <v>201819</v>
      </c>
      <c r="C160" t="s">
        <v>223</v>
      </c>
      <c r="D160" t="s">
        <v>224</v>
      </c>
      <c r="E160" t="s">
        <v>225</v>
      </c>
      <c r="F160" t="s">
        <v>226</v>
      </c>
      <c r="G160" t="s">
        <v>239</v>
      </c>
      <c r="H160" s="380" t="s">
        <v>235</v>
      </c>
      <c r="I160" t="s">
        <v>399</v>
      </c>
      <c r="J160" t="s">
        <v>6</v>
      </c>
      <c r="K160" t="s">
        <v>372</v>
      </c>
      <c r="L160" t="s">
        <v>7</v>
      </c>
      <c r="M160" t="s">
        <v>367</v>
      </c>
      <c r="N160">
        <v>9</v>
      </c>
      <c r="O160">
        <v>61</v>
      </c>
      <c r="P160">
        <v>2142.5</v>
      </c>
      <c r="Q160">
        <v>35.1</v>
      </c>
      <c r="R160">
        <v>58</v>
      </c>
      <c r="S160">
        <v>95.1</v>
      </c>
      <c r="T160">
        <v>2</v>
      </c>
      <c r="U160">
        <v>3.3</v>
      </c>
      <c r="V160">
        <v>18</v>
      </c>
      <c r="W160">
        <v>29.5</v>
      </c>
      <c r="X160">
        <v>28</v>
      </c>
      <c r="Y160">
        <v>45.9</v>
      </c>
      <c r="Z160">
        <v>0</v>
      </c>
      <c r="AA160">
        <v>0</v>
      </c>
      <c r="AB160">
        <v>2</v>
      </c>
      <c r="AC160">
        <v>3.3</v>
      </c>
      <c r="AD160">
        <v>175.15</v>
      </c>
      <c r="AE160">
        <v>2.87</v>
      </c>
      <c r="AF160">
        <v>61</v>
      </c>
      <c r="AG160">
        <v>62.54</v>
      </c>
      <c r="AH160">
        <v>1.03</v>
      </c>
      <c r="AI160">
        <v>0.7</v>
      </c>
      <c r="AJ160">
        <v>1.35</v>
      </c>
      <c r="AK160">
        <v>75.13</v>
      </c>
      <c r="AL160">
        <v>1.23</v>
      </c>
      <c r="AM160">
        <v>0.91</v>
      </c>
      <c r="AN160">
        <v>1.55</v>
      </c>
      <c r="AO160">
        <v>35.39</v>
      </c>
      <c r="AP160">
        <v>0.57999999999999996</v>
      </c>
      <c r="AQ160">
        <v>0.26</v>
      </c>
      <c r="AR160">
        <v>0.9</v>
      </c>
      <c r="AS160">
        <v>65.319999999999993</v>
      </c>
      <c r="AT160">
        <v>1.07</v>
      </c>
      <c r="AU160">
        <v>0.75</v>
      </c>
      <c r="AV160">
        <v>1.39</v>
      </c>
      <c r="AW160">
        <v>69.47</v>
      </c>
      <c r="AX160">
        <v>1.1399999999999999</v>
      </c>
      <c r="AY160">
        <v>0.82</v>
      </c>
      <c r="AZ160">
        <v>1.46</v>
      </c>
      <c r="BA160">
        <v>60</v>
      </c>
      <c r="BB160">
        <v>98.4</v>
      </c>
      <c r="BC160">
        <v>60</v>
      </c>
      <c r="BD160">
        <v>98.4</v>
      </c>
      <c r="BE160">
        <v>52</v>
      </c>
      <c r="BF160">
        <v>85.2</v>
      </c>
      <c r="BG160">
        <v>58</v>
      </c>
      <c r="BH160">
        <v>95.1</v>
      </c>
      <c r="BI160">
        <v>54</v>
      </c>
      <c r="BJ160">
        <v>88.5</v>
      </c>
      <c r="BK160">
        <v>51</v>
      </c>
      <c r="BL160">
        <v>83.6</v>
      </c>
      <c r="BM160">
        <v>39</v>
      </c>
      <c r="BN160">
        <v>63.9</v>
      </c>
      <c r="BO160">
        <v>28</v>
      </c>
      <c r="BP160">
        <v>45.9</v>
      </c>
      <c r="BQ160">
        <v>2</v>
      </c>
      <c r="BR160">
        <v>3.3</v>
      </c>
      <c r="BS160">
        <v>9</v>
      </c>
      <c r="BT160">
        <v>16.7</v>
      </c>
      <c r="BU160">
        <v>5</v>
      </c>
      <c r="BV160">
        <v>9.8000000000000007</v>
      </c>
      <c r="BW160">
        <v>9</v>
      </c>
      <c r="BX160">
        <v>23.1</v>
      </c>
      <c r="BY160">
        <v>40</v>
      </c>
      <c r="BZ160">
        <v>65.599999999999994</v>
      </c>
      <c r="CA160">
        <v>19</v>
      </c>
      <c r="CB160">
        <v>31.1</v>
      </c>
      <c r="CC160">
        <v>24</v>
      </c>
      <c r="CD160">
        <v>44.4</v>
      </c>
      <c r="CE160">
        <v>12</v>
      </c>
      <c r="CF160">
        <v>23.5</v>
      </c>
      <c r="CG160">
        <v>13</v>
      </c>
      <c r="CH160">
        <v>33.299999999999997</v>
      </c>
      <c r="CI160">
        <v>245</v>
      </c>
      <c r="CJ160">
        <v>4.0199999999999996</v>
      </c>
      <c r="CK160">
        <v>159</v>
      </c>
      <c r="CL160">
        <v>2.61</v>
      </c>
      <c r="CM160">
        <v>195</v>
      </c>
      <c r="CN160">
        <v>3.2</v>
      </c>
      <c r="CO160">
        <v>141</v>
      </c>
      <c r="CP160">
        <v>2.31</v>
      </c>
      <c r="CQ160">
        <v>116</v>
      </c>
      <c r="CR160">
        <v>1.9</v>
      </c>
      <c r="CS160">
        <v>512</v>
      </c>
      <c r="CT160">
        <v>8.4</v>
      </c>
      <c r="CU160">
        <v>318</v>
      </c>
      <c r="CV160">
        <v>5.2</v>
      </c>
      <c r="CW160">
        <v>587</v>
      </c>
      <c r="CX160">
        <v>9.6</v>
      </c>
      <c r="CY160">
        <v>725.5</v>
      </c>
      <c r="CZ160">
        <v>11.9</v>
      </c>
      <c r="DA160">
        <v>514</v>
      </c>
      <c r="DB160">
        <v>8.4</v>
      </c>
      <c r="DC160">
        <v>211.5</v>
      </c>
      <c r="DD160">
        <v>3.5</v>
      </c>
      <c r="DE160">
        <v>166</v>
      </c>
      <c r="DF160">
        <v>2.7</v>
      </c>
      <c r="DG160">
        <v>171</v>
      </c>
      <c r="DH160">
        <v>2.8</v>
      </c>
      <c r="DI160">
        <v>3</v>
      </c>
      <c r="DJ160">
        <v>4.9000000000000004</v>
      </c>
      <c r="DK160">
        <v>0</v>
      </c>
      <c r="DL160">
        <v>0</v>
      </c>
      <c r="DM160">
        <v>0</v>
      </c>
      <c r="DN160">
        <v>0</v>
      </c>
      <c r="DO160">
        <v>6</v>
      </c>
      <c r="DP160">
        <v>9.8000000000000007</v>
      </c>
      <c r="DQ160">
        <v>24</v>
      </c>
      <c r="DR160">
        <v>39.299999999999997</v>
      </c>
      <c r="DS160">
        <v>54</v>
      </c>
      <c r="DT160">
        <v>88.5</v>
      </c>
      <c r="DU160">
        <v>0</v>
      </c>
      <c r="DV160">
        <v>0</v>
      </c>
      <c r="DW160">
        <v>0</v>
      </c>
      <c r="DX160">
        <v>0</v>
      </c>
      <c r="DY160">
        <v>0</v>
      </c>
      <c r="DZ160">
        <v>0</v>
      </c>
      <c r="EA160">
        <v>1</v>
      </c>
      <c r="EB160">
        <v>1.6</v>
      </c>
      <c r="EC160">
        <v>5</v>
      </c>
      <c r="ED160">
        <v>8.1999999999999993</v>
      </c>
    </row>
    <row r="161" spans="1:134" x14ac:dyDescent="0.35">
      <c r="A161" s="228" t="str">
        <f t="shared" si="2"/>
        <v>Provisional.State-funded mainstream.Religious denomination by prior attainment.Girls</v>
      </c>
      <c r="B161">
        <v>201819</v>
      </c>
      <c r="C161" t="s">
        <v>223</v>
      </c>
      <c r="D161" t="s">
        <v>224</v>
      </c>
      <c r="E161" t="s">
        <v>225</v>
      </c>
      <c r="F161" t="s">
        <v>226</v>
      </c>
      <c r="G161" t="s">
        <v>239</v>
      </c>
      <c r="H161" s="380" t="s">
        <v>235</v>
      </c>
      <c r="I161" t="s">
        <v>399</v>
      </c>
      <c r="J161" t="s">
        <v>6</v>
      </c>
      <c r="K161" t="s">
        <v>372</v>
      </c>
      <c r="L161" t="s">
        <v>7</v>
      </c>
      <c r="M161" t="s">
        <v>368</v>
      </c>
      <c r="N161">
        <v>2360</v>
      </c>
      <c r="O161">
        <v>20676</v>
      </c>
      <c r="P161">
        <v>533864.81000000006</v>
      </c>
      <c r="Q161">
        <v>25.8</v>
      </c>
      <c r="R161">
        <v>19896</v>
      </c>
      <c r="S161">
        <v>96.2</v>
      </c>
      <c r="T161">
        <v>439</v>
      </c>
      <c r="U161">
        <v>2.1</v>
      </c>
      <c r="V161">
        <v>2046</v>
      </c>
      <c r="W161">
        <v>9.9</v>
      </c>
      <c r="X161">
        <v>2866</v>
      </c>
      <c r="Y161">
        <v>13.9</v>
      </c>
      <c r="Z161">
        <v>89</v>
      </c>
      <c r="AA161">
        <v>0.4</v>
      </c>
      <c r="AB161">
        <v>274</v>
      </c>
      <c r="AC161">
        <v>1.3</v>
      </c>
      <c r="AD161">
        <v>40648.870000000003</v>
      </c>
      <c r="AE161">
        <v>1.97</v>
      </c>
      <c r="AF161">
        <v>20676</v>
      </c>
      <c r="AG161">
        <v>2913.76</v>
      </c>
      <c r="AH161">
        <v>0.14000000000000001</v>
      </c>
      <c r="AI161">
        <v>0.12</v>
      </c>
      <c r="AJ161">
        <v>0.16</v>
      </c>
      <c r="AK161">
        <v>6107.53</v>
      </c>
      <c r="AL161">
        <v>0.3</v>
      </c>
      <c r="AM161">
        <v>0.28000000000000003</v>
      </c>
      <c r="AN161">
        <v>0.31</v>
      </c>
      <c r="AO161">
        <v>-1550.83</v>
      </c>
      <c r="AP161">
        <v>-0.08</v>
      </c>
      <c r="AQ161">
        <v>-0.09</v>
      </c>
      <c r="AR161">
        <v>-0.06</v>
      </c>
      <c r="AS161">
        <v>1269.82</v>
      </c>
      <c r="AT161">
        <v>0.06</v>
      </c>
      <c r="AU161">
        <v>0.04</v>
      </c>
      <c r="AV161">
        <v>0.08</v>
      </c>
      <c r="AW161">
        <v>5407.19</v>
      </c>
      <c r="AX161">
        <v>0.26</v>
      </c>
      <c r="AY161">
        <v>0.24</v>
      </c>
      <c r="AZ161">
        <v>0.28000000000000003</v>
      </c>
      <c r="BA161">
        <v>20274</v>
      </c>
      <c r="BB161">
        <v>98.1</v>
      </c>
      <c r="BC161">
        <v>20149</v>
      </c>
      <c r="BD161">
        <v>97.5</v>
      </c>
      <c r="BE161">
        <v>19602</v>
      </c>
      <c r="BF161">
        <v>94.8</v>
      </c>
      <c r="BG161">
        <v>19969</v>
      </c>
      <c r="BH161">
        <v>96.6</v>
      </c>
      <c r="BI161">
        <v>19286</v>
      </c>
      <c r="BJ161">
        <v>93.3</v>
      </c>
      <c r="BK161">
        <v>14066</v>
      </c>
      <c r="BL161">
        <v>68</v>
      </c>
      <c r="BM161">
        <v>4266</v>
      </c>
      <c r="BN161">
        <v>20.6</v>
      </c>
      <c r="BO161">
        <v>3646</v>
      </c>
      <c r="BP161">
        <v>17.600000000000001</v>
      </c>
      <c r="BQ161">
        <v>625</v>
      </c>
      <c r="BR161">
        <v>3</v>
      </c>
      <c r="BS161">
        <v>675</v>
      </c>
      <c r="BT161">
        <v>3.5</v>
      </c>
      <c r="BU161">
        <v>836</v>
      </c>
      <c r="BV161">
        <v>5.9</v>
      </c>
      <c r="BW161">
        <v>1050</v>
      </c>
      <c r="BX161">
        <v>24.6</v>
      </c>
      <c r="BY161">
        <v>7896</v>
      </c>
      <c r="BZ161">
        <v>38.200000000000003</v>
      </c>
      <c r="CA161">
        <v>2498</v>
      </c>
      <c r="CB161">
        <v>12.1</v>
      </c>
      <c r="CC161">
        <v>2054</v>
      </c>
      <c r="CD161">
        <v>10.7</v>
      </c>
      <c r="CE161">
        <v>1829</v>
      </c>
      <c r="CF161">
        <v>13</v>
      </c>
      <c r="CG161">
        <v>1477</v>
      </c>
      <c r="CH161">
        <v>34.6</v>
      </c>
      <c r="CI161">
        <v>65831</v>
      </c>
      <c r="CJ161">
        <v>3.18</v>
      </c>
      <c r="CK161">
        <v>39336</v>
      </c>
      <c r="CL161">
        <v>1.9</v>
      </c>
      <c r="CM161">
        <v>47070</v>
      </c>
      <c r="CN161">
        <v>2.2799999999999998</v>
      </c>
      <c r="CO161">
        <v>29850</v>
      </c>
      <c r="CP161">
        <v>1.44</v>
      </c>
      <c r="CQ161">
        <v>14735.05</v>
      </c>
      <c r="CR161">
        <v>0.71</v>
      </c>
      <c r="CS161">
        <v>132457</v>
      </c>
      <c r="CT161">
        <v>6.4</v>
      </c>
      <c r="CU161">
        <v>78672</v>
      </c>
      <c r="CV161">
        <v>3.8</v>
      </c>
      <c r="CW161">
        <v>133986.81</v>
      </c>
      <c r="CX161">
        <v>6.5</v>
      </c>
      <c r="CY161">
        <v>188749</v>
      </c>
      <c r="CZ161">
        <v>9.1</v>
      </c>
      <c r="DA161">
        <v>128627.5</v>
      </c>
      <c r="DB161">
        <v>6.2</v>
      </c>
      <c r="DC161">
        <v>60121.5</v>
      </c>
      <c r="DD161">
        <v>2.9</v>
      </c>
      <c r="DE161">
        <v>52648</v>
      </c>
      <c r="DF161">
        <v>2.5</v>
      </c>
      <c r="DG161">
        <v>55323</v>
      </c>
      <c r="DH161">
        <v>2.7</v>
      </c>
      <c r="DI161">
        <v>580</v>
      </c>
      <c r="DJ161">
        <v>2.8</v>
      </c>
      <c r="DK161">
        <v>260</v>
      </c>
      <c r="DL161">
        <v>1.3</v>
      </c>
      <c r="DM161">
        <v>606</v>
      </c>
      <c r="DN161">
        <v>2.9</v>
      </c>
      <c r="DO161">
        <v>4069</v>
      </c>
      <c r="DP161">
        <v>19.7</v>
      </c>
      <c r="DQ161">
        <v>12295</v>
      </c>
      <c r="DR161">
        <v>59.5</v>
      </c>
      <c r="DS161">
        <v>18684</v>
      </c>
      <c r="DT161">
        <v>90.4</v>
      </c>
      <c r="DU161">
        <v>602</v>
      </c>
      <c r="DV161">
        <v>2.9</v>
      </c>
      <c r="DW161">
        <v>598</v>
      </c>
      <c r="DX161">
        <v>2.9</v>
      </c>
      <c r="DY161">
        <v>841</v>
      </c>
      <c r="DZ161">
        <v>4.0999999999999996</v>
      </c>
      <c r="EA161">
        <v>316</v>
      </c>
      <c r="EB161">
        <v>1.5</v>
      </c>
      <c r="EC161">
        <v>11849</v>
      </c>
      <c r="ED161">
        <v>57.3</v>
      </c>
    </row>
    <row r="162" spans="1:134" x14ac:dyDescent="0.35">
      <c r="A162" s="228" t="str">
        <f t="shared" si="2"/>
        <v>Provisional.State-funded mainstream.Religious denomination by prior attainment.Girls</v>
      </c>
      <c r="B162">
        <v>201819</v>
      </c>
      <c r="C162" t="s">
        <v>223</v>
      </c>
      <c r="D162" t="s">
        <v>224</v>
      </c>
      <c r="E162" t="s">
        <v>225</v>
      </c>
      <c r="F162" t="s">
        <v>226</v>
      </c>
      <c r="G162" t="s">
        <v>239</v>
      </c>
      <c r="H162" s="380" t="s">
        <v>235</v>
      </c>
      <c r="I162" t="s">
        <v>399</v>
      </c>
      <c r="J162" t="s">
        <v>6</v>
      </c>
      <c r="K162" t="s">
        <v>372</v>
      </c>
      <c r="L162" t="s">
        <v>7</v>
      </c>
      <c r="M162" t="s">
        <v>369</v>
      </c>
      <c r="N162">
        <v>49</v>
      </c>
      <c r="O162">
        <v>410</v>
      </c>
      <c r="P162">
        <v>10703.75</v>
      </c>
      <c r="Q162">
        <v>26.1</v>
      </c>
      <c r="R162">
        <v>383</v>
      </c>
      <c r="S162">
        <v>93.4</v>
      </c>
      <c r="T162">
        <v>11</v>
      </c>
      <c r="U162">
        <v>2.7</v>
      </c>
      <c r="V162">
        <v>39</v>
      </c>
      <c r="W162">
        <v>9.5</v>
      </c>
      <c r="X162">
        <v>59</v>
      </c>
      <c r="Y162">
        <v>14.4</v>
      </c>
      <c r="Z162">
        <v>2</v>
      </c>
      <c r="AA162">
        <v>0.5</v>
      </c>
      <c r="AB162">
        <v>5</v>
      </c>
      <c r="AC162">
        <v>1.2</v>
      </c>
      <c r="AD162">
        <v>808.95</v>
      </c>
      <c r="AE162">
        <v>1.97</v>
      </c>
      <c r="AF162">
        <v>410</v>
      </c>
      <c r="AG162">
        <v>74.02</v>
      </c>
      <c r="AH162">
        <v>0.18</v>
      </c>
      <c r="AI162">
        <v>0.06</v>
      </c>
      <c r="AJ162">
        <v>0.3</v>
      </c>
      <c r="AK162">
        <v>104.54</v>
      </c>
      <c r="AL162">
        <v>0.25</v>
      </c>
      <c r="AM162">
        <v>0.13</v>
      </c>
      <c r="AN162">
        <v>0.38</v>
      </c>
      <c r="AO162">
        <v>-31.85</v>
      </c>
      <c r="AP162">
        <v>-0.08</v>
      </c>
      <c r="AQ162">
        <v>-0.2</v>
      </c>
      <c r="AR162">
        <v>0.05</v>
      </c>
      <c r="AS162">
        <v>47.99</v>
      </c>
      <c r="AT162">
        <v>0.12</v>
      </c>
      <c r="AU162">
        <v>-0.01</v>
      </c>
      <c r="AV162">
        <v>0.24</v>
      </c>
      <c r="AW162">
        <v>150.24</v>
      </c>
      <c r="AX162">
        <v>0.37</v>
      </c>
      <c r="AY162">
        <v>0.24</v>
      </c>
      <c r="AZ162">
        <v>0.49</v>
      </c>
      <c r="BA162">
        <v>396</v>
      </c>
      <c r="BB162">
        <v>96.6</v>
      </c>
      <c r="BC162">
        <v>393</v>
      </c>
      <c r="BD162">
        <v>95.9</v>
      </c>
      <c r="BE162">
        <v>378</v>
      </c>
      <c r="BF162">
        <v>92.2</v>
      </c>
      <c r="BG162">
        <v>383</v>
      </c>
      <c r="BH162">
        <v>93.4</v>
      </c>
      <c r="BI162">
        <v>382</v>
      </c>
      <c r="BJ162">
        <v>93.2</v>
      </c>
      <c r="BK162">
        <v>280</v>
      </c>
      <c r="BL162">
        <v>68.3</v>
      </c>
      <c r="BM162">
        <v>95</v>
      </c>
      <c r="BN162">
        <v>23.2</v>
      </c>
      <c r="BO162">
        <v>63</v>
      </c>
      <c r="BP162">
        <v>15.4</v>
      </c>
      <c r="BQ162">
        <v>17</v>
      </c>
      <c r="BR162">
        <v>4.0999999999999996</v>
      </c>
      <c r="BS162">
        <v>13</v>
      </c>
      <c r="BT162">
        <v>3.4</v>
      </c>
      <c r="BU162">
        <v>12</v>
      </c>
      <c r="BV162">
        <v>4.3</v>
      </c>
      <c r="BW162">
        <v>23</v>
      </c>
      <c r="BX162">
        <v>24.2</v>
      </c>
      <c r="BY162">
        <v>163</v>
      </c>
      <c r="BZ162">
        <v>39.799999999999997</v>
      </c>
      <c r="CA162">
        <v>44</v>
      </c>
      <c r="CB162">
        <v>10.7</v>
      </c>
      <c r="CC162">
        <v>32</v>
      </c>
      <c r="CD162">
        <v>8.4</v>
      </c>
      <c r="CE162">
        <v>27</v>
      </c>
      <c r="CF162">
        <v>9.6</v>
      </c>
      <c r="CG162">
        <v>32</v>
      </c>
      <c r="CH162">
        <v>33.700000000000003</v>
      </c>
      <c r="CI162">
        <v>1280</v>
      </c>
      <c r="CJ162">
        <v>3.12</v>
      </c>
      <c r="CK162">
        <v>775</v>
      </c>
      <c r="CL162">
        <v>1.89</v>
      </c>
      <c r="CM162">
        <v>951</v>
      </c>
      <c r="CN162">
        <v>2.3199999999999998</v>
      </c>
      <c r="CO162">
        <v>582</v>
      </c>
      <c r="CP162">
        <v>1.42</v>
      </c>
      <c r="CQ162">
        <v>314.5</v>
      </c>
      <c r="CR162">
        <v>0.77</v>
      </c>
      <c r="CS162">
        <v>2581</v>
      </c>
      <c r="CT162">
        <v>6.3</v>
      </c>
      <c r="CU162">
        <v>1550</v>
      </c>
      <c r="CV162">
        <v>3.8</v>
      </c>
      <c r="CW162">
        <v>2715</v>
      </c>
      <c r="CX162">
        <v>6.6</v>
      </c>
      <c r="CY162">
        <v>3857.75</v>
      </c>
      <c r="CZ162">
        <v>9.4</v>
      </c>
      <c r="DA162">
        <v>2345.5</v>
      </c>
      <c r="DB162">
        <v>5.7</v>
      </c>
      <c r="DC162">
        <v>1512.25</v>
      </c>
      <c r="DD162">
        <v>3.7</v>
      </c>
      <c r="DE162">
        <v>1054</v>
      </c>
      <c r="DF162">
        <v>2.6</v>
      </c>
      <c r="DG162">
        <v>1103</v>
      </c>
      <c r="DH162">
        <v>2.7</v>
      </c>
      <c r="DI162">
        <v>23</v>
      </c>
      <c r="DJ162">
        <v>5.6</v>
      </c>
      <c r="DK162">
        <v>5</v>
      </c>
      <c r="DL162">
        <v>1.2</v>
      </c>
      <c r="DM162">
        <v>5</v>
      </c>
      <c r="DN162">
        <v>1.2</v>
      </c>
      <c r="DO162">
        <v>64</v>
      </c>
      <c r="DP162">
        <v>15.6</v>
      </c>
      <c r="DQ162">
        <v>254</v>
      </c>
      <c r="DR162">
        <v>62</v>
      </c>
      <c r="DS162">
        <v>380</v>
      </c>
      <c r="DT162">
        <v>92.7</v>
      </c>
      <c r="DU162">
        <v>2</v>
      </c>
      <c r="DV162">
        <v>0.5</v>
      </c>
      <c r="DW162">
        <v>2</v>
      </c>
      <c r="DX162">
        <v>0.5</v>
      </c>
      <c r="DY162">
        <v>28</v>
      </c>
      <c r="DZ162">
        <v>6.8</v>
      </c>
      <c r="EA162">
        <v>10</v>
      </c>
      <c r="EB162">
        <v>2.4</v>
      </c>
      <c r="EC162">
        <v>214</v>
      </c>
      <c r="ED162">
        <v>52.2</v>
      </c>
    </row>
    <row r="163" spans="1:134" x14ac:dyDescent="0.35">
      <c r="A163" s="228" t="str">
        <f t="shared" si="2"/>
        <v>Provisional.State-funded mainstream.Religious denomination by prior attainment.Girls</v>
      </c>
      <c r="B163">
        <v>201819</v>
      </c>
      <c r="C163" t="s">
        <v>223</v>
      </c>
      <c r="D163" t="s">
        <v>224</v>
      </c>
      <c r="E163" t="s">
        <v>225</v>
      </c>
      <c r="F163" t="s">
        <v>226</v>
      </c>
      <c r="G163" t="s">
        <v>239</v>
      </c>
      <c r="H163" s="380" t="s">
        <v>235</v>
      </c>
      <c r="I163" t="s">
        <v>399</v>
      </c>
      <c r="J163" t="s">
        <v>6</v>
      </c>
      <c r="K163" t="s">
        <v>372</v>
      </c>
      <c r="L163" t="s">
        <v>7</v>
      </c>
      <c r="M163" t="s">
        <v>370</v>
      </c>
      <c r="N163">
        <v>275</v>
      </c>
      <c r="O163">
        <v>2016</v>
      </c>
      <c r="P163">
        <v>55978.01</v>
      </c>
      <c r="Q163">
        <v>27.8</v>
      </c>
      <c r="R163">
        <v>1939</v>
      </c>
      <c r="S163">
        <v>96.2</v>
      </c>
      <c r="T163">
        <v>59</v>
      </c>
      <c r="U163">
        <v>2.9</v>
      </c>
      <c r="V163">
        <v>241</v>
      </c>
      <c r="W163">
        <v>12</v>
      </c>
      <c r="X163">
        <v>324</v>
      </c>
      <c r="Y163">
        <v>16.100000000000001</v>
      </c>
      <c r="Z163">
        <v>24</v>
      </c>
      <c r="AA163">
        <v>1.2</v>
      </c>
      <c r="AB163">
        <v>47</v>
      </c>
      <c r="AC163">
        <v>2.2999999999999998</v>
      </c>
      <c r="AD163">
        <v>4290.6499999999996</v>
      </c>
      <c r="AE163">
        <v>2.13</v>
      </c>
      <c r="AF163">
        <v>2016</v>
      </c>
      <c r="AG163">
        <v>650.22</v>
      </c>
      <c r="AH163">
        <v>0.32</v>
      </c>
      <c r="AI163">
        <v>0.27</v>
      </c>
      <c r="AJ163">
        <v>0.38</v>
      </c>
      <c r="AK163">
        <v>1018.32</v>
      </c>
      <c r="AL163">
        <v>0.51</v>
      </c>
      <c r="AM163">
        <v>0.45</v>
      </c>
      <c r="AN163">
        <v>0.56000000000000005</v>
      </c>
      <c r="AO163">
        <v>76.8</v>
      </c>
      <c r="AP163">
        <v>0.04</v>
      </c>
      <c r="AQ163">
        <v>-0.02</v>
      </c>
      <c r="AR163">
        <v>0.09</v>
      </c>
      <c r="AS163">
        <v>445.07</v>
      </c>
      <c r="AT163">
        <v>0.22</v>
      </c>
      <c r="AU163">
        <v>0.16</v>
      </c>
      <c r="AV163">
        <v>0.28000000000000003</v>
      </c>
      <c r="AW163">
        <v>992.49</v>
      </c>
      <c r="AX163">
        <v>0.49</v>
      </c>
      <c r="AY163">
        <v>0.44</v>
      </c>
      <c r="AZ163">
        <v>0.55000000000000004</v>
      </c>
      <c r="BA163">
        <v>1974</v>
      </c>
      <c r="BB163">
        <v>97.9</v>
      </c>
      <c r="BC163">
        <v>1966</v>
      </c>
      <c r="BD163">
        <v>97.5</v>
      </c>
      <c r="BE163">
        <v>1903</v>
      </c>
      <c r="BF163">
        <v>94.4</v>
      </c>
      <c r="BG163">
        <v>1942</v>
      </c>
      <c r="BH163">
        <v>96.3</v>
      </c>
      <c r="BI163">
        <v>1887</v>
      </c>
      <c r="BJ163">
        <v>93.6</v>
      </c>
      <c r="BK163">
        <v>1270</v>
      </c>
      <c r="BL163">
        <v>63</v>
      </c>
      <c r="BM163">
        <v>497</v>
      </c>
      <c r="BN163">
        <v>24.7</v>
      </c>
      <c r="BO163">
        <v>450</v>
      </c>
      <c r="BP163">
        <v>22.3</v>
      </c>
      <c r="BQ163">
        <v>79</v>
      </c>
      <c r="BR163">
        <v>3.9</v>
      </c>
      <c r="BS163">
        <v>86</v>
      </c>
      <c r="BT163">
        <v>4.5999999999999996</v>
      </c>
      <c r="BU163">
        <v>115</v>
      </c>
      <c r="BV163">
        <v>9.1</v>
      </c>
      <c r="BW163">
        <v>192</v>
      </c>
      <c r="BX163">
        <v>38.6</v>
      </c>
      <c r="BY163">
        <v>933</v>
      </c>
      <c r="BZ163">
        <v>46.3</v>
      </c>
      <c r="CA163">
        <v>288</v>
      </c>
      <c r="CB163">
        <v>14.3</v>
      </c>
      <c r="CC163">
        <v>248</v>
      </c>
      <c r="CD163">
        <v>13.1</v>
      </c>
      <c r="CE163">
        <v>217</v>
      </c>
      <c r="CF163">
        <v>17.100000000000001</v>
      </c>
      <c r="CG163">
        <v>246</v>
      </c>
      <c r="CH163">
        <v>49.5</v>
      </c>
      <c r="CI163">
        <v>6861</v>
      </c>
      <c r="CJ163">
        <v>3.4</v>
      </c>
      <c r="CK163">
        <v>4089</v>
      </c>
      <c r="CL163">
        <v>2.0299999999999998</v>
      </c>
      <c r="CM163">
        <v>4815</v>
      </c>
      <c r="CN163">
        <v>2.39</v>
      </c>
      <c r="CO163">
        <v>3025</v>
      </c>
      <c r="CP163">
        <v>1.5</v>
      </c>
      <c r="CQ163">
        <v>2139.0100000000002</v>
      </c>
      <c r="CR163">
        <v>1.06</v>
      </c>
      <c r="CS163">
        <v>13821</v>
      </c>
      <c r="CT163">
        <v>6.9</v>
      </c>
      <c r="CU163">
        <v>8178</v>
      </c>
      <c r="CV163">
        <v>4.0999999999999996</v>
      </c>
      <c r="CW163">
        <v>14102.01</v>
      </c>
      <c r="CX163">
        <v>7</v>
      </c>
      <c r="CY163">
        <v>19877</v>
      </c>
      <c r="CZ163">
        <v>9.9</v>
      </c>
      <c r="DA163">
        <v>15038.5</v>
      </c>
      <c r="DB163">
        <v>7.5</v>
      </c>
      <c r="DC163">
        <v>4838.5</v>
      </c>
      <c r="DD163">
        <v>2.4</v>
      </c>
      <c r="DE163">
        <v>5077</v>
      </c>
      <c r="DF163">
        <v>2.5</v>
      </c>
      <c r="DG163">
        <v>5535</v>
      </c>
      <c r="DH163">
        <v>2.7</v>
      </c>
      <c r="DI163">
        <v>58</v>
      </c>
      <c r="DJ163">
        <v>2.9</v>
      </c>
      <c r="DK163">
        <v>30</v>
      </c>
      <c r="DL163">
        <v>1.5</v>
      </c>
      <c r="DM163">
        <v>55</v>
      </c>
      <c r="DN163">
        <v>2.7</v>
      </c>
      <c r="DO163">
        <v>457</v>
      </c>
      <c r="DP163">
        <v>22.7</v>
      </c>
      <c r="DQ163">
        <v>1092</v>
      </c>
      <c r="DR163">
        <v>54.2</v>
      </c>
      <c r="DS163">
        <v>1847</v>
      </c>
      <c r="DT163">
        <v>91.6</v>
      </c>
      <c r="DU163">
        <v>40</v>
      </c>
      <c r="DV163">
        <v>2</v>
      </c>
      <c r="DW163">
        <v>40</v>
      </c>
      <c r="DX163">
        <v>2</v>
      </c>
      <c r="DY163">
        <v>64</v>
      </c>
      <c r="DZ163">
        <v>3.2</v>
      </c>
      <c r="EA163">
        <v>57</v>
      </c>
      <c r="EB163">
        <v>2.8</v>
      </c>
      <c r="EC163">
        <v>974</v>
      </c>
      <c r="ED163">
        <v>48.3</v>
      </c>
    </row>
    <row r="164" spans="1:134" x14ac:dyDescent="0.35">
      <c r="A164" s="228" t="str">
        <f t="shared" si="2"/>
        <v>Provisional.State-funded mainstream.Religious denomination by prior attainment.Girls</v>
      </c>
      <c r="B164">
        <v>201819</v>
      </c>
      <c r="C164" t="s">
        <v>223</v>
      </c>
      <c r="D164" t="s">
        <v>224</v>
      </c>
      <c r="E164" t="s">
        <v>225</v>
      </c>
      <c r="F164" t="s">
        <v>226</v>
      </c>
      <c r="G164" t="s">
        <v>239</v>
      </c>
      <c r="H164" s="380" t="s">
        <v>235</v>
      </c>
      <c r="I164" t="s">
        <v>399</v>
      </c>
      <c r="J164" t="s">
        <v>6</v>
      </c>
      <c r="K164" t="s">
        <v>372</v>
      </c>
      <c r="L164" t="s">
        <v>7</v>
      </c>
      <c r="M164" t="s">
        <v>371</v>
      </c>
      <c r="N164">
        <v>3</v>
      </c>
      <c r="O164">
        <v>15</v>
      </c>
      <c r="P164">
        <v>548.5</v>
      </c>
      <c r="Q164">
        <v>36.6</v>
      </c>
      <c r="R164">
        <v>15</v>
      </c>
      <c r="S164">
        <v>100</v>
      </c>
      <c r="T164">
        <v>3</v>
      </c>
      <c r="U164">
        <v>20</v>
      </c>
      <c r="V164">
        <v>4</v>
      </c>
      <c r="W164">
        <v>26.7</v>
      </c>
      <c r="X164">
        <v>9</v>
      </c>
      <c r="Y164">
        <v>60</v>
      </c>
      <c r="Z164">
        <v>1</v>
      </c>
      <c r="AA164">
        <v>6.7</v>
      </c>
      <c r="AB164">
        <v>3</v>
      </c>
      <c r="AC164">
        <v>20</v>
      </c>
      <c r="AD164">
        <v>51.02</v>
      </c>
      <c r="AE164">
        <v>3.4</v>
      </c>
      <c r="AF164">
        <v>15</v>
      </c>
      <c r="AG164">
        <v>19.190000000000001</v>
      </c>
      <c r="AH164">
        <v>1.28</v>
      </c>
      <c r="AI164">
        <v>0.63</v>
      </c>
      <c r="AJ164">
        <v>1.93</v>
      </c>
      <c r="AK164">
        <v>17.559999999999999</v>
      </c>
      <c r="AL164">
        <v>1.17</v>
      </c>
      <c r="AM164">
        <v>0.52</v>
      </c>
      <c r="AN164">
        <v>1.82</v>
      </c>
      <c r="AO164">
        <v>14.19</v>
      </c>
      <c r="AP164">
        <v>0.95</v>
      </c>
      <c r="AQ164">
        <v>0.3</v>
      </c>
      <c r="AR164">
        <v>1.59</v>
      </c>
      <c r="AS164">
        <v>27.24</v>
      </c>
      <c r="AT164">
        <v>1.82</v>
      </c>
      <c r="AU164">
        <v>1.17</v>
      </c>
      <c r="AV164">
        <v>2.4700000000000002</v>
      </c>
      <c r="AW164">
        <v>15.56</v>
      </c>
      <c r="AX164">
        <v>1.04</v>
      </c>
      <c r="AY164">
        <v>0.39</v>
      </c>
      <c r="AZ164">
        <v>1.69</v>
      </c>
      <c r="BA164">
        <v>15</v>
      </c>
      <c r="BB164">
        <v>100</v>
      </c>
      <c r="BC164">
        <v>15</v>
      </c>
      <c r="BD164">
        <v>100</v>
      </c>
      <c r="BE164">
        <v>15</v>
      </c>
      <c r="BF164">
        <v>100</v>
      </c>
      <c r="BG164">
        <v>15</v>
      </c>
      <c r="BH164">
        <v>100</v>
      </c>
      <c r="BI164">
        <v>15</v>
      </c>
      <c r="BJ164">
        <v>100</v>
      </c>
      <c r="BK164">
        <v>9</v>
      </c>
      <c r="BL164">
        <v>60</v>
      </c>
      <c r="BM164">
        <v>14</v>
      </c>
      <c r="BN164">
        <v>93.3</v>
      </c>
      <c r="BO164">
        <v>6</v>
      </c>
      <c r="BP164">
        <v>40</v>
      </c>
      <c r="BQ164">
        <v>3</v>
      </c>
      <c r="BR164">
        <v>20</v>
      </c>
      <c r="BS164">
        <v>3</v>
      </c>
      <c r="BT164">
        <v>20</v>
      </c>
      <c r="BU164">
        <v>2</v>
      </c>
      <c r="BV164">
        <v>22.2</v>
      </c>
      <c r="BW164">
        <v>7</v>
      </c>
      <c r="BX164">
        <v>50</v>
      </c>
      <c r="BY164">
        <v>7</v>
      </c>
      <c r="BZ164">
        <v>46.7</v>
      </c>
      <c r="CA164">
        <v>4</v>
      </c>
      <c r="CB164">
        <v>26.7</v>
      </c>
      <c r="CC164">
        <v>5</v>
      </c>
      <c r="CD164">
        <v>33.299999999999997</v>
      </c>
      <c r="CE164">
        <v>4</v>
      </c>
      <c r="CF164">
        <v>44.4</v>
      </c>
      <c r="CG164">
        <v>9</v>
      </c>
      <c r="CH164">
        <v>64.3</v>
      </c>
      <c r="CI164">
        <v>60</v>
      </c>
      <c r="CJ164">
        <v>4</v>
      </c>
      <c r="CK164">
        <v>43</v>
      </c>
      <c r="CL164">
        <v>2.87</v>
      </c>
      <c r="CM164">
        <v>50.5</v>
      </c>
      <c r="CN164">
        <v>3.37</v>
      </c>
      <c r="CO164">
        <v>32</v>
      </c>
      <c r="CP164">
        <v>2.13</v>
      </c>
      <c r="CQ164">
        <v>70</v>
      </c>
      <c r="CR164">
        <v>4.67</v>
      </c>
      <c r="CS164">
        <v>120</v>
      </c>
      <c r="CT164">
        <v>8</v>
      </c>
      <c r="CU164">
        <v>86</v>
      </c>
      <c r="CV164">
        <v>5.7</v>
      </c>
      <c r="CW164">
        <v>173.5</v>
      </c>
      <c r="CX164">
        <v>11.6</v>
      </c>
      <c r="CY164">
        <v>169</v>
      </c>
      <c r="CZ164">
        <v>11.3</v>
      </c>
      <c r="DA164">
        <v>165</v>
      </c>
      <c r="DB164">
        <v>11</v>
      </c>
      <c r="DC164">
        <v>4</v>
      </c>
      <c r="DD164">
        <v>0.3</v>
      </c>
      <c r="DE164">
        <v>44</v>
      </c>
      <c r="DF164">
        <v>2.9</v>
      </c>
      <c r="DG164">
        <v>45</v>
      </c>
      <c r="DH164">
        <v>3</v>
      </c>
      <c r="DI164">
        <v>0</v>
      </c>
      <c r="DJ164">
        <v>0</v>
      </c>
      <c r="DK164">
        <v>0</v>
      </c>
      <c r="DL164">
        <v>0</v>
      </c>
      <c r="DM164">
        <v>0</v>
      </c>
      <c r="DN164">
        <v>0</v>
      </c>
      <c r="DO164">
        <v>1</v>
      </c>
      <c r="DP164">
        <v>6.7</v>
      </c>
      <c r="DQ164">
        <v>5</v>
      </c>
      <c r="DR164">
        <v>33.299999999999997</v>
      </c>
      <c r="DS164">
        <v>15</v>
      </c>
      <c r="DT164">
        <v>100</v>
      </c>
      <c r="DU164">
        <v>0</v>
      </c>
      <c r="DV164">
        <v>0</v>
      </c>
      <c r="DW164">
        <v>0</v>
      </c>
      <c r="DX164">
        <v>0</v>
      </c>
      <c r="DY164">
        <v>0</v>
      </c>
      <c r="DZ164">
        <v>0</v>
      </c>
      <c r="EA164">
        <v>0</v>
      </c>
      <c r="EB164">
        <v>0</v>
      </c>
      <c r="EC164">
        <v>8</v>
      </c>
      <c r="ED164">
        <v>53.3</v>
      </c>
    </row>
    <row r="165" spans="1:134" x14ac:dyDescent="0.35">
      <c r="A165" s="228" t="str">
        <f t="shared" si="2"/>
        <v>Provisional.State-funded mainstream.Admission type by prior attainment.Girls</v>
      </c>
      <c r="B165">
        <v>201819</v>
      </c>
      <c r="C165" t="s">
        <v>223</v>
      </c>
      <c r="D165" t="s">
        <v>224</v>
      </c>
      <c r="E165" t="s">
        <v>225</v>
      </c>
      <c r="F165" t="s">
        <v>226</v>
      </c>
      <c r="G165" t="s">
        <v>239</v>
      </c>
      <c r="H165" s="380" t="s">
        <v>235</v>
      </c>
      <c r="I165" t="s">
        <v>400</v>
      </c>
      <c r="J165" t="s">
        <v>6</v>
      </c>
      <c r="K165" t="s">
        <v>372</v>
      </c>
      <c r="L165" t="s">
        <v>401</v>
      </c>
      <c r="M165" t="s">
        <v>7</v>
      </c>
      <c r="N165">
        <v>197</v>
      </c>
      <c r="O165">
        <v>1959</v>
      </c>
      <c r="P165">
        <v>50513.63</v>
      </c>
      <c r="Q165">
        <v>25.8</v>
      </c>
      <c r="R165">
        <v>1907</v>
      </c>
      <c r="S165">
        <v>97.3</v>
      </c>
      <c r="T165">
        <v>22</v>
      </c>
      <c r="U165">
        <v>1.1000000000000001</v>
      </c>
      <c r="V165">
        <v>163</v>
      </c>
      <c r="W165">
        <v>8.3000000000000007</v>
      </c>
      <c r="X165">
        <v>226</v>
      </c>
      <c r="Y165">
        <v>11.5</v>
      </c>
      <c r="Z165">
        <v>5</v>
      </c>
      <c r="AA165">
        <v>0.3</v>
      </c>
      <c r="AB165">
        <v>19</v>
      </c>
      <c r="AC165">
        <v>1</v>
      </c>
      <c r="AD165">
        <v>3747.81</v>
      </c>
      <c r="AE165">
        <v>1.91</v>
      </c>
      <c r="AF165">
        <v>1959</v>
      </c>
      <c r="AG165">
        <v>224.88</v>
      </c>
      <c r="AH165">
        <v>0.11</v>
      </c>
      <c r="AI165">
        <v>0.06</v>
      </c>
      <c r="AJ165">
        <v>0.17</v>
      </c>
      <c r="AK165">
        <v>546.1</v>
      </c>
      <c r="AL165">
        <v>0.28000000000000003</v>
      </c>
      <c r="AM165">
        <v>0.22</v>
      </c>
      <c r="AN165">
        <v>0.34</v>
      </c>
      <c r="AO165">
        <v>-330.77</v>
      </c>
      <c r="AP165">
        <v>-0.17</v>
      </c>
      <c r="AQ165">
        <v>-0.23</v>
      </c>
      <c r="AR165">
        <v>-0.11</v>
      </c>
      <c r="AS165">
        <v>-57.74</v>
      </c>
      <c r="AT165">
        <v>-0.03</v>
      </c>
      <c r="AU165">
        <v>-0.09</v>
      </c>
      <c r="AV165">
        <v>0.03</v>
      </c>
      <c r="AW165">
        <v>664.11</v>
      </c>
      <c r="AX165">
        <v>0.34</v>
      </c>
      <c r="AY165">
        <v>0.28000000000000003</v>
      </c>
      <c r="AZ165">
        <v>0.4</v>
      </c>
      <c r="BA165">
        <v>1932</v>
      </c>
      <c r="BB165">
        <v>98.6</v>
      </c>
      <c r="BC165">
        <v>1921</v>
      </c>
      <c r="BD165">
        <v>98.1</v>
      </c>
      <c r="BE165">
        <v>1870</v>
      </c>
      <c r="BF165">
        <v>95.5</v>
      </c>
      <c r="BG165">
        <v>1912</v>
      </c>
      <c r="BH165">
        <v>97.6</v>
      </c>
      <c r="BI165">
        <v>1859</v>
      </c>
      <c r="BJ165">
        <v>94.9</v>
      </c>
      <c r="BK165">
        <v>1368</v>
      </c>
      <c r="BL165">
        <v>69.8</v>
      </c>
      <c r="BM165">
        <v>352</v>
      </c>
      <c r="BN165">
        <v>18</v>
      </c>
      <c r="BO165">
        <v>356</v>
      </c>
      <c r="BP165">
        <v>18.2</v>
      </c>
      <c r="BQ165">
        <v>32</v>
      </c>
      <c r="BR165">
        <v>1.6</v>
      </c>
      <c r="BS165">
        <v>52</v>
      </c>
      <c r="BT165">
        <v>2.8</v>
      </c>
      <c r="BU165">
        <v>65</v>
      </c>
      <c r="BV165">
        <v>4.8</v>
      </c>
      <c r="BW165">
        <v>67</v>
      </c>
      <c r="BX165">
        <v>19</v>
      </c>
      <c r="BY165">
        <v>731</v>
      </c>
      <c r="BZ165">
        <v>37.299999999999997</v>
      </c>
      <c r="CA165">
        <v>201</v>
      </c>
      <c r="CB165">
        <v>10.3</v>
      </c>
      <c r="CC165">
        <v>171</v>
      </c>
      <c r="CD165">
        <v>9.1999999999999993</v>
      </c>
      <c r="CE165">
        <v>158</v>
      </c>
      <c r="CF165">
        <v>11.5</v>
      </c>
      <c r="CG165">
        <v>95</v>
      </c>
      <c r="CH165">
        <v>27</v>
      </c>
      <c r="CI165">
        <v>6252</v>
      </c>
      <c r="CJ165">
        <v>3.19</v>
      </c>
      <c r="CK165">
        <v>3591</v>
      </c>
      <c r="CL165">
        <v>1.83</v>
      </c>
      <c r="CM165">
        <v>4387</v>
      </c>
      <c r="CN165">
        <v>2.2400000000000002</v>
      </c>
      <c r="CO165">
        <v>2776</v>
      </c>
      <c r="CP165">
        <v>1.42</v>
      </c>
      <c r="CQ165">
        <v>1093.3800000000001</v>
      </c>
      <c r="CR165">
        <v>0.56000000000000005</v>
      </c>
      <c r="CS165">
        <v>12591</v>
      </c>
      <c r="CT165">
        <v>6.4</v>
      </c>
      <c r="CU165">
        <v>7182</v>
      </c>
      <c r="CV165">
        <v>3.7</v>
      </c>
      <c r="CW165">
        <v>12268.38</v>
      </c>
      <c r="CX165">
        <v>6.3</v>
      </c>
      <c r="CY165">
        <v>18472.25</v>
      </c>
      <c r="CZ165">
        <v>9.4</v>
      </c>
      <c r="DA165">
        <v>11397</v>
      </c>
      <c r="DB165">
        <v>5.8</v>
      </c>
      <c r="DC165">
        <v>7075.25</v>
      </c>
      <c r="DD165">
        <v>3.6</v>
      </c>
      <c r="DE165">
        <v>5021</v>
      </c>
      <c r="DF165">
        <v>2.6</v>
      </c>
      <c r="DG165">
        <v>5318</v>
      </c>
      <c r="DH165">
        <v>2.7</v>
      </c>
      <c r="DI165">
        <v>40</v>
      </c>
      <c r="DJ165">
        <v>2</v>
      </c>
      <c r="DK165">
        <v>12</v>
      </c>
      <c r="DL165">
        <v>0.6</v>
      </c>
      <c r="DM165">
        <v>72</v>
      </c>
      <c r="DN165">
        <v>3.7</v>
      </c>
      <c r="DO165">
        <v>361</v>
      </c>
      <c r="DP165">
        <v>18.399999999999999</v>
      </c>
      <c r="DQ165">
        <v>1248</v>
      </c>
      <c r="DR165">
        <v>63.7</v>
      </c>
      <c r="DS165">
        <v>1776</v>
      </c>
      <c r="DT165">
        <v>90.7</v>
      </c>
      <c r="DU165">
        <v>83</v>
      </c>
      <c r="DV165">
        <v>4.2</v>
      </c>
      <c r="DW165">
        <v>81</v>
      </c>
      <c r="DX165">
        <v>4.0999999999999996</v>
      </c>
      <c r="DY165">
        <v>69</v>
      </c>
      <c r="DZ165">
        <v>3.5</v>
      </c>
      <c r="EA165">
        <v>20</v>
      </c>
      <c r="EB165">
        <v>1</v>
      </c>
      <c r="EC165">
        <v>1065</v>
      </c>
      <c r="ED165">
        <v>54.4</v>
      </c>
    </row>
    <row r="166" spans="1:134" x14ac:dyDescent="0.35">
      <c r="A166" s="228" t="str">
        <f t="shared" si="2"/>
        <v>Provisional.State-funded mainstream.Admission type by prior attainment.Girls</v>
      </c>
      <c r="B166">
        <v>201819</v>
      </c>
      <c r="C166" t="s">
        <v>223</v>
      </c>
      <c r="D166" t="s">
        <v>224</v>
      </c>
      <c r="E166" t="s">
        <v>225</v>
      </c>
      <c r="F166" t="s">
        <v>226</v>
      </c>
      <c r="G166" t="s">
        <v>239</v>
      </c>
      <c r="H166" s="380" t="s">
        <v>235</v>
      </c>
      <c r="I166" t="s">
        <v>400</v>
      </c>
      <c r="J166" t="s">
        <v>6</v>
      </c>
      <c r="K166" t="s">
        <v>372</v>
      </c>
      <c r="L166" t="s">
        <v>402</v>
      </c>
      <c r="M166" t="s">
        <v>7</v>
      </c>
      <c r="N166">
        <v>2678</v>
      </c>
      <c r="O166">
        <v>22575</v>
      </c>
      <c r="P166">
        <v>588067.44999999995</v>
      </c>
      <c r="Q166">
        <v>26</v>
      </c>
      <c r="R166">
        <v>21689</v>
      </c>
      <c r="S166">
        <v>96.1</v>
      </c>
      <c r="T166">
        <v>520</v>
      </c>
      <c r="U166">
        <v>2.2999999999999998</v>
      </c>
      <c r="V166">
        <v>2321</v>
      </c>
      <c r="W166">
        <v>10.3</v>
      </c>
      <c r="X166">
        <v>3254</v>
      </c>
      <c r="Y166">
        <v>14.4</v>
      </c>
      <c r="Z166">
        <v>117</v>
      </c>
      <c r="AA166">
        <v>0.5</v>
      </c>
      <c r="AB166">
        <v>330</v>
      </c>
      <c r="AC166">
        <v>1.5</v>
      </c>
      <c r="AD166">
        <v>44897.21</v>
      </c>
      <c r="AE166">
        <v>1.99</v>
      </c>
      <c r="AF166">
        <v>22575</v>
      </c>
      <c r="AG166">
        <v>3730.31</v>
      </c>
      <c r="AH166">
        <v>0.17</v>
      </c>
      <c r="AI166">
        <v>0.15</v>
      </c>
      <c r="AJ166">
        <v>0.18</v>
      </c>
      <c r="AK166">
        <v>7194.82</v>
      </c>
      <c r="AL166">
        <v>0.32</v>
      </c>
      <c r="AM166">
        <v>0.3</v>
      </c>
      <c r="AN166">
        <v>0.34</v>
      </c>
      <c r="AO166">
        <v>-1208.05</v>
      </c>
      <c r="AP166">
        <v>-0.05</v>
      </c>
      <c r="AQ166">
        <v>-7.0000000000000007E-2</v>
      </c>
      <c r="AR166">
        <v>-0.04</v>
      </c>
      <c r="AS166">
        <v>2026.61</v>
      </c>
      <c r="AT166">
        <v>0.09</v>
      </c>
      <c r="AU166">
        <v>7.0000000000000007E-2</v>
      </c>
      <c r="AV166">
        <v>0.11</v>
      </c>
      <c r="AW166">
        <v>6418.88</v>
      </c>
      <c r="AX166">
        <v>0.28000000000000003</v>
      </c>
      <c r="AY166">
        <v>0.27</v>
      </c>
      <c r="AZ166">
        <v>0.3</v>
      </c>
      <c r="BA166">
        <v>22118</v>
      </c>
      <c r="BB166">
        <v>98</v>
      </c>
      <c r="BC166">
        <v>21982</v>
      </c>
      <c r="BD166">
        <v>97.4</v>
      </c>
      <c r="BE166">
        <v>21344</v>
      </c>
      <c r="BF166">
        <v>94.5</v>
      </c>
      <c r="BG166">
        <v>21766</v>
      </c>
      <c r="BH166">
        <v>96.4</v>
      </c>
      <c r="BI166">
        <v>21023</v>
      </c>
      <c r="BJ166">
        <v>93.1</v>
      </c>
      <c r="BK166">
        <v>15159</v>
      </c>
      <c r="BL166">
        <v>67.099999999999994</v>
      </c>
      <c r="BM166">
        <v>4867</v>
      </c>
      <c r="BN166">
        <v>21.6</v>
      </c>
      <c r="BO166">
        <v>4085</v>
      </c>
      <c r="BP166">
        <v>18.100000000000001</v>
      </c>
      <c r="BQ166">
        <v>730</v>
      </c>
      <c r="BR166">
        <v>3.2</v>
      </c>
      <c r="BS166">
        <v>778</v>
      </c>
      <c r="BT166">
        <v>3.7</v>
      </c>
      <c r="BU166">
        <v>959</v>
      </c>
      <c r="BV166">
        <v>6.3</v>
      </c>
      <c r="BW166">
        <v>1299</v>
      </c>
      <c r="BX166">
        <v>26.7</v>
      </c>
      <c r="BY166">
        <v>8831</v>
      </c>
      <c r="BZ166">
        <v>39.1</v>
      </c>
      <c r="CA166">
        <v>2810</v>
      </c>
      <c r="CB166">
        <v>12.4</v>
      </c>
      <c r="CC166">
        <v>2331</v>
      </c>
      <c r="CD166">
        <v>11.1</v>
      </c>
      <c r="CE166">
        <v>2049</v>
      </c>
      <c r="CF166">
        <v>13.5</v>
      </c>
      <c r="CG166">
        <v>1799</v>
      </c>
      <c r="CH166">
        <v>37</v>
      </c>
      <c r="CI166">
        <v>72318</v>
      </c>
      <c r="CJ166">
        <v>3.2</v>
      </c>
      <c r="CK166">
        <v>43397</v>
      </c>
      <c r="CL166">
        <v>1.92</v>
      </c>
      <c r="CM166">
        <v>51776</v>
      </c>
      <c r="CN166">
        <v>2.29</v>
      </c>
      <c r="CO166">
        <v>32702</v>
      </c>
      <c r="CP166">
        <v>1.45</v>
      </c>
      <c r="CQ166">
        <v>17413.560000000001</v>
      </c>
      <c r="CR166">
        <v>0.77</v>
      </c>
      <c r="CS166">
        <v>145597</v>
      </c>
      <c r="CT166">
        <v>6.4</v>
      </c>
      <c r="CU166">
        <v>86794</v>
      </c>
      <c r="CV166">
        <v>3.8</v>
      </c>
      <c r="CW166">
        <v>148144.20000000001</v>
      </c>
      <c r="CX166">
        <v>6.6</v>
      </c>
      <c r="CY166">
        <v>207532.25</v>
      </c>
      <c r="CZ166">
        <v>9.1999999999999993</v>
      </c>
      <c r="DA166">
        <v>144624</v>
      </c>
      <c r="DB166">
        <v>6.4</v>
      </c>
      <c r="DC166">
        <v>62908.25</v>
      </c>
      <c r="DD166">
        <v>2.8</v>
      </c>
      <c r="DE166">
        <v>57377</v>
      </c>
      <c r="DF166">
        <v>2.5</v>
      </c>
      <c r="DG166">
        <v>60509</v>
      </c>
      <c r="DH166">
        <v>2.7</v>
      </c>
      <c r="DI166">
        <v>660</v>
      </c>
      <c r="DJ166">
        <v>2.9</v>
      </c>
      <c r="DK166">
        <v>300</v>
      </c>
      <c r="DL166">
        <v>1.3</v>
      </c>
      <c r="DM166">
        <v>647</v>
      </c>
      <c r="DN166">
        <v>2.9</v>
      </c>
      <c r="DO166">
        <v>4561</v>
      </c>
      <c r="DP166">
        <v>20.2</v>
      </c>
      <c r="DQ166">
        <v>13153</v>
      </c>
      <c r="DR166">
        <v>58.3</v>
      </c>
      <c r="DS166">
        <v>20417</v>
      </c>
      <c r="DT166">
        <v>90.4</v>
      </c>
      <c r="DU166">
        <v>606</v>
      </c>
      <c r="DV166">
        <v>2.7</v>
      </c>
      <c r="DW166">
        <v>604</v>
      </c>
      <c r="DX166">
        <v>2.7</v>
      </c>
      <c r="DY166">
        <v>910</v>
      </c>
      <c r="DZ166">
        <v>4</v>
      </c>
      <c r="EA166">
        <v>394</v>
      </c>
      <c r="EB166">
        <v>1.7</v>
      </c>
      <c r="EC166">
        <v>12735</v>
      </c>
      <c r="ED166">
        <v>56.4</v>
      </c>
    </row>
    <row r="167" spans="1:134" x14ac:dyDescent="0.35">
      <c r="A167" s="228" t="str">
        <f t="shared" si="2"/>
        <v>Provisional.State-funded mainstream.Admission type by prior attainment.Girls</v>
      </c>
      <c r="B167">
        <v>201819</v>
      </c>
      <c r="C167" t="s">
        <v>223</v>
      </c>
      <c r="D167" t="s">
        <v>224</v>
      </c>
      <c r="E167" t="s">
        <v>225</v>
      </c>
      <c r="F167" t="s">
        <v>226</v>
      </c>
      <c r="G167" t="s">
        <v>239</v>
      </c>
      <c r="H167" s="380" t="s">
        <v>235</v>
      </c>
      <c r="I167" t="s">
        <v>400</v>
      </c>
      <c r="J167" t="s">
        <v>6</v>
      </c>
      <c r="K167" t="s">
        <v>372</v>
      </c>
      <c r="L167" t="s">
        <v>403</v>
      </c>
      <c r="M167" t="s">
        <v>7</v>
      </c>
      <c r="N167">
        <v>1</v>
      </c>
      <c r="O167">
        <v>1</v>
      </c>
      <c r="P167">
        <v>39</v>
      </c>
      <c r="Q167">
        <v>39</v>
      </c>
      <c r="R167">
        <v>1</v>
      </c>
      <c r="S167">
        <v>100</v>
      </c>
      <c r="T167">
        <v>0</v>
      </c>
      <c r="U167">
        <v>0</v>
      </c>
      <c r="V167">
        <v>1</v>
      </c>
      <c r="W167">
        <v>100</v>
      </c>
      <c r="X167">
        <v>1</v>
      </c>
      <c r="Y167">
        <v>100</v>
      </c>
      <c r="Z167">
        <v>0</v>
      </c>
      <c r="AA167">
        <v>0</v>
      </c>
      <c r="AB167">
        <v>0</v>
      </c>
      <c r="AC167">
        <v>0</v>
      </c>
      <c r="AD167">
        <v>4</v>
      </c>
      <c r="AE167">
        <v>4</v>
      </c>
      <c r="AF167">
        <v>1</v>
      </c>
      <c r="AG167">
        <v>1.52</v>
      </c>
      <c r="AH167">
        <v>1.52</v>
      </c>
      <c r="AI167">
        <v>-1</v>
      </c>
      <c r="AJ167">
        <v>4.03</v>
      </c>
      <c r="AK167">
        <v>1.18</v>
      </c>
      <c r="AL167">
        <v>1.18</v>
      </c>
      <c r="AM167">
        <v>-1.33</v>
      </c>
      <c r="AN167">
        <v>3.69</v>
      </c>
      <c r="AO167">
        <v>2.02</v>
      </c>
      <c r="AP167">
        <v>2.02</v>
      </c>
      <c r="AQ167">
        <v>-0.49</v>
      </c>
      <c r="AR167">
        <v>4.54</v>
      </c>
      <c r="AS167">
        <v>2.62</v>
      </c>
      <c r="AT167">
        <v>2.62</v>
      </c>
      <c r="AU167">
        <v>0.11</v>
      </c>
      <c r="AV167">
        <v>5.13</v>
      </c>
      <c r="AW167">
        <v>0.28999999999999998</v>
      </c>
      <c r="AX167">
        <v>0.28999999999999998</v>
      </c>
      <c r="AY167">
        <v>-2.2200000000000002</v>
      </c>
      <c r="AZ167">
        <v>2.81</v>
      </c>
      <c r="BA167">
        <v>1</v>
      </c>
      <c r="BB167">
        <v>100</v>
      </c>
      <c r="BC167">
        <v>1</v>
      </c>
      <c r="BD167">
        <v>100</v>
      </c>
      <c r="BE167">
        <v>1</v>
      </c>
      <c r="BF167">
        <v>100</v>
      </c>
      <c r="BG167">
        <v>1</v>
      </c>
      <c r="BH167">
        <v>100</v>
      </c>
      <c r="BI167">
        <v>1</v>
      </c>
      <c r="BJ167">
        <v>100</v>
      </c>
      <c r="BK167">
        <v>1</v>
      </c>
      <c r="BL167">
        <v>100</v>
      </c>
      <c r="BM167">
        <v>1</v>
      </c>
      <c r="BN167">
        <v>100</v>
      </c>
      <c r="BO167">
        <v>0</v>
      </c>
      <c r="BP167">
        <v>0</v>
      </c>
      <c r="BQ167">
        <v>0</v>
      </c>
      <c r="BR167">
        <v>0</v>
      </c>
      <c r="BS167">
        <v>1</v>
      </c>
      <c r="BT167">
        <v>100</v>
      </c>
      <c r="BU167">
        <v>0</v>
      </c>
      <c r="BV167">
        <v>0</v>
      </c>
      <c r="BW167">
        <v>0</v>
      </c>
      <c r="BX167">
        <v>0</v>
      </c>
      <c r="BY167">
        <v>1</v>
      </c>
      <c r="BZ167">
        <v>100</v>
      </c>
      <c r="CA167">
        <v>1</v>
      </c>
      <c r="CB167">
        <v>100</v>
      </c>
      <c r="CC167">
        <v>1</v>
      </c>
      <c r="CD167">
        <v>100</v>
      </c>
      <c r="CE167">
        <v>0</v>
      </c>
      <c r="CF167">
        <v>0</v>
      </c>
      <c r="CG167">
        <v>0</v>
      </c>
      <c r="CH167">
        <v>0</v>
      </c>
      <c r="CI167">
        <v>4</v>
      </c>
      <c r="CJ167">
        <v>4</v>
      </c>
      <c r="CK167">
        <v>4</v>
      </c>
      <c r="CL167">
        <v>4</v>
      </c>
      <c r="CM167">
        <v>5</v>
      </c>
      <c r="CN167">
        <v>5</v>
      </c>
      <c r="CO167">
        <v>3</v>
      </c>
      <c r="CP167">
        <v>3</v>
      </c>
      <c r="CQ167">
        <v>3</v>
      </c>
      <c r="CR167">
        <v>3</v>
      </c>
      <c r="CS167">
        <v>8</v>
      </c>
      <c r="CT167">
        <v>8</v>
      </c>
      <c r="CU167">
        <v>8</v>
      </c>
      <c r="CV167">
        <v>8</v>
      </c>
      <c r="CW167">
        <v>14</v>
      </c>
      <c r="CX167">
        <v>14</v>
      </c>
      <c r="CY167">
        <v>9</v>
      </c>
      <c r="CZ167">
        <v>9</v>
      </c>
      <c r="DA167">
        <v>9</v>
      </c>
      <c r="DB167">
        <v>9</v>
      </c>
      <c r="DC167">
        <v>0</v>
      </c>
      <c r="DD167">
        <v>0</v>
      </c>
      <c r="DE167">
        <v>3</v>
      </c>
      <c r="DF167">
        <v>3</v>
      </c>
      <c r="DG167">
        <v>3</v>
      </c>
      <c r="DH167">
        <v>3</v>
      </c>
      <c r="DI167">
        <v>0</v>
      </c>
      <c r="DJ167">
        <v>0</v>
      </c>
      <c r="DK167">
        <v>0</v>
      </c>
      <c r="DL167">
        <v>0</v>
      </c>
      <c r="DM167">
        <v>0</v>
      </c>
      <c r="DN167">
        <v>0</v>
      </c>
      <c r="DO167">
        <v>0</v>
      </c>
      <c r="DP167">
        <v>0</v>
      </c>
      <c r="DQ167">
        <v>0</v>
      </c>
      <c r="DR167">
        <v>0</v>
      </c>
      <c r="DS167">
        <v>0</v>
      </c>
      <c r="DT167">
        <v>0</v>
      </c>
      <c r="DU167">
        <v>1</v>
      </c>
      <c r="DV167">
        <v>100</v>
      </c>
      <c r="DW167">
        <v>1</v>
      </c>
      <c r="DX167">
        <v>100</v>
      </c>
      <c r="DY167">
        <v>0</v>
      </c>
      <c r="DZ167">
        <v>0</v>
      </c>
      <c r="EA167">
        <v>0</v>
      </c>
      <c r="EB167">
        <v>0</v>
      </c>
      <c r="EC167">
        <v>0</v>
      </c>
      <c r="ED167">
        <v>0</v>
      </c>
    </row>
    <row r="168" spans="1:134" x14ac:dyDescent="0.35">
      <c r="A168" s="228" t="str">
        <f t="shared" si="2"/>
        <v>Provisional.State-funded mainstream.Prior attainment.Girls</v>
      </c>
      <c r="B168">
        <v>201819</v>
      </c>
      <c r="C168" t="s">
        <v>223</v>
      </c>
      <c r="D168" t="s">
        <v>224</v>
      </c>
      <c r="E168" t="s">
        <v>225</v>
      </c>
      <c r="F168" t="s">
        <v>226</v>
      </c>
      <c r="G168" t="s">
        <v>239</v>
      </c>
      <c r="H168" s="380" t="s">
        <v>235</v>
      </c>
      <c r="I168" t="s">
        <v>362</v>
      </c>
      <c r="J168" t="s">
        <v>6</v>
      </c>
      <c r="K168" t="s">
        <v>372</v>
      </c>
      <c r="L168" t="s">
        <v>7</v>
      </c>
      <c r="M168" t="s">
        <v>7</v>
      </c>
      <c r="N168">
        <v>2892</v>
      </c>
      <c r="O168">
        <v>24613</v>
      </c>
      <c r="P168">
        <v>639327.07999999996</v>
      </c>
      <c r="Q168">
        <v>26</v>
      </c>
      <c r="R168">
        <v>23653</v>
      </c>
      <c r="S168">
        <v>96.1</v>
      </c>
      <c r="T168">
        <v>542</v>
      </c>
      <c r="U168">
        <v>2.2000000000000002</v>
      </c>
      <c r="V168">
        <v>2487</v>
      </c>
      <c r="W168">
        <v>10.1</v>
      </c>
      <c r="X168">
        <v>3481</v>
      </c>
      <c r="Y168">
        <v>14.1</v>
      </c>
      <c r="Z168">
        <v>122</v>
      </c>
      <c r="AA168">
        <v>0.5</v>
      </c>
      <c r="AB168">
        <v>349</v>
      </c>
      <c r="AC168">
        <v>1.4</v>
      </c>
      <c r="AD168">
        <v>48697.35</v>
      </c>
      <c r="AE168">
        <v>1.98</v>
      </c>
      <c r="AF168">
        <v>24613</v>
      </c>
      <c r="AG168">
        <v>3833.95</v>
      </c>
      <c r="AH168">
        <v>0.16</v>
      </c>
      <c r="AI168">
        <v>0.14000000000000001</v>
      </c>
      <c r="AJ168">
        <v>0.17</v>
      </c>
      <c r="AK168">
        <v>7619.88</v>
      </c>
      <c r="AL168">
        <v>0.31</v>
      </c>
      <c r="AM168">
        <v>0.28999999999999998</v>
      </c>
      <c r="AN168">
        <v>0.33</v>
      </c>
      <c r="AO168">
        <v>-1617.37</v>
      </c>
      <c r="AP168">
        <v>-7.0000000000000007E-2</v>
      </c>
      <c r="AQ168">
        <v>-0.08</v>
      </c>
      <c r="AR168">
        <v>-0.05</v>
      </c>
      <c r="AS168">
        <v>1853.88</v>
      </c>
      <c r="AT168">
        <v>0.08</v>
      </c>
      <c r="AU168">
        <v>0.06</v>
      </c>
      <c r="AV168">
        <v>0.09</v>
      </c>
      <c r="AW168">
        <v>6926.9</v>
      </c>
      <c r="AX168">
        <v>0.28000000000000003</v>
      </c>
      <c r="AY168">
        <v>0.27</v>
      </c>
      <c r="AZ168">
        <v>0.3</v>
      </c>
      <c r="BA168">
        <v>24111</v>
      </c>
      <c r="BB168">
        <v>98</v>
      </c>
      <c r="BC168">
        <v>23961</v>
      </c>
      <c r="BD168">
        <v>97.4</v>
      </c>
      <c r="BE168">
        <v>23245</v>
      </c>
      <c r="BF168">
        <v>94.4</v>
      </c>
      <c r="BG168">
        <v>23736</v>
      </c>
      <c r="BH168">
        <v>96.4</v>
      </c>
      <c r="BI168">
        <v>22911</v>
      </c>
      <c r="BJ168">
        <v>93.1</v>
      </c>
      <c r="BK168">
        <v>16544</v>
      </c>
      <c r="BL168">
        <v>67.2</v>
      </c>
      <c r="BM168">
        <v>5223</v>
      </c>
      <c r="BN168">
        <v>21.2</v>
      </c>
      <c r="BO168">
        <v>4441</v>
      </c>
      <c r="BP168">
        <v>18</v>
      </c>
      <c r="BQ168">
        <v>763</v>
      </c>
      <c r="BR168">
        <v>3.1</v>
      </c>
      <c r="BS168">
        <v>831</v>
      </c>
      <c r="BT168">
        <v>3.6</v>
      </c>
      <c r="BU168">
        <v>1024</v>
      </c>
      <c r="BV168">
        <v>6.2</v>
      </c>
      <c r="BW168">
        <v>1366</v>
      </c>
      <c r="BX168">
        <v>26.2</v>
      </c>
      <c r="BY168">
        <v>9566</v>
      </c>
      <c r="BZ168">
        <v>38.9</v>
      </c>
      <c r="CA168">
        <v>3017</v>
      </c>
      <c r="CB168">
        <v>12.3</v>
      </c>
      <c r="CC168">
        <v>2504</v>
      </c>
      <c r="CD168">
        <v>10.9</v>
      </c>
      <c r="CE168">
        <v>2207</v>
      </c>
      <c r="CF168">
        <v>13.3</v>
      </c>
      <c r="CG168">
        <v>1894</v>
      </c>
      <c r="CH168">
        <v>36.299999999999997</v>
      </c>
      <c r="CI168">
        <v>78649</v>
      </c>
      <c r="CJ168">
        <v>3.2</v>
      </c>
      <c r="CK168">
        <v>47069</v>
      </c>
      <c r="CL168">
        <v>1.91</v>
      </c>
      <c r="CM168">
        <v>56223.5</v>
      </c>
      <c r="CN168">
        <v>2.2799999999999998</v>
      </c>
      <c r="CO168">
        <v>35501</v>
      </c>
      <c r="CP168">
        <v>1.44</v>
      </c>
      <c r="CQ168">
        <v>18516.939999999999</v>
      </c>
      <c r="CR168">
        <v>0.75</v>
      </c>
      <c r="CS168">
        <v>158411</v>
      </c>
      <c r="CT168">
        <v>6.4</v>
      </c>
      <c r="CU168">
        <v>94138</v>
      </c>
      <c r="CV168">
        <v>3.8</v>
      </c>
      <c r="CW168">
        <v>160574.57999999999</v>
      </c>
      <c r="CX168">
        <v>6.5</v>
      </c>
      <c r="CY168">
        <v>226203.5</v>
      </c>
      <c r="CZ168">
        <v>9.1999999999999993</v>
      </c>
      <c r="DA168">
        <v>156129</v>
      </c>
      <c r="DB168">
        <v>6.3</v>
      </c>
      <c r="DC168">
        <v>70074.5</v>
      </c>
      <c r="DD168">
        <v>2.8</v>
      </c>
      <c r="DE168">
        <v>62474</v>
      </c>
      <c r="DF168">
        <v>2.5</v>
      </c>
      <c r="DG168">
        <v>65901</v>
      </c>
      <c r="DH168">
        <v>2.7</v>
      </c>
      <c r="DI168">
        <v>721</v>
      </c>
      <c r="DJ168">
        <v>2.9</v>
      </c>
      <c r="DK168">
        <v>322</v>
      </c>
      <c r="DL168">
        <v>1.3</v>
      </c>
      <c r="DM168">
        <v>743</v>
      </c>
      <c r="DN168">
        <v>3</v>
      </c>
      <c r="DO168">
        <v>4938</v>
      </c>
      <c r="DP168">
        <v>20.100000000000001</v>
      </c>
      <c r="DQ168">
        <v>14408</v>
      </c>
      <c r="DR168">
        <v>58.5</v>
      </c>
      <c r="DS168">
        <v>22221</v>
      </c>
      <c r="DT168">
        <v>90.3</v>
      </c>
      <c r="DU168">
        <v>690</v>
      </c>
      <c r="DV168">
        <v>2.8</v>
      </c>
      <c r="DW168">
        <v>686</v>
      </c>
      <c r="DX168">
        <v>2.8</v>
      </c>
      <c r="DY168">
        <v>979</v>
      </c>
      <c r="DZ168">
        <v>4</v>
      </c>
      <c r="EA168">
        <v>414</v>
      </c>
      <c r="EB168">
        <v>1.7</v>
      </c>
      <c r="EC168">
        <v>13807</v>
      </c>
      <c r="ED168">
        <v>56.1</v>
      </c>
    </row>
    <row r="169" spans="1:134" x14ac:dyDescent="0.35">
      <c r="A169" s="228" t="str">
        <f t="shared" ref="A169:A232" si="3">CONCATENATE(G169,".",H169,".",I169,".",J169)</f>
        <v>Provisional.State-funded special schools.Prior attainment.Girls</v>
      </c>
      <c r="B169">
        <v>201819</v>
      </c>
      <c r="C169" t="s">
        <v>223</v>
      </c>
      <c r="D169" t="s">
        <v>224</v>
      </c>
      <c r="E169" t="s">
        <v>225</v>
      </c>
      <c r="F169" t="s">
        <v>226</v>
      </c>
      <c r="G169" t="s">
        <v>239</v>
      </c>
      <c r="H169" s="380" t="s">
        <v>238</v>
      </c>
      <c r="I169" t="s">
        <v>362</v>
      </c>
      <c r="J169" t="s">
        <v>6</v>
      </c>
      <c r="K169" t="s">
        <v>372</v>
      </c>
      <c r="L169" t="s">
        <v>7</v>
      </c>
      <c r="M169" t="s">
        <v>7</v>
      </c>
      <c r="N169">
        <v>610</v>
      </c>
      <c r="O169">
        <v>2510</v>
      </c>
      <c r="P169">
        <v>2689.25</v>
      </c>
      <c r="Q169">
        <v>1.1000000000000001</v>
      </c>
      <c r="R169">
        <v>129</v>
      </c>
      <c r="S169">
        <v>5.0999999999999996</v>
      </c>
      <c r="T169">
        <v>2</v>
      </c>
      <c r="U169">
        <v>0.1</v>
      </c>
      <c r="V169">
        <v>6</v>
      </c>
      <c r="W169">
        <v>0.2</v>
      </c>
      <c r="X169">
        <v>0</v>
      </c>
      <c r="Y169">
        <v>0</v>
      </c>
      <c r="Z169">
        <v>0</v>
      </c>
      <c r="AA169">
        <v>0</v>
      </c>
      <c r="AB169">
        <v>0</v>
      </c>
      <c r="AC169">
        <v>0</v>
      </c>
      <c r="AD169">
        <v>127.7</v>
      </c>
      <c r="AE169">
        <v>0.05</v>
      </c>
      <c r="AF169">
        <v>2510</v>
      </c>
      <c r="AG169">
        <v>-3925.45</v>
      </c>
      <c r="AH169">
        <v>-1.56</v>
      </c>
      <c r="AI169">
        <v>-1.61</v>
      </c>
      <c r="AJ169">
        <v>-1.51</v>
      </c>
      <c r="AK169">
        <v>-4516.75</v>
      </c>
      <c r="AL169">
        <v>-1.8</v>
      </c>
      <c r="AM169">
        <v>-1.85</v>
      </c>
      <c r="AN169">
        <v>-1.75</v>
      </c>
      <c r="AO169">
        <v>-2820.2</v>
      </c>
      <c r="AP169">
        <v>-1.1200000000000001</v>
      </c>
      <c r="AQ169">
        <v>-1.17</v>
      </c>
      <c r="AR169">
        <v>-1.07</v>
      </c>
      <c r="AS169">
        <v>-3654.29</v>
      </c>
      <c r="AT169">
        <v>-1.46</v>
      </c>
      <c r="AU169">
        <v>-1.51</v>
      </c>
      <c r="AV169">
        <v>-1.41</v>
      </c>
      <c r="AW169">
        <v>-4542.96</v>
      </c>
      <c r="AX169">
        <v>-1.81</v>
      </c>
      <c r="AY169">
        <v>-1.86</v>
      </c>
      <c r="AZ169">
        <v>-1.76</v>
      </c>
      <c r="BA169">
        <v>474</v>
      </c>
      <c r="BB169">
        <v>18.899999999999999</v>
      </c>
      <c r="BC169">
        <v>452</v>
      </c>
      <c r="BD169">
        <v>18</v>
      </c>
      <c r="BE169">
        <v>67</v>
      </c>
      <c r="BF169">
        <v>2.7</v>
      </c>
      <c r="BG169">
        <v>202</v>
      </c>
      <c r="BH169">
        <v>8</v>
      </c>
      <c r="BI169">
        <v>77</v>
      </c>
      <c r="BJ169">
        <v>3.1</v>
      </c>
      <c r="BK169">
        <v>31</v>
      </c>
      <c r="BL169">
        <v>1.2</v>
      </c>
      <c r="BM169">
        <v>4</v>
      </c>
      <c r="BN169">
        <v>0.2</v>
      </c>
      <c r="BO169">
        <v>2</v>
      </c>
      <c r="BP169">
        <v>0.1</v>
      </c>
      <c r="BQ169">
        <v>3</v>
      </c>
      <c r="BR169">
        <v>0.1</v>
      </c>
      <c r="BS169">
        <v>3</v>
      </c>
      <c r="BT169">
        <v>3.9</v>
      </c>
      <c r="BU169">
        <v>0</v>
      </c>
      <c r="BV169">
        <v>0</v>
      </c>
      <c r="BW169">
        <v>2</v>
      </c>
      <c r="BX169">
        <v>50</v>
      </c>
      <c r="BY169">
        <v>9</v>
      </c>
      <c r="BZ169">
        <v>0.4</v>
      </c>
      <c r="CA169">
        <v>10</v>
      </c>
      <c r="CB169">
        <v>0.4</v>
      </c>
      <c r="CC169">
        <v>6</v>
      </c>
      <c r="CD169">
        <v>7.8</v>
      </c>
      <c r="CE169">
        <v>0</v>
      </c>
      <c r="CF169">
        <v>0</v>
      </c>
      <c r="CG169">
        <v>2</v>
      </c>
      <c r="CH169">
        <v>50</v>
      </c>
      <c r="CI169">
        <v>156</v>
      </c>
      <c r="CJ169">
        <v>0.06</v>
      </c>
      <c r="CK169">
        <v>241</v>
      </c>
      <c r="CL169">
        <v>0.1</v>
      </c>
      <c r="CM169">
        <v>154</v>
      </c>
      <c r="CN169">
        <v>0.06</v>
      </c>
      <c r="CO169">
        <v>50</v>
      </c>
      <c r="CP169">
        <v>0.02</v>
      </c>
      <c r="CQ169">
        <v>11</v>
      </c>
      <c r="CR169">
        <v>0</v>
      </c>
      <c r="CS169">
        <v>594</v>
      </c>
      <c r="CT169">
        <v>0.2</v>
      </c>
      <c r="CU169">
        <v>482</v>
      </c>
      <c r="CV169">
        <v>0.2</v>
      </c>
      <c r="CW169">
        <v>474</v>
      </c>
      <c r="CX169">
        <v>0.2</v>
      </c>
      <c r="CY169">
        <v>1139.25</v>
      </c>
      <c r="CZ169">
        <v>0.5</v>
      </c>
      <c r="DA169">
        <v>1035</v>
      </c>
      <c r="DB169">
        <v>0.4</v>
      </c>
      <c r="DC169">
        <v>104.25</v>
      </c>
      <c r="DD169">
        <v>0</v>
      </c>
      <c r="DE169">
        <v>242</v>
      </c>
      <c r="DF169">
        <v>0.1</v>
      </c>
      <c r="DG169">
        <v>462</v>
      </c>
      <c r="DH169">
        <v>0.2</v>
      </c>
      <c r="DI169">
        <v>2264</v>
      </c>
      <c r="DJ169">
        <v>90.2</v>
      </c>
      <c r="DK169">
        <v>159</v>
      </c>
      <c r="DL169">
        <v>6.3</v>
      </c>
      <c r="DM169">
        <v>51</v>
      </c>
      <c r="DN169">
        <v>2</v>
      </c>
      <c r="DO169">
        <v>24</v>
      </c>
      <c r="DP169">
        <v>1</v>
      </c>
      <c r="DQ169">
        <v>12</v>
      </c>
      <c r="DR169">
        <v>0.5</v>
      </c>
      <c r="DS169">
        <v>77</v>
      </c>
      <c r="DT169">
        <v>3.1</v>
      </c>
      <c r="DU169">
        <v>0</v>
      </c>
      <c r="DV169">
        <v>0</v>
      </c>
      <c r="DW169">
        <v>0</v>
      </c>
      <c r="DX169">
        <v>0</v>
      </c>
      <c r="DY169">
        <v>2</v>
      </c>
      <c r="DZ169">
        <v>0.1</v>
      </c>
      <c r="EA169">
        <v>0</v>
      </c>
      <c r="EB169">
        <v>0</v>
      </c>
      <c r="EC169">
        <v>304</v>
      </c>
      <c r="ED169">
        <v>12.1</v>
      </c>
    </row>
    <row r="170" spans="1:134" x14ac:dyDescent="0.35">
      <c r="A170" s="228" t="str">
        <f t="shared" si="3"/>
        <v>Provisional.Studio Schools.Prior attainment.Girls</v>
      </c>
      <c r="B170">
        <v>201819</v>
      </c>
      <c r="C170" t="s">
        <v>223</v>
      </c>
      <c r="D170" t="s">
        <v>224</v>
      </c>
      <c r="E170" t="s">
        <v>225</v>
      </c>
      <c r="F170" t="s">
        <v>226</v>
      </c>
      <c r="G170" t="s">
        <v>239</v>
      </c>
      <c r="H170" s="380" t="s">
        <v>236</v>
      </c>
      <c r="I170" t="s">
        <v>362</v>
      </c>
      <c r="J170" t="s">
        <v>6</v>
      </c>
      <c r="K170" t="s">
        <v>372</v>
      </c>
      <c r="L170" t="s">
        <v>7</v>
      </c>
      <c r="M170" t="s">
        <v>7</v>
      </c>
      <c r="N170">
        <v>20</v>
      </c>
      <c r="O170">
        <v>59</v>
      </c>
      <c r="P170">
        <v>1305.25</v>
      </c>
      <c r="Q170">
        <v>22.1</v>
      </c>
      <c r="R170">
        <v>54</v>
      </c>
      <c r="S170">
        <v>91.5</v>
      </c>
      <c r="T170">
        <v>1</v>
      </c>
      <c r="U170">
        <v>1.7</v>
      </c>
      <c r="V170">
        <v>4</v>
      </c>
      <c r="W170">
        <v>6.8</v>
      </c>
      <c r="X170">
        <v>0</v>
      </c>
      <c r="Y170">
        <v>0</v>
      </c>
      <c r="Z170">
        <v>0</v>
      </c>
      <c r="AA170">
        <v>0</v>
      </c>
      <c r="AB170">
        <v>0</v>
      </c>
      <c r="AC170">
        <v>0</v>
      </c>
      <c r="AD170">
        <v>88.35</v>
      </c>
      <c r="AE170">
        <v>1.5</v>
      </c>
      <c r="AF170">
        <v>59</v>
      </c>
      <c r="AG170">
        <v>-17.04</v>
      </c>
      <c r="AH170">
        <v>-0.28999999999999998</v>
      </c>
      <c r="AI170">
        <v>-0.62</v>
      </c>
      <c r="AJ170">
        <v>0.04</v>
      </c>
      <c r="AK170">
        <v>-12.74</v>
      </c>
      <c r="AL170">
        <v>-0.22</v>
      </c>
      <c r="AM170">
        <v>-0.54</v>
      </c>
      <c r="AN170">
        <v>0.11</v>
      </c>
      <c r="AO170">
        <v>-19.32</v>
      </c>
      <c r="AP170">
        <v>-0.33</v>
      </c>
      <c r="AQ170">
        <v>-0.65</v>
      </c>
      <c r="AR170">
        <v>0</v>
      </c>
      <c r="AS170">
        <v>-29.12</v>
      </c>
      <c r="AT170">
        <v>-0.49</v>
      </c>
      <c r="AU170">
        <v>-0.82</v>
      </c>
      <c r="AV170">
        <v>-0.17</v>
      </c>
      <c r="AW170">
        <v>-6.28</v>
      </c>
      <c r="AX170">
        <v>-0.11</v>
      </c>
      <c r="AY170">
        <v>-0.43</v>
      </c>
      <c r="AZ170">
        <v>0.22</v>
      </c>
      <c r="BA170">
        <v>57</v>
      </c>
      <c r="BB170">
        <v>96.6</v>
      </c>
      <c r="BC170">
        <v>56</v>
      </c>
      <c r="BD170">
        <v>94.9</v>
      </c>
      <c r="BE170">
        <v>53</v>
      </c>
      <c r="BF170">
        <v>89.8</v>
      </c>
      <c r="BG170">
        <v>55</v>
      </c>
      <c r="BH170">
        <v>93.2</v>
      </c>
      <c r="BI170">
        <v>47</v>
      </c>
      <c r="BJ170">
        <v>79.7</v>
      </c>
      <c r="BK170">
        <v>17</v>
      </c>
      <c r="BL170">
        <v>28.8</v>
      </c>
      <c r="BM170">
        <v>5</v>
      </c>
      <c r="BN170">
        <v>8.5</v>
      </c>
      <c r="BO170">
        <v>4</v>
      </c>
      <c r="BP170">
        <v>6.8</v>
      </c>
      <c r="BQ170">
        <v>1</v>
      </c>
      <c r="BR170">
        <v>1.7</v>
      </c>
      <c r="BS170">
        <v>1</v>
      </c>
      <c r="BT170">
        <v>2.1</v>
      </c>
      <c r="BU170">
        <v>1</v>
      </c>
      <c r="BV170">
        <v>5.9</v>
      </c>
      <c r="BW170">
        <v>2</v>
      </c>
      <c r="BX170">
        <v>40</v>
      </c>
      <c r="BY170">
        <v>16</v>
      </c>
      <c r="BZ170">
        <v>27.1</v>
      </c>
      <c r="CA170">
        <v>5</v>
      </c>
      <c r="CB170">
        <v>8.5</v>
      </c>
      <c r="CC170">
        <v>5</v>
      </c>
      <c r="CD170">
        <v>10.6</v>
      </c>
      <c r="CE170">
        <v>1</v>
      </c>
      <c r="CF170">
        <v>5.9</v>
      </c>
      <c r="CG170">
        <v>2</v>
      </c>
      <c r="CH170">
        <v>40</v>
      </c>
      <c r="CI170">
        <v>163</v>
      </c>
      <c r="CJ170">
        <v>2.76</v>
      </c>
      <c r="CK170">
        <v>101</v>
      </c>
      <c r="CL170">
        <v>1.71</v>
      </c>
      <c r="CM170">
        <v>108.5</v>
      </c>
      <c r="CN170">
        <v>1.84</v>
      </c>
      <c r="CO170">
        <v>32</v>
      </c>
      <c r="CP170">
        <v>0.54</v>
      </c>
      <c r="CQ170">
        <v>17</v>
      </c>
      <c r="CR170">
        <v>0.28999999999999998</v>
      </c>
      <c r="CS170">
        <v>326</v>
      </c>
      <c r="CT170">
        <v>5.5</v>
      </c>
      <c r="CU170">
        <v>202</v>
      </c>
      <c r="CV170">
        <v>3.4</v>
      </c>
      <c r="CW170">
        <v>293</v>
      </c>
      <c r="CX170">
        <v>5</v>
      </c>
      <c r="CY170">
        <v>484.25</v>
      </c>
      <c r="CZ170">
        <v>8.1999999999999993</v>
      </c>
      <c r="DA170">
        <v>259</v>
      </c>
      <c r="DB170">
        <v>4.4000000000000004</v>
      </c>
      <c r="DC170">
        <v>225.25</v>
      </c>
      <c r="DD170">
        <v>3.8</v>
      </c>
      <c r="DE170">
        <v>128</v>
      </c>
      <c r="DF170">
        <v>2.2000000000000002</v>
      </c>
      <c r="DG170">
        <v>153</v>
      </c>
      <c r="DH170">
        <v>2.6</v>
      </c>
      <c r="DI170">
        <v>4</v>
      </c>
      <c r="DJ170">
        <v>6.8</v>
      </c>
      <c r="DK170">
        <v>1</v>
      </c>
      <c r="DL170">
        <v>1.7</v>
      </c>
      <c r="DM170">
        <v>7</v>
      </c>
      <c r="DN170">
        <v>11.9</v>
      </c>
      <c r="DO170">
        <v>26</v>
      </c>
      <c r="DP170">
        <v>44.1</v>
      </c>
      <c r="DQ170">
        <v>21</v>
      </c>
      <c r="DR170">
        <v>35.6</v>
      </c>
      <c r="DS170">
        <v>44</v>
      </c>
      <c r="DT170">
        <v>74.599999999999994</v>
      </c>
      <c r="DU170">
        <v>3</v>
      </c>
      <c r="DV170">
        <v>5.0999999999999996</v>
      </c>
      <c r="DW170">
        <v>3</v>
      </c>
      <c r="DX170">
        <v>5.0999999999999996</v>
      </c>
      <c r="DY170">
        <v>0</v>
      </c>
      <c r="DZ170">
        <v>0</v>
      </c>
      <c r="EA170">
        <v>0</v>
      </c>
      <c r="EB170">
        <v>0</v>
      </c>
      <c r="EC170">
        <v>28</v>
      </c>
      <c r="ED170">
        <v>47.5</v>
      </c>
    </row>
    <row r="171" spans="1:134" x14ac:dyDescent="0.35">
      <c r="A171" s="228" t="str">
        <f t="shared" si="3"/>
        <v>Provisional.University Technical Colleges (UTCs).Prior attainment.Girls</v>
      </c>
      <c r="B171">
        <v>201819</v>
      </c>
      <c r="C171" t="s">
        <v>223</v>
      </c>
      <c r="D171" t="s">
        <v>224</v>
      </c>
      <c r="E171" t="s">
        <v>225</v>
      </c>
      <c r="F171" t="s">
        <v>226</v>
      </c>
      <c r="G171" t="s">
        <v>239</v>
      </c>
      <c r="H171" s="380" t="s">
        <v>237</v>
      </c>
      <c r="I171" t="s">
        <v>362</v>
      </c>
      <c r="J171" t="s">
        <v>6</v>
      </c>
      <c r="K171" t="s">
        <v>372</v>
      </c>
      <c r="L171" t="s">
        <v>7</v>
      </c>
      <c r="M171" t="s">
        <v>7</v>
      </c>
      <c r="N171">
        <v>38</v>
      </c>
      <c r="O171">
        <v>107</v>
      </c>
      <c r="P171">
        <v>2366.5</v>
      </c>
      <c r="Q171">
        <v>22.1</v>
      </c>
      <c r="R171">
        <v>100</v>
      </c>
      <c r="S171">
        <v>93.5</v>
      </c>
      <c r="T171">
        <v>1</v>
      </c>
      <c r="U171">
        <v>0.9</v>
      </c>
      <c r="V171">
        <v>7</v>
      </c>
      <c r="W171">
        <v>6.5</v>
      </c>
      <c r="X171">
        <v>2</v>
      </c>
      <c r="Y171">
        <v>1.9</v>
      </c>
      <c r="Z171">
        <v>0</v>
      </c>
      <c r="AA171">
        <v>0</v>
      </c>
      <c r="AB171">
        <v>0</v>
      </c>
      <c r="AC171">
        <v>0</v>
      </c>
      <c r="AD171">
        <v>170.05</v>
      </c>
      <c r="AE171">
        <v>1.59</v>
      </c>
      <c r="AF171">
        <v>107</v>
      </c>
      <c r="AG171">
        <v>-26.66</v>
      </c>
      <c r="AH171">
        <v>-0.25</v>
      </c>
      <c r="AI171">
        <v>-0.49</v>
      </c>
      <c r="AJ171">
        <v>-0.01</v>
      </c>
      <c r="AK171">
        <v>-5.31</v>
      </c>
      <c r="AL171">
        <v>-0.05</v>
      </c>
      <c r="AM171">
        <v>-0.28999999999999998</v>
      </c>
      <c r="AN171">
        <v>0.19</v>
      </c>
      <c r="AO171">
        <v>-27.14</v>
      </c>
      <c r="AP171">
        <v>-0.25</v>
      </c>
      <c r="AQ171">
        <v>-0.5</v>
      </c>
      <c r="AR171">
        <v>-0.01</v>
      </c>
      <c r="AS171">
        <v>-40.700000000000003</v>
      </c>
      <c r="AT171">
        <v>-0.38</v>
      </c>
      <c r="AU171">
        <v>-0.62</v>
      </c>
      <c r="AV171">
        <v>-0.14000000000000001</v>
      </c>
      <c r="AW171">
        <v>-26.53</v>
      </c>
      <c r="AX171">
        <v>-0.25</v>
      </c>
      <c r="AY171">
        <v>-0.49</v>
      </c>
      <c r="AZ171">
        <v>0</v>
      </c>
      <c r="BA171">
        <v>102</v>
      </c>
      <c r="BB171">
        <v>95.3</v>
      </c>
      <c r="BC171">
        <v>101</v>
      </c>
      <c r="BD171">
        <v>94.4</v>
      </c>
      <c r="BE171">
        <v>95</v>
      </c>
      <c r="BF171">
        <v>88.8</v>
      </c>
      <c r="BG171">
        <v>101</v>
      </c>
      <c r="BH171">
        <v>94.4</v>
      </c>
      <c r="BI171">
        <v>96</v>
      </c>
      <c r="BJ171">
        <v>89.7</v>
      </c>
      <c r="BK171">
        <v>34</v>
      </c>
      <c r="BL171">
        <v>31.8</v>
      </c>
      <c r="BM171">
        <v>7</v>
      </c>
      <c r="BN171">
        <v>6.5</v>
      </c>
      <c r="BO171">
        <v>10</v>
      </c>
      <c r="BP171">
        <v>9.3000000000000007</v>
      </c>
      <c r="BQ171">
        <v>3</v>
      </c>
      <c r="BR171">
        <v>2.8</v>
      </c>
      <c r="BS171">
        <v>1</v>
      </c>
      <c r="BT171">
        <v>1</v>
      </c>
      <c r="BU171">
        <v>0</v>
      </c>
      <c r="BV171">
        <v>0</v>
      </c>
      <c r="BW171">
        <v>1</v>
      </c>
      <c r="BX171">
        <v>14.3</v>
      </c>
      <c r="BY171">
        <v>34</v>
      </c>
      <c r="BZ171">
        <v>31.8</v>
      </c>
      <c r="CA171">
        <v>9</v>
      </c>
      <c r="CB171">
        <v>8.4</v>
      </c>
      <c r="CC171">
        <v>9</v>
      </c>
      <c r="CD171">
        <v>9.4</v>
      </c>
      <c r="CE171">
        <v>0</v>
      </c>
      <c r="CF171">
        <v>0</v>
      </c>
      <c r="CG171">
        <v>2</v>
      </c>
      <c r="CH171">
        <v>28.6</v>
      </c>
      <c r="CI171">
        <v>303</v>
      </c>
      <c r="CJ171">
        <v>2.83</v>
      </c>
      <c r="CK171">
        <v>186</v>
      </c>
      <c r="CL171">
        <v>1.74</v>
      </c>
      <c r="CM171">
        <v>227</v>
      </c>
      <c r="CN171">
        <v>2.12</v>
      </c>
      <c r="CO171">
        <v>61</v>
      </c>
      <c r="CP171">
        <v>0.56999999999999995</v>
      </c>
      <c r="CQ171">
        <v>16</v>
      </c>
      <c r="CR171">
        <v>0.15</v>
      </c>
      <c r="CS171">
        <v>618</v>
      </c>
      <c r="CT171">
        <v>5.8</v>
      </c>
      <c r="CU171">
        <v>372</v>
      </c>
      <c r="CV171">
        <v>3.5</v>
      </c>
      <c r="CW171">
        <v>556</v>
      </c>
      <c r="CX171">
        <v>5.2</v>
      </c>
      <c r="CY171">
        <v>820.5</v>
      </c>
      <c r="CZ171">
        <v>7.7</v>
      </c>
      <c r="DA171">
        <v>381</v>
      </c>
      <c r="DB171">
        <v>3.6</v>
      </c>
      <c r="DC171">
        <v>439.5</v>
      </c>
      <c r="DD171">
        <v>4.0999999999999996</v>
      </c>
      <c r="DE171">
        <v>235</v>
      </c>
      <c r="DF171">
        <v>2.2000000000000002</v>
      </c>
      <c r="DG171">
        <v>261</v>
      </c>
      <c r="DH171">
        <v>2.4</v>
      </c>
      <c r="DI171">
        <v>6</v>
      </c>
      <c r="DJ171">
        <v>5.6</v>
      </c>
      <c r="DK171">
        <v>3</v>
      </c>
      <c r="DL171">
        <v>2.8</v>
      </c>
      <c r="DM171">
        <v>3</v>
      </c>
      <c r="DN171">
        <v>2.8</v>
      </c>
      <c r="DO171">
        <v>58</v>
      </c>
      <c r="DP171">
        <v>54.2</v>
      </c>
      <c r="DQ171">
        <v>35</v>
      </c>
      <c r="DR171">
        <v>32.700000000000003</v>
      </c>
      <c r="DS171">
        <v>82</v>
      </c>
      <c r="DT171">
        <v>76.599999999999994</v>
      </c>
      <c r="DU171">
        <v>14</v>
      </c>
      <c r="DV171">
        <v>13.1</v>
      </c>
      <c r="DW171">
        <v>12</v>
      </c>
      <c r="DX171">
        <v>11.2</v>
      </c>
      <c r="DY171">
        <v>1</v>
      </c>
      <c r="DZ171">
        <v>0.9</v>
      </c>
      <c r="EA171">
        <v>0</v>
      </c>
      <c r="EB171">
        <v>0</v>
      </c>
      <c r="EC171">
        <v>26</v>
      </c>
      <c r="ED171">
        <v>24.3</v>
      </c>
    </row>
    <row r="172" spans="1:134" x14ac:dyDescent="0.35">
      <c r="A172" s="228" t="str">
        <f t="shared" si="3"/>
        <v>Provisional.Academies and free schools.Prior attainment.Girls</v>
      </c>
      <c r="B172">
        <v>201819</v>
      </c>
      <c r="C172" t="s">
        <v>223</v>
      </c>
      <c r="D172" t="s">
        <v>224</v>
      </c>
      <c r="E172" t="s">
        <v>225</v>
      </c>
      <c r="F172" t="s">
        <v>226</v>
      </c>
      <c r="G172" t="s">
        <v>239</v>
      </c>
      <c r="H172" s="380" t="s">
        <v>92</v>
      </c>
      <c r="I172" t="s">
        <v>362</v>
      </c>
      <c r="J172" t="s">
        <v>6</v>
      </c>
      <c r="K172" t="s">
        <v>373</v>
      </c>
      <c r="L172" t="s">
        <v>7</v>
      </c>
      <c r="M172" t="s">
        <v>7</v>
      </c>
      <c r="N172">
        <v>2203</v>
      </c>
      <c r="O172">
        <v>83302</v>
      </c>
      <c r="P172">
        <v>3560114.88</v>
      </c>
      <c r="Q172">
        <v>42.7</v>
      </c>
      <c r="R172">
        <v>82468</v>
      </c>
      <c r="S172">
        <v>99</v>
      </c>
      <c r="T172">
        <v>21163</v>
      </c>
      <c r="U172">
        <v>25.4</v>
      </c>
      <c r="V172">
        <v>48358</v>
      </c>
      <c r="W172">
        <v>58.1</v>
      </c>
      <c r="X172">
        <v>30644</v>
      </c>
      <c r="Y172">
        <v>36.799999999999997</v>
      </c>
      <c r="Z172">
        <v>5322</v>
      </c>
      <c r="AA172">
        <v>6.4</v>
      </c>
      <c r="AB172">
        <v>12800</v>
      </c>
      <c r="AC172">
        <v>15.4</v>
      </c>
      <c r="AD172">
        <v>296709.15999999997</v>
      </c>
      <c r="AE172">
        <v>3.56</v>
      </c>
      <c r="AF172">
        <v>83302</v>
      </c>
      <c r="AG172">
        <v>21760.27</v>
      </c>
      <c r="AH172">
        <v>0.26</v>
      </c>
      <c r="AI172">
        <v>0.25</v>
      </c>
      <c r="AJ172">
        <v>0.27</v>
      </c>
      <c r="AK172">
        <v>35390.68</v>
      </c>
      <c r="AL172">
        <v>0.42</v>
      </c>
      <c r="AM172">
        <v>0.42</v>
      </c>
      <c r="AN172">
        <v>0.43</v>
      </c>
      <c r="AO172">
        <v>721.16</v>
      </c>
      <c r="AP172">
        <v>0.01</v>
      </c>
      <c r="AQ172">
        <v>0</v>
      </c>
      <c r="AR172">
        <v>0.02</v>
      </c>
      <c r="AS172">
        <v>13705.6</v>
      </c>
      <c r="AT172">
        <v>0.16</v>
      </c>
      <c r="AU172">
        <v>0.16</v>
      </c>
      <c r="AV172">
        <v>0.17</v>
      </c>
      <c r="AW172">
        <v>34005.57</v>
      </c>
      <c r="AX172">
        <v>0.41</v>
      </c>
      <c r="AY172">
        <v>0.4</v>
      </c>
      <c r="AZ172">
        <v>0.42</v>
      </c>
      <c r="BA172">
        <v>82802</v>
      </c>
      <c r="BB172">
        <v>99.4</v>
      </c>
      <c r="BC172">
        <v>82691</v>
      </c>
      <c r="BD172">
        <v>99.3</v>
      </c>
      <c r="BE172">
        <v>81928</v>
      </c>
      <c r="BF172">
        <v>98.4</v>
      </c>
      <c r="BG172">
        <v>82527</v>
      </c>
      <c r="BH172">
        <v>99.1</v>
      </c>
      <c r="BI172">
        <v>81401</v>
      </c>
      <c r="BJ172">
        <v>97.7</v>
      </c>
      <c r="BK172">
        <v>69610</v>
      </c>
      <c r="BL172">
        <v>83.6</v>
      </c>
      <c r="BM172">
        <v>36721</v>
      </c>
      <c r="BN172">
        <v>44.1</v>
      </c>
      <c r="BO172">
        <v>50793</v>
      </c>
      <c r="BP172">
        <v>61</v>
      </c>
      <c r="BQ172">
        <v>24120</v>
      </c>
      <c r="BR172">
        <v>29</v>
      </c>
      <c r="BS172">
        <v>22701</v>
      </c>
      <c r="BT172">
        <v>27.9</v>
      </c>
      <c r="BU172">
        <v>23864</v>
      </c>
      <c r="BV172">
        <v>34.299999999999997</v>
      </c>
      <c r="BW172">
        <v>13081</v>
      </c>
      <c r="BX172">
        <v>35.6</v>
      </c>
      <c r="BY172">
        <v>68117</v>
      </c>
      <c r="BZ172">
        <v>81.8</v>
      </c>
      <c r="CA172">
        <v>51310</v>
      </c>
      <c r="CB172">
        <v>61.6</v>
      </c>
      <c r="CC172">
        <v>44007</v>
      </c>
      <c r="CD172">
        <v>54.1</v>
      </c>
      <c r="CE172">
        <v>35587</v>
      </c>
      <c r="CF172">
        <v>51.1</v>
      </c>
      <c r="CG172">
        <v>20586</v>
      </c>
      <c r="CH172">
        <v>56.1</v>
      </c>
      <c r="CI172">
        <v>406701</v>
      </c>
      <c r="CJ172">
        <v>4.88</v>
      </c>
      <c r="CK172">
        <v>316118</v>
      </c>
      <c r="CL172">
        <v>3.79</v>
      </c>
      <c r="CM172">
        <v>322041</v>
      </c>
      <c r="CN172">
        <v>3.87</v>
      </c>
      <c r="CO172">
        <v>264907</v>
      </c>
      <c r="CP172">
        <v>3.18</v>
      </c>
      <c r="CQ172">
        <v>148454.71</v>
      </c>
      <c r="CR172">
        <v>1.78</v>
      </c>
      <c r="CS172">
        <v>815051</v>
      </c>
      <c r="CT172">
        <v>9.8000000000000007</v>
      </c>
      <c r="CU172">
        <v>632236</v>
      </c>
      <c r="CV172">
        <v>7.6</v>
      </c>
      <c r="CW172">
        <v>963322.21</v>
      </c>
      <c r="CX172">
        <v>11.6</v>
      </c>
      <c r="CY172">
        <v>1149505.67</v>
      </c>
      <c r="CZ172">
        <v>13.8</v>
      </c>
      <c r="DA172">
        <v>876596.67</v>
      </c>
      <c r="DB172">
        <v>10.5</v>
      </c>
      <c r="DC172">
        <v>272909</v>
      </c>
      <c r="DD172">
        <v>3.3</v>
      </c>
      <c r="DE172">
        <v>237582</v>
      </c>
      <c r="DF172">
        <v>2.9</v>
      </c>
      <c r="DG172">
        <v>241041</v>
      </c>
      <c r="DH172">
        <v>2.9</v>
      </c>
      <c r="DI172">
        <v>666</v>
      </c>
      <c r="DJ172">
        <v>0.8</v>
      </c>
      <c r="DK172">
        <v>409</v>
      </c>
      <c r="DL172">
        <v>0.5</v>
      </c>
      <c r="DM172">
        <v>698</v>
      </c>
      <c r="DN172">
        <v>0.8</v>
      </c>
      <c r="DO172">
        <v>6378</v>
      </c>
      <c r="DP172">
        <v>7.7</v>
      </c>
      <c r="DQ172">
        <v>44507</v>
      </c>
      <c r="DR172">
        <v>53.4</v>
      </c>
      <c r="DS172">
        <v>71148</v>
      </c>
      <c r="DT172">
        <v>85.4</v>
      </c>
      <c r="DU172">
        <v>10253</v>
      </c>
      <c r="DV172">
        <v>12.3</v>
      </c>
      <c r="DW172">
        <v>10196</v>
      </c>
      <c r="DX172">
        <v>12.2</v>
      </c>
      <c r="DY172">
        <v>5671</v>
      </c>
      <c r="DZ172">
        <v>6.8</v>
      </c>
      <c r="EA172">
        <v>1514</v>
      </c>
      <c r="EB172">
        <v>1.8</v>
      </c>
      <c r="EC172">
        <v>47465</v>
      </c>
      <c r="ED172">
        <v>57</v>
      </c>
    </row>
    <row r="173" spans="1:134" x14ac:dyDescent="0.35">
      <c r="A173" s="228" t="str">
        <f t="shared" si="3"/>
        <v>Provisional.All independent schools.Prior attainment.Girls</v>
      </c>
      <c r="B173">
        <v>201819</v>
      </c>
      <c r="C173" t="s">
        <v>223</v>
      </c>
      <c r="D173" t="s">
        <v>224</v>
      </c>
      <c r="E173" t="s">
        <v>225</v>
      </c>
      <c r="F173" t="s">
        <v>226</v>
      </c>
      <c r="G173" t="s">
        <v>239</v>
      </c>
      <c r="H173" s="380" t="s">
        <v>311</v>
      </c>
      <c r="I173" t="s">
        <v>362</v>
      </c>
      <c r="J173" t="s">
        <v>6</v>
      </c>
      <c r="K173" t="s">
        <v>373</v>
      </c>
      <c r="L173" t="s">
        <v>7</v>
      </c>
      <c r="M173" t="s">
        <v>7</v>
      </c>
      <c r="N173">
        <v>8</v>
      </c>
      <c r="O173">
        <v>14</v>
      </c>
      <c r="P173">
        <v>267</v>
      </c>
      <c r="Q173">
        <v>19.100000000000001</v>
      </c>
      <c r="R173">
        <v>7</v>
      </c>
      <c r="S173">
        <v>50</v>
      </c>
      <c r="T173">
        <v>1</v>
      </c>
      <c r="U173">
        <v>7.1</v>
      </c>
      <c r="V173">
        <v>3</v>
      </c>
      <c r="W173">
        <v>21.4</v>
      </c>
      <c r="X173">
        <v>0</v>
      </c>
      <c r="Y173">
        <v>0</v>
      </c>
      <c r="Z173">
        <v>0</v>
      </c>
      <c r="AA173">
        <v>0</v>
      </c>
      <c r="AB173">
        <v>0</v>
      </c>
      <c r="AC173">
        <v>0</v>
      </c>
      <c r="AD173">
        <v>19.5</v>
      </c>
      <c r="AE173">
        <v>1.39</v>
      </c>
      <c r="AF173">
        <v>14</v>
      </c>
      <c r="AG173">
        <v>-25.45</v>
      </c>
      <c r="AH173">
        <v>-1.82</v>
      </c>
      <c r="AI173">
        <v>-2.4900000000000002</v>
      </c>
      <c r="AJ173">
        <v>-1.1499999999999999</v>
      </c>
      <c r="AK173">
        <v>-28.71</v>
      </c>
      <c r="AL173">
        <v>-2.0499999999999998</v>
      </c>
      <c r="AM173">
        <v>-2.72</v>
      </c>
      <c r="AN173">
        <v>-1.38</v>
      </c>
      <c r="AO173">
        <v>-21.46</v>
      </c>
      <c r="AP173">
        <v>-1.53</v>
      </c>
      <c r="AQ173">
        <v>-2.21</v>
      </c>
      <c r="AR173">
        <v>-0.86</v>
      </c>
      <c r="AS173">
        <v>-24.54</v>
      </c>
      <c r="AT173">
        <v>-1.75</v>
      </c>
      <c r="AU173">
        <v>-2.42</v>
      </c>
      <c r="AV173">
        <v>-1.08</v>
      </c>
      <c r="AW173">
        <v>-26.82</v>
      </c>
      <c r="AX173">
        <v>-1.92</v>
      </c>
      <c r="AY173">
        <v>-2.59</v>
      </c>
      <c r="AZ173">
        <v>-1.24</v>
      </c>
      <c r="BA173">
        <v>11</v>
      </c>
      <c r="BB173">
        <v>78.599999999999994</v>
      </c>
      <c r="BC173">
        <v>11</v>
      </c>
      <c r="BD173">
        <v>78.599999999999994</v>
      </c>
      <c r="BE173">
        <v>4</v>
      </c>
      <c r="BF173">
        <v>28.6</v>
      </c>
      <c r="BG173">
        <v>8</v>
      </c>
      <c r="BH173">
        <v>57.1</v>
      </c>
      <c r="BI173">
        <v>7</v>
      </c>
      <c r="BJ173">
        <v>50</v>
      </c>
      <c r="BK173">
        <v>5</v>
      </c>
      <c r="BL173">
        <v>35.700000000000003</v>
      </c>
      <c r="BM173">
        <v>1</v>
      </c>
      <c r="BN173">
        <v>7.1</v>
      </c>
      <c r="BO173">
        <v>2</v>
      </c>
      <c r="BP173">
        <v>14.3</v>
      </c>
      <c r="BQ173">
        <v>2</v>
      </c>
      <c r="BR173">
        <v>14.3</v>
      </c>
      <c r="BS173">
        <v>0</v>
      </c>
      <c r="BT173">
        <v>0</v>
      </c>
      <c r="BU173">
        <v>1</v>
      </c>
      <c r="BV173">
        <v>20</v>
      </c>
      <c r="BW173">
        <v>1</v>
      </c>
      <c r="BX173">
        <v>100</v>
      </c>
      <c r="BY173">
        <v>4</v>
      </c>
      <c r="BZ173">
        <v>28.6</v>
      </c>
      <c r="CA173">
        <v>4</v>
      </c>
      <c r="CB173">
        <v>28.6</v>
      </c>
      <c r="CC173">
        <v>3</v>
      </c>
      <c r="CD173">
        <v>42.9</v>
      </c>
      <c r="CE173">
        <v>1</v>
      </c>
      <c r="CF173">
        <v>20</v>
      </c>
      <c r="CG173">
        <v>1</v>
      </c>
      <c r="CH173">
        <v>100</v>
      </c>
      <c r="CI173">
        <v>23</v>
      </c>
      <c r="CJ173">
        <v>1.64</v>
      </c>
      <c r="CK173">
        <v>27</v>
      </c>
      <c r="CL173">
        <v>1.93</v>
      </c>
      <c r="CM173">
        <v>23.5</v>
      </c>
      <c r="CN173">
        <v>1.68</v>
      </c>
      <c r="CO173">
        <v>15</v>
      </c>
      <c r="CP173">
        <v>1.07</v>
      </c>
      <c r="CQ173">
        <v>5</v>
      </c>
      <c r="CR173">
        <v>0.36</v>
      </c>
      <c r="CS173">
        <v>60</v>
      </c>
      <c r="CT173">
        <v>4.3</v>
      </c>
      <c r="CU173">
        <v>54</v>
      </c>
      <c r="CV173">
        <v>3.9</v>
      </c>
      <c r="CW173">
        <v>68</v>
      </c>
      <c r="CX173">
        <v>4.9000000000000004</v>
      </c>
      <c r="CY173">
        <v>85</v>
      </c>
      <c r="CZ173">
        <v>6.1</v>
      </c>
      <c r="DA173">
        <v>74</v>
      </c>
      <c r="DB173">
        <v>5.3</v>
      </c>
      <c r="DC173">
        <v>11</v>
      </c>
      <c r="DD173">
        <v>0.8</v>
      </c>
      <c r="DE173">
        <v>20</v>
      </c>
      <c r="DF173">
        <v>1.4</v>
      </c>
      <c r="DG173">
        <v>20</v>
      </c>
      <c r="DH173">
        <v>1.4</v>
      </c>
      <c r="DI173">
        <v>5</v>
      </c>
      <c r="DJ173">
        <v>35.700000000000003</v>
      </c>
      <c r="DK173">
        <v>1</v>
      </c>
      <c r="DL173">
        <v>7.1</v>
      </c>
      <c r="DM173">
        <v>2</v>
      </c>
      <c r="DN173">
        <v>14.3</v>
      </c>
      <c r="DO173">
        <v>4</v>
      </c>
      <c r="DP173">
        <v>28.6</v>
      </c>
      <c r="DQ173">
        <v>2</v>
      </c>
      <c r="DR173">
        <v>14.3</v>
      </c>
      <c r="DS173">
        <v>6</v>
      </c>
      <c r="DT173">
        <v>42.9</v>
      </c>
      <c r="DU173">
        <v>1</v>
      </c>
      <c r="DV173">
        <v>7.1</v>
      </c>
      <c r="DW173">
        <v>1</v>
      </c>
      <c r="DX173">
        <v>7.1</v>
      </c>
      <c r="DY173">
        <v>0</v>
      </c>
      <c r="DZ173">
        <v>0</v>
      </c>
      <c r="EA173">
        <v>0</v>
      </c>
      <c r="EB173">
        <v>0</v>
      </c>
      <c r="EC173">
        <v>9</v>
      </c>
      <c r="ED173">
        <v>64.3</v>
      </c>
    </row>
    <row r="174" spans="1:134" x14ac:dyDescent="0.35">
      <c r="A174" s="228" t="str">
        <f t="shared" si="3"/>
        <v>Provisional.All schools.Prior attainment.Girls</v>
      </c>
      <c r="B174">
        <v>201819</v>
      </c>
      <c r="C174" t="s">
        <v>223</v>
      </c>
      <c r="D174" t="s">
        <v>224</v>
      </c>
      <c r="E174" t="s">
        <v>225</v>
      </c>
      <c r="F174" t="s">
        <v>226</v>
      </c>
      <c r="G174" t="s">
        <v>239</v>
      </c>
      <c r="H174" s="380" t="s">
        <v>15</v>
      </c>
      <c r="I174" t="s">
        <v>362</v>
      </c>
      <c r="J174" t="s">
        <v>6</v>
      </c>
      <c r="K174" t="s">
        <v>373</v>
      </c>
      <c r="L174" t="s">
        <v>7</v>
      </c>
      <c r="M174" t="s">
        <v>7</v>
      </c>
      <c r="N174">
        <v>3481</v>
      </c>
      <c r="O174">
        <v>116819</v>
      </c>
      <c r="P174">
        <v>4919108.5</v>
      </c>
      <c r="Q174">
        <v>42.1</v>
      </c>
      <c r="R174">
        <v>115119</v>
      </c>
      <c r="S174">
        <v>98.5</v>
      </c>
      <c r="T174">
        <v>28858</v>
      </c>
      <c r="U174">
        <v>24.7</v>
      </c>
      <c r="V174">
        <v>66419</v>
      </c>
      <c r="W174">
        <v>56.9</v>
      </c>
      <c r="X174">
        <v>41766</v>
      </c>
      <c r="Y174">
        <v>35.799999999999997</v>
      </c>
      <c r="Z174">
        <v>7205</v>
      </c>
      <c r="AA174">
        <v>6.2</v>
      </c>
      <c r="AB174">
        <v>17334</v>
      </c>
      <c r="AC174">
        <v>14.8</v>
      </c>
      <c r="AD174">
        <v>409653.66</v>
      </c>
      <c r="AE174">
        <v>3.51</v>
      </c>
      <c r="AF174">
        <v>116819</v>
      </c>
      <c r="AG174">
        <v>22750.05</v>
      </c>
      <c r="AH174">
        <v>0.19</v>
      </c>
      <c r="AI174">
        <v>0.19</v>
      </c>
      <c r="AJ174">
        <v>0.2</v>
      </c>
      <c r="AK174">
        <v>41416.699999999997</v>
      </c>
      <c r="AL174">
        <v>0.35</v>
      </c>
      <c r="AM174">
        <v>0.35</v>
      </c>
      <c r="AN174">
        <v>0.36</v>
      </c>
      <c r="AO174">
        <v>-4753.53</v>
      </c>
      <c r="AP174">
        <v>-0.04</v>
      </c>
      <c r="AQ174">
        <v>-0.05</v>
      </c>
      <c r="AR174">
        <v>-0.03</v>
      </c>
      <c r="AS174">
        <v>12279.14</v>
      </c>
      <c r="AT174">
        <v>0.11</v>
      </c>
      <c r="AU174">
        <v>0.1</v>
      </c>
      <c r="AV174">
        <v>0.11</v>
      </c>
      <c r="AW174">
        <v>38039.620000000003</v>
      </c>
      <c r="AX174">
        <v>0.33</v>
      </c>
      <c r="AY174">
        <v>0.32</v>
      </c>
      <c r="AZ174">
        <v>0.33</v>
      </c>
      <c r="BA174">
        <v>116010</v>
      </c>
      <c r="BB174">
        <v>99.3</v>
      </c>
      <c r="BC174">
        <v>115753</v>
      </c>
      <c r="BD174">
        <v>99.1</v>
      </c>
      <c r="BE174">
        <v>113486</v>
      </c>
      <c r="BF174">
        <v>97.1</v>
      </c>
      <c r="BG174">
        <v>115369</v>
      </c>
      <c r="BH174">
        <v>98.8</v>
      </c>
      <c r="BI174">
        <v>112826</v>
      </c>
      <c r="BJ174">
        <v>96.6</v>
      </c>
      <c r="BK174">
        <v>95699</v>
      </c>
      <c r="BL174">
        <v>81.900000000000006</v>
      </c>
      <c r="BM174">
        <v>50628</v>
      </c>
      <c r="BN174">
        <v>43.3</v>
      </c>
      <c r="BO174">
        <v>69985</v>
      </c>
      <c r="BP174">
        <v>59.9</v>
      </c>
      <c r="BQ174">
        <v>33026</v>
      </c>
      <c r="BR174">
        <v>28.3</v>
      </c>
      <c r="BS174">
        <v>31063</v>
      </c>
      <c r="BT174">
        <v>27.5</v>
      </c>
      <c r="BU174">
        <v>32766</v>
      </c>
      <c r="BV174">
        <v>34.200000000000003</v>
      </c>
      <c r="BW174">
        <v>18236</v>
      </c>
      <c r="BX174">
        <v>36</v>
      </c>
      <c r="BY174">
        <v>93927</v>
      </c>
      <c r="BZ174">
        <v>80.400000000000006</v>
      </c>
      <c r="CA174">
        <v>70637</v>
      </c>
      <c r="CB174">
        <v>60.5</v>
      </c>
      <c r="CC174">
        <v>60264</v>
      </c>
      <c r="CD174">
        <v>53.4</v>
      </c>
      <c r="CE174">
        <v>48908</v>
      </c>
      <c r="CF174">
        <v>51.1</v>
      </c>
      <c r="CG174">
        <v>28488</v>
      </c>
      <c r="CH174">
        <v>56.3</v>
      </c>
      <c r="CI174">
        <v>561617</v>
      </c>
      <c r="CJ174">
        <v>4.8099999999999996</v>
      </c>
      <c r="CK174">
        <v>438119.88</v>
      </c>
      <c r="CL174">
        <v>3.75</v>
      </c>
      <c r="CM174">
        <v>444221</v>
      </c>
      <c r="CN174">
        <v>3.8</v>
      </c>
      <c r="CO174">
        <v>364186</v>
      </c>
      <c r="CP174">
        <v>3.12</v>
      </c>
      <c r="CQ174">
        <v>205559.06</v>
      </c>
      <c r="CR174">
        <v>1.76</v>
      </c>
      <c r="CS174">
        <v>1128085</v>
      </c>
      <c r="CT174">
        <v>9.6999999999999993</v>
      </c>
      <c r="CU174">
        <v>876239.76</v>
      </c>
      <c r="CV174">
        <v>7.5</v>
      </c>
      <c r="CW174">
        <v>1330936.07</v>
      </c>
      <c r="CX174">
        <v>11.4</v>
      </c>
      <c r="CY174">
        <v>1583847.67</v>
      </c>
      <c r="CZ174">
        <v>13.6</v>
      </c>
      <c r="DA174">
        <v>1225095.67</v>
      </c>
      <c r="DB174">
        <v>10.5</v>
      </c>
      <c r="DC174">
        <v>358752</v>
      </c>
      <c r="DD174">
        <v>3.1</v>
      </c>
      <c r="DE174">
        <v>329058</v>
      </c>
      <c r="DF174">
        <v>2.8</v>
      </c>
      <c r="DG174">
        <v>333961</v>
      </c>
      <c r="DH174">
        <v>2.9</v>
      </c>
      <c r="DI174">
        <v>1845</v>
      </c>
      <c r="DJ174">
        <v>1.6</v>
      </c>
      <c r="DK174">
        <v>1397</v>
      </c>
      <c r="DL174">
        <v>1.2</v>
      </c>
      <c r="DM174">
        <v>1397</v>
      </c>
      <c r="DN174">
        <v>1.2</v>
      </c>
      <c r="DO174">
        <v>9061</v>
      </c>
      <c r="DP174">
        <v>7.8</v>
      </c>
      <c r="DQ174">
        <v>61951</v>
      </c>
      <c r="DR174">
        <v>53</v>
      </c>
      <c r="DS174">
        <v>98941</v>
      </c>
      <c r="DT174">
        <v>84.7</v>
      </c>
      <c r="DU174">
        <v>13888</v>
      </c>
      <c r="DV174">
        <v>11.9</v>
      </c>
      <c r="DW174">
        <v>13830</v>
      </c>
      <c r="DX174">
        <v>11.8</v>
      </c>
      <c r="DY174">
        <v>7784</v>
      </c>
      <c r="DZ174">
        <v>6.7</v>
      </c>
      <c r="EA174">
        <v>2068</v>
      </c>
      <c r="EB174">
        <v>1.8</v>
      </c>
      <c r="EC174">
        <v>65775</v>
      </c>
      <c r="ED174">
        <v>56.3</v>
      </c>
    </row>
    <row r="175" spans="1:134" x14ac:dyDescent="0.35">
      <c r="A175" s="228" t="str">
        <f t="shared" si="3"/>
        <v>Provisional.All special schools.Prior attainment.Girls</v>
      </c>
      <c r="B175">
        <v>201819</v>
      </c>
      <c r="C175" t="s">
        <v>223</v>
      </c>
      <c r="D175" t="s">
        <v>224</v>
      </c>
      <c r="E175" t="s">
        <v>225</v>
      </c>
      <c r="F175" t="s">
        <v>226</v>
      </c>
      <c r="G175" t="s">
        <v>239</v>
      </c>
      <c r="H175" s="380" t="s">
        <v>18</v>
      </c>
      <c r="I175" t="s">
        <v>362</v>
      </c>
      <c r="J175" t="s">
        <v>6</v>
      </c>
      <c r="K175" t="s">
        <v>373</v>
      </c>
      <c r="L175" t="s">
        <v>7</v>
      </c>
      <c r="M175" t="s">
        <v>7</v>
      </c>
      <c r="N175">
        <v>131</v>
      </c>
      <c r="O175">
        <v>191</v>
      </c>
      <c r="P175">
        <v>1636</v>
      </c>
      <c r="Q175">
        <v>8.6</v>
      </c>
      <c r="R175">
        <v>87</v>
      </c>
      <c r="S175">
        <v>45.5</v>
      </c>
      <c r="T175">
        <v>2</v>
      </c>
      <c r="U175">
        <v>1</v>
      </c>
      <c r="V175">
        <v>9</v>
      </c>
      <c r="W175">
        <v>4.7</v>
      </c>
      <c r="X175">
        <v>0</v>
      </c>
      <c r="Y175">
        <v>0</v>
      </c>
      <c r="Z175">
        <v>0</v>
      </c>
      <c r="AA175">
        <v>0</v>
      </c>
      <c r="AB175">
        <v>0</v>
      </c>
      <c r="AC175">
        <v>0</v>
      </c>
      <c r="AD175">
        <v>103.17</v>
      </c>
      <c r="AE175">
        <v>0.54</v>
      </c>
      <c r="AF175">
        <v>191</v>
      </c>
      <c r="AG175">
        <v>-551.05999999999995</v>
      </c>
      <c r="AH175">
        <v>-2.89</v>
      </c>
      <c r="AI175">
        <v>-3.07</v>
      </c>
      <c r="AJ175">
        <v>-2.7</v>
      </c>
      <c r="AK175">
        <v>-590.36</v>
      </c>
      <c r="AL175">
        <v>-3.09</v>
      </c>
      <c r="AM175">
        <v>-3.27</v>
      </c>
      <c r="AN175">
        <v>-2.91</v>
      </c>
      <c r="AO175">
        <v>-434.65</v>
      </c>
      <c r="AP175">
        <v>-2.2799999999999998</v>
      </c>
      <c r="AQ175">
        <v>-2.46</v>
      </c>
      <c r="AR175">
        <v>-2.09</v>
      </c>
      <c r="AS175">
        <v>-541.87</v>
      </c>
      <c r="AT175">
        <v>-2.84</v>
      </c>
      <c r="AU175">
        <v>-3.02</v>
      </c>
      <c r="AV175">
        <v>-2.66</v>
      </c>
      <c r="AW175">
        <v>-611.5</v>
      </c>
      <c r="AX175">
        <v>-3.2</v>
      </c>
      <c r="AY175">
        <v>-3.38</v>
      </c>
      <c r="AZ175">
        <v>-3.02</v>
      </c>
      <c r="BA175">
        <v>124</v>
      </c>
      <c r="BB175">
        <v>64.900000000000006</v>
      </c>
      <c r="BC175">
        <v>121</v>
      </c>
      <c r="BD175">
        <v>63.4</v>
      </c>
      <c r="BE175">
        <v>40</v>
      </c>
      <c r="BF175">
        <v>20.9</v>
      </c>
      <c r="BG175">
        <v>106</v>
      </c>
      <c r="BH175">
        <v>55.5</v>
      </c>
      <c r="BI175">
        <v>36</v>
      </c>
      <c r="BJ175">
        <v>18.8</v>
      </c>
      <c r="BK175">
        <v>18</v>
      </c>
      <c r="BL175">
        <v>9.4</v>
      </c>
      <c r="BM175">
        <v>1</v>
      </c>
      <c r="BN175">
        <v>0.5</v>
      </c>
      <c r="BO175">
        <v>7</v>
      </c>
      <c r="BP175">
        <v>3.7</v>
      </c>
      <c r="BQ175">
        <v>4</v>
      </c>
      <c r="BR175">
        <v>2.1</v>
      </c>
      <c r="BS175">
        <v>3</v>
      </c>
      <c r="BT175">
        <v>8.3000000000000007</v>
      </c>
      <c r="BU175">
        <v>3</v>
      </c>
      <c r="BV175">
        <v>16.7</v>
      </c>
      <c r="BW175">
        <v>1</v>
      </c>
      <c r="BX175">
        <v>100</v>
      </c>
      <c r="BY175">
        <v>15</v>
      </c>
      <c r="BZ175">
        <v>7.9</v>
      </c>
      <c r="CA175">
        <v>18</v>
      </c>
      <c r="CB175">
        <v>9.4</v>
      </c>
      <c r="CC175">
        <v>9</v>
      </c>
      <c r="CD175">
        <v>25</v>
      </c>
      <c r="CE175">
        <v>4</v>
      </c>
      <c r="CF175">
        <v>22.2</v>
      </c>
      <c r="CG175">
        <v>1</v>
      </c>
      <c r="CH175">
        <v>100</v>
      </c>
      <c r="CI175">
        <v>133</v>
      </c>
      <c r="CJ175">
        <v>0.7</v>
      </c>
      <c r="CK175">
        <v>230</v>
      </c>
      <c r="CL175">
        <v>1.2</v>
      </c>
      <c r="CM175">
        <v>100</v>
      </c>
      <c r="CN175">
        <v>0.52</v>
      </c>
      <c r="CO175">
        <v>51</v>
      </c>
      <c r="CP175">
        <v>0.27</v>
      </c>
      <c r="CQ175">
        <v>5</v>
      </c>
      <c r="CR175">
        <v>0.03</v>
      </c>
      <c r="CS175">
        <v>427</v>
      </c>
      <c r="CT175">
        <v>2.2000000000000002</v>
      </c>
      <c r="CU175">
        <v>460</v>
      </c>
      <c r="CV175">
        <v>2.4</v>
      </c>
      <c r="CW175">
        <v>318</v>
      </c>
      <c r="CX175">
        <v>1.7</v>
      </c>
      <c r="CY175">
        <v>431</v>
      </c>
      <c r="CZ175">
        <v>2.2999999999999998</v>
      </c>
      <c r="DA175">
        <v>362</v>
      </c>
      <c r="DB175">
        <v>1.9</v>
      </c>
      <c r="DC175">
        <v>69</v>
      </c>
      <c r="DD175">
        <v>0.4</v>
      </c>
      <c r="DE175">
        <v>112</v>
      </c>
      <c r="DF175">
        <v>0.6</v>
      </c>
      <c r="DG175">
        <v>134</v>
      </c>
      <c r="DH175">
        <v>0.7</v>
      </c>
      <c r="DI175">
        <v>82</v>
      </c>
      <c r="DJ175">
        <v>42.9</v>
      </c>
      <c r="DK175">
        <v>52</v>
      </c>
      <c r="DL175">
        <v>27.2</v>
      </c>
      <c r="DM175">
        <v>31</v>
      </c>
      <c r="DN175">
        <v>16.2</v>
      </c>
      <c r="DO175">
        <v>17</v>
      </c>
      <c r="DP175">
        <v>8.9</v>
      </c>
      <c r="DQ175">
        <v>9</v>
      </c>
      <c r="DR175">
        <v>4.7</v>
      </c>
      <c r="DS175">
        <v>35</v>
      </c>
      <c r="DT175">
        <v>18.3</v>
      </c>
      <c r="DU175">
        <v>1</v>
      </c>
      <c r="DV175">
        <v>0.5</v>
      </c>
      <c r="DW175">
        <v>1</v>
      </c>
      <c r="DX175">
        <v>0.5</v>
      </c>
      <c r="DY175">
        <v>1</v>
      </c>
      <c r="DZ175">
        <v>0.5</v>
      </c>
      <c r="EA175">
        <v>0</v>
      </c>
      <c r="EB175">
        <v>0</v>
      </c>
      <c r="EC175">
        <v>49</v>
      </c>
      <c r="ED175">
        <v>25.7</v>
      </c>
    </row>
    <row r="176" spans="1:134" x14ac:dyDescent="0.35">
      <c r="A176" s="228" t="str">
        <f t="shared" si="3"/>
        <v>Provisional.All state-funded.Prior attainment.Girls</v>
      </c>
      <c r="B176">
        <v>201819</v>
      </c>
      <c r="C176" t="s">
        <v>223</v>
      </c>
      <c r="D176" t="s">
        <v>224</v>
      </c>
      <c r="E176" t="s">
        <v>225</v>
      </c>
      <c r="F176" t="s">
        <v>226</v>
      </c>
      <c r="G176" t="s">
        <v>239</v>
      </c>
      <c r="H176" s="380" t="s">
        <v>227</v>
      </c>
      <c r="I176" t="s">
        <v>362</v>
      </c>
      <c r="J176" t="s">
        <v>6</v>
      </c>
      <c r="K176" t="s">
        <v>373</v>
      </c>
      <c r="L176" t="s">
        <v>7</v>
      </c>
      <c r="M176" t="s">
        <v>7</v>
      </c>
      <c r="N176">
        <v>3139</v>
      </c>
      <c r="O176">
        <v>115165</v>
      </c>
      <c r="P176">
        <v>4899981.87</v>
      </c>
      <c r="Q176">
        <v>42.5</v>
      </c>
      <c r="R176">
        <v>113861</v>
      </c>
      <c r="S176">
        <v>98.9</v>
      </c>
      <c r="T176">
        <v>28835</v>
      </c>
      <c r="U176">
        <v>25</v>
      </c>
      <c r="V176">
        <v>66329</v>
      </c>
      <c r="W176">
        <v>57.6</v>
      </c>
      <c r="X176">
        <v>41751</v>
      </c>
      <c r="Y176">
        <v>36.299999999999997</v>
      </c>
      <c r="Z176">
        <v>7203</v>
      </c>
      <c r="AA176">
        <v>6.3</v>
      </c>
      <c r="AB176">
        <v>17330</v>
      </c>
      <c r="AC176">
        <v>15</v>
      </c>
      <c r="AD176">
        <v>408403.66</v>
      </c>
      <c r="AE176">
        <v>3.55</v>
      </c>
      <c r="AF176">
        <v>115165</v>
      </c>
      <c r="AG176">
        <v>27775.1</v>
      </c>
      <c r="AH176">
        <v>0.24</v>
      </c>
      <c r="AI176">
        <v>0.23</v>
      </c>
      <c r="AJ176">
        <v>0.25</v>
      </c>
      <c r="AK176">
        <v>46668.63</v>
      </c>
      <c r="AL176">
        <v>0.41</v>
      </c>
      <c r="AM176">
        <v>0.4</v>
      </c>
      <c r="AN176">
        <v>0.41</v>
      </c>
      <c r="AO176">
        <v>-812.77</v>
      </c>
      <c r="AP176">
        <v>-0.01</v>
      </c>
      <c r="AQ176">
        <v>-0.01</v>
      </c>
      <c r="AR176">
        <v>0</v>
      </c>
      <c r="AS176">
        <v>17298.22</v>
      </c>
      <c r="AT176">
        <v>0.15</v>
      </c>
      <c r="AU176">
        <v>0.14000000000000001</v>
      </c>
      <c r="AV176">
        <v>0.16</v>
      </c>
      <c r="AW176">
        <v>43641.18</v>
      </c>
      <c r="AX176">
        <v>0.38</v>
      </c>
      <c r="AY176">
        <v>0.37</v>
      </c>
      <c r="AZ176">
        <v>0.39</v>
      </c>
      <c r="BA176">
        <v>114360</v>
      </c>
      <c r="BB176">
        <v>99.3</v>
      </c>
      <c r="BC176">
        <v>114202</v>
      </c>
      <c r="BD176">
        <v>99.2</v>
      </c>
      <c r="BE176">
        <v>112961</v>
      </c>
      <c r="BF176">
        <v>98.1</v>
      </c>
      <c r="BG176">
        <v>113962</v>
      </c>
      <c r="BH176">
        <v>99</v>
      </c>
      <c r="BI176">
        <v>112324</v>
      </c>
      <c r="BJ176">
        <v>97.5</v>
      </c>
      <c r="BK176">
        <v>95512</v>
      </c>
      <c r="BL176">
        <v>82.9</v>
      </c>
      <c r="BM176">
        <v>50581</v>
      </c>
      <c r="BN176">
        <v>43.9</v>
      </c>
      <c r="BO176">
        <v>69891</v>
      </c>
      <c r="BP176">
        <v>60.7</v>
      </c>
      <c r="BQ176">
        <v>32990</v>
      </c>
      <c r="BR176">
        <v>28.6</v>
      </c>
      <c r="BS176">
        <v>31037</v>
      </c>
      <c r="BT176">
        <v>27.6</v>
      </c>
      <c r="BU176">
        <v>32754</v>
      </c>
      <c r="BV176">
        <v>34.299999999999997</v>
      </c>
      <c r="BW176">
        <v>18209</v>
      </c>
      <c r="BX176">
        <v>36</v>
      </c>
      <c r="BY176">
        <v>93733</v>
      </c>
      <c r="BZ176">
        <v>81.400000000000006</v>
      </c>
      <c r="CA176">
        <v>70481</v>
      </c>
      <c r="CB176">
        <v>61.2</v>
      </c>
      <c r="CC176">
        <v>60199</v>
      </c>
      <c r="CD176">
        <v>53.6</v>
      </c>
      <c r="CE176">
        <v>48879</v>
      </c>
      <c r="CF176">
        <v>51.2</v>
      </c>
      <c r="CG176">
        <v>28460</v>
      </c>
      <c r="CH176">
        <v>56.3</v>
      </c>
      <c r="CI176">
        <v>559895</v>
      </c>
      <c r="CJ176">
        <v>4.8600000000000003</v>
      </c>
      <c r="CK176">
        <v>435369.88</v>
      </c>
      <c r="CL176">
        <v>3.78</v>
      </c>
      <c r="CM176">
        <v>443018.5</v>
      </c>
      <c r="CN176">
        <v>3.85</v>
      </c>
      <c r="CO176">
        <v>363789</v>
      </c>
      <c r="CP176">
        <v>3.16</v>
      </c>
      <c r="CQ176">
        <v>205335.18</v>
      </c>
      <c r="CR176">
        <v>1.78</v>
      </c>
      <c r="CS176">
        <v>1122540</v>
      </c>
      <c r="CT176">
        <v>9.6999999999999993</v>
      </c>
      <c r="CU176">
        <v>870739.76</v>
      </c>
      <c r="CV176">
        <v>7.6</v>
      </c>
      <c r="CW176">
        <v>1327280.69</v>
      </c>
      <c r="CX176">
        <v>11.5</v>
      </c>
      <c r="CY176">
        <v>1579421.42</v>
      </c>
      <c r="CZ176">
        <v>13.7</v>
      </c>
      <c r="DA176">
        <v>1221346.67</v>
      </c>
      <c r="DB176">
        <v>10.6</v>
      </c>
      <c r="DC176">
        <v>358074.75</v>
      </c>
      <c r="DD176">
        <v>3.1</v>
      </c>
      <c r="DE176">
        <v>327603</v>
      </c>
      <c r="DF176">
        <v>2.8</v>
      </c>
      <c r="DG176">
        <v>332483</v>
      </c>
      <c r="DH176">
        <v>2.9</v>
      </c>
      <c r="DI176">
        <v>1051</v>
      </c>
      <c r="DJ176">
        <v>0.9</v>
      </c>
      <c r="DK176">
        <v>680</v>
      </c>
      <c r="DL176">
        <v>0.6</v>
      </c>
      <c r="DM176">
        <v>1007</v>
      </c>
      <c r="DN176">
        <v>0.9</v>
      </c>
      <c r="DO176">
        <v>8813</v>
      </c>
      <c r="DP176">
        <v>7.7</v>
      </c>
      <c r="DQ176">
        <v>61863</v>
      </c>
      <c r="DR176">
        <v>53.7</v>
      </c>
      <c r="DS176">
        <v>98448</v>
      </c>
      <c r="DT176">
        <v>85.5</v>
      </c>
      <c r="DU176">
        <v>13878</v>
      </c>
      <c r="DV176">
        <v>12.1</v>
      </c>
      <c r="DW176">
        <v>13820</v>
      </c>
      <c r="DX176">
        <v>12</v>
      </c>
      <c r="DY176">
        <v>7777</v>
      </c>
      <c r="DZ176">
        <v>6.8</v>
      </c>
      <c r="EA176">
        <v>2065</v>
      </c>
      <c r="EB176">
        <v>1.8</v>
      </c>
      <c r="EC176">
        <v>65341</v>
      </c>
      <c r="ED176">
        <v>56.7</v>
      </c>
    </row>
    <row r="177" spans="1:134" x14ac:dyDescent="0.35">
      <c r="A177" s="228" t="str">
        <f t="shared" si="3"/>
        <v>Provisional.Converter Academies.Prior attainment.Girls</v>
      </c>
      <c r="B177">
        <v>201819</v>
      </c>
      <c r="C177" t="s">
        <v>223</v>
      </c>
      <c r="D177" t="s">
        <v>224</v>
      </c>
      <c r="E177" t="s">
        <v>225</v>
      </c>
      <c r="F177" t="s">
        <v>226</v>
      </c>
      <c r="G177" t="s">
        <v>239</v>
      </c>
      <c r="H177" s="380" t="s">
        <v>228</v>
      </c>
      <c r="I177" t="s">
        <v>362</v>
      </c>
      <c r="J177" t="s">
        <v>6</v>
      </c>
      <c r="K177" t="s">
        <v>373</v>
      </c>
      <c r="L177" t="s">
        <v>7</v>
      </c>
      <c r="M177" t="s">
        <v>7</v>
      </c>
      <c r="N177">
        <v>1353</v>
      </c>
      <c r="O177">
        <v>56195</v>
      </c>
      <c r="P177">
        <v>2466081.23</v>
      </c>
      <c r="Q177">
        <v>43.9</v>
      </c>
      <c r="R177">
        <v>55708</v>
      </c>
      <c r="S177">
        <v>99.1</v>
      </c>
      <c r="T177">
        <v>15407</v>
      </c>
      <c r="U177">
        <v>27.4</v>
      </c>
      <c r="V177">
        <v>34442</v>
      </c>
      <c r="W177">
        <v>61.3</v>
      </c>
      <c r="X177">
        <v>21851</v>
      </c>
      <c r="Y177">
        <v>38.9</v>
      </c>
      <c r="Z177">
        <v>4066</v>
      </c>
      <c r="AA177">
        <v>7.2</v>
      </c>
      <c r="AB177">
        <v>9654</v>
      </c>
      <c r="AC177">
        <v>17.2</v>
      </c>
      <c r="AD177">
        <v>207141.36</v>
      </c>
      <c r="AE177">
        <v>3.69</v>
      </c>
      <c r="AF177">
        <v>56195</v>
      </c>
      <c r="AG177">
        <v>19947.810000000001</v>
      </c>
      <c r="AH177">
        <v>0.35</v>
      </c>
      <c r="AI177">
        <v>0.34</v>
      </c>
      <c r="AJ177">
        <v>0.37</v>
      </c>
      <c r="AK177">
        <v>29042.880000000001</v>
      </c>
      <c r="AL177">
        <v>0.52</v>
      </c>
      <c r="AM177">
        <v>0.51</v>
      </c>
      <c r="AN177">
        <v>0.53</v>
      </c>
      <c r="AO177">
        <v>5010.53</v>
      </c>
      <c r="AP177">
        <v>0.09</v>
      </c>
      <c r="AQ177">
        <v>0.08</v>
      </c>
      <c r="AR177">
        <v>0.1</v>
      </c>
      <c r="AS177">
        <v>15878.67</v>
      </c>
      <c r="AT177">
        <v>0.28000000000000003</v>
      </c>
      <c r="AU177">
        <v>0.27</v>
      </c>
      <c r="AV177">
        <v>0.28999999999999998</v>
      </c>
      <c r="AW177">
        <v>27510.82</v>
      </c>
      <c r="AX177">
        <v>0.49</v>
      </c>
      <c r="AY177">
        <v>0.48</v>
      </c>
      <c r="AZ177">
        <v>0.5</v>
      </c>
      <c r="BA177">
        <v>55910</v>
      </c>
      <c r="BB177">
        <v>99.5</v>
      </c>
      <c r="BC177">
        <v>55852</v>
      </c>
      <c r="BD177">
        <v>99.4</v>
      </c>
      <c r="BE177">
        <v>55348</v>
      </c>
      <c r="BF177">
        <v>98.5</v>
      </c>
      <c r="BG177">
        <v>55745</v>
      </c>
      <c r="BH177">
        <v>99.2</v>
      </c>
      <c r="BI177">
        <v>55064</v>
      </c>
      <c r="BJ177">
        <v>98</v>
      </c>
      <c r="BK177">
        <v>47278</v>
      </c>
      <c r="BL177">
        <v>84.1</v>
      </c>
      <c r="BM177">
        <v>26042</v>
      </c>
      <c r="BN177">
        <v>46.3</v>
      </c>
      <c r="BO177">
        <v>35972</v>
      </c>
      <c r="BP177">
        <v>64</v>
      </c>
      <c r="BQ177">
        <v>17404</v>
      </c>
      <c r="BR177">
        <v>31</v>
      </c>
      <c r="BS177">
        <v>16770</v>
      </c>
      <c r="BT177">
        <v>30.5</v>
      </c>
      <c r="BU177">
        <v>17689</v>
      </c>
      <c r="BV177">
        <v>37.4</v>
      </c>
      <c r="BW177">
        <v>9517</v>
      </c>
      <c r="BX177">
        <v>36.5</v>
      </c>
      <c r="BY177">
        <v>47331</v>
      </c>
      <c r="BZ177">
        <v>84.2</v>
      </c>
      <c r="CA177">
        <v>36330</v>
      </c>
      <c r="CB177">
        <v>64.599999999999994</v>
      </c>
      <c r="CC177">
        <v>31774</v>
      </c>
      <c r="CD177">
        <v>57.7</v>
      </c>
      <c r="CE177">
        <v>25992</v>
      </c>
      <c r="CF177">
        <v>55</v>
      </c>
      <c r="CG177">
        <v>15072</v>
      </c>
      <c r="CH177">
        <v>57.9</v>
      </c>
      <c r="CI177">
        <v>280586</v>
      </c>
      <c r="CJ177">
        <v>4.99</v>
      </c>
      <c r="CK177">
        <v>219043</v>
      </c>
      <c r="CL177">
        <v>3.9</v>
      </c>
      <c r="CM177">
        <v>224594.5</v>
      </c>
      <c r="CN177">
        <v>4</v>
      </c>
      <c r="CO177">
        <v>187660</v>
      </c>
      <c r="CP177">
        <v>3.34</v>
      </c>
      <c r="CQ177">
        <v>106378.06</v>
      </c>
      <c r="CR177">
        <v>1.89</v>
      </c>
      <c r="CS177">
        <v>562319</v>
      </c>
      <c r="CT177">
        <v>10</v>
      </c>
      <c r="CU177">
        <v>438086</v>
      </c>
      <c r="CV177">
        <v>7.8</v>
      </c>
      <c r="CW177">
        <v>673532.06</v>
      </c>
      <c r="CX177">
        <v>12</v>
      </c>
      <c r="CY177">
        <v>792144.17</v>
      </c>
      <c r="CZ177">
        <v>14.1</v>
      </c>
      <c r="DA177">
        <v>635286.42000000004</v>
      </c>
      <c r="DB177">
        <v>11.3</v>
      </c>
      <c r="DC177">
        <v>156857.75</v>
      </c>
      <c r="DD177">
        <v>2.8</v>
      </c>
      <c r="DE177">
        <v>161200</v>
      </c>
      <c r="DF177">
        <v>2.9</v>
      </c>
      <c r="DG177">
        <v>163657</v>
      </c>
      <c r="DH177">
        <v>2.9</v>
      </c>
      <c r="DI177">
        <v>390</v>
      </c>
      <c r="DJ177">
        <v>0.7</v>
      </c>
      <c r="DK177">
        <v>257</v>
      </c>
      <c r="DL177">
        <v>0.5</v>
      </c>
      <c r="DM177">
        <v>407</v>
      </c>
      <c r="DN177">
        <v>0.7</v>
      </c>
      <c r="DO177">
        <v>4009</v>
      </c>
      <c r="DP177">
        <v>7.1</v>
      </c>
      <c r="DQ177">
        <v>29281</v>
      </c>
      <c r="DR177">
        <v>52.1</v>
      </c>
      <c r="DS177">
        <v>47849</v>
      </c>
      <c r="DT177">
        <v>85.1</v>
      </c>
      <c r="DU177">
        <v>7215</v>
      </c>
      <c r="DV177">
        <v>12.8</v>
      </c>
      <c r="DW177">
        <v>7185</v>
      </c>
      <c r="DX177">
        <v>12.8</v>
      </c>
      <c r="DY177">
        <v>4101</v>
      </c>
      <c r="DZ177">
        <v>7.3</v>
      </c>
      <c r="EA177">
        <v>985</v>
      </c>
      <c r="EB177">
        <v>1.8</v>
      </c>
      <c r="EC177">
        <v>33144</v>
      </c>
      <c r="ED177">
        <v>59</v>
      </c>
    </row>
    <row r="178" spans="1:134" x14ac:dyDescent="0.35">
      <c r="A178" s="228" t="str">
        <f t="shared" si="3"/>
        <v>Provisional.FE14-16 Colleges.Prior attainment.Girls</v>
      </c>
      <c r="B178">
        <v>201819</v>
      </c>
      <c r="C178" t="s">
        <v>223</v>
      </c>
      <c r="D178" t="s">
        <v>224</v>
      </c>
      <c r="E178" t="s">
        <v>225</v>
      </c>
      <c r="F178" t="s">
        <v>226</v>
      </c>
      <c r="G178" t="s">
        <v>239</v>
      </c>
      <c r="H178" s="380" t="s">
        <v>229</v>
      </c>
      <c r="I178" t="s">
        <v>362</v>
      </c>
      <c r="J178" t="s">
        <v>6</v>
      </c>
      <c r="K178" t="s">
        <v>373</v>
      </c>
      <c r="L178" t="s">
        <v>7</v>
      </c>
      <c r="M178" t="s">
        <v>7</v>
      </c>
      <c r="N178">
        <v>15</v>
      </c>
      <c r="O178">
        <v>299</v>
      </c>
      <c r="P178">
        <v>5485.25</v>
      </c>
      <c r="Q178">
        <v>18.3</v>
      </c>
      <c r="R178">
        <v>249</v>
      </c>
      <c r="S178">
        <v>83.3</v>
      </c>
      <c r="T178">
        <v>14</v>
      </c>
      <c r="U178">
        <v>4.7</v>
      </c>
      <c r="V178">
        <v>53</v>
      </c>
      <c r="W178">
        <v>17.7</v>
      </c>
      <c r="X178">
        <v>1</v>
      </c>
      <c r="Y178">
        <v>0.3</v>
      </c>
      <c r="Z178">
        <v>0</v>
      </c>
      <c r="AA178">
        <v>0</v>
      </c>
      <c r="AB178">
        <v>1</v>
      </c>
      <c r="AC178">
        <v>0.3</v>
      </c>
      <c r="AD178">
        <v>398.72</v>
      </c>
      <c r="AE178">
        <v>1.33</v>
      </c>
      <c r="AF178">
        <v>299</v>
      </c>
      <c r="AG178">
        <v>-600.30999999999995</v>
      </c>
      <c r="AH178">
        <v>-2.0099999999999998</v>
      </c>
      <c r="AI178">
        <v>-2.15</v>
      </c>
      <c r="AJ178">
        <v>-1.86</v>
      </c>
      <c r="AK178">
        <v>-591.41999999999996</v>
      </c>
      <c r="AL178">
        <v>-1.98</v>
      </c>
      <c r="AM178">
        <v>-2.12</v>
      </c>
      <c r="AN178">
        <v>-1.83</v>
      </c>
      <c r="AO178">
        <v>-433.75</v>
      </c>
      <c r="AP178">
        <v>-1.45</v>
      </c>
      <c r="AQ178">
        <v>-1.6</v>
      </c>
      <c r="AR178">
        <v>-1.31</v>
      </c>
      <c r="AS178">
        <v>-645.41999999999996</v>
      </c>
      <c r="AT178">
        <v>-2.16</v>
      </c>
      <c r="AU178">
        <v>-2.2999999999999998</v>
      </c>
      <c r="AV178">
        <v>-2.0099999999999998</v>
      </c>
      <c r="AW178">
        <v>-717.41</v>
      </c>
      <c r="AX178">
        <v>-2.4</v>
      </c>
      <c r="AY178">
        <v>-2.54</v>
      </c>
      <c r="AZ178">
        <v>-2.25</v>
      </c>
      <c r="BA178">
        <v>265</v>
      </c>
      <c r="BB178">
        <v>88.6</v>
      </c>
      <c r="BC178">
        <v>262</v>
      </c>
      <c r="BD178">
        <v>87.6</v>
      </c>
      <c r="BE178">
        <v>160</v>
      </c>
      <c r="BF178">
        <v>53.5</v>
      </c>
      <c r="BG178">
        <v>252</v>
      </c>
      <c r="BH178">
        <v>84.3</v>
      </c>
      <c r="BI178">
        <v>164</v>
      </c>
      <c r="BJ178">
        <v>54.8</v>
      </c>
      <c r="BK178">
        <v>127</v>
      </c>
      <c r="BL178">
        <v>42.5</v>
      </c>
      <c r="BM178">
        <v>13</v>
      </c>
      <c r="BN178">
        <v>4.3</v>
      </c>
      <c r="BO178">
        <v>42</v>
      </c>
      <c r="BP178">
        <v>14</v>
      </c>
      <c r="BQ178">
        <v>21</v>
      </c>
      <c r="BR178">
        <v>7</v>
      </c>
      <c r="BS178">
        <v>3</v>
      </c>
      <c r="BT178">
        <v>1.8</v>
      </c>
      <c r="BU178">
        <v>8</v>
      </c>
      <c r="BV178">
        <v>6.3</v>
      </c>
      <c r="BW178">
        <v>2</v>
      </c>
      <c r="BX178">
        <v>15.4</v>
      </c>
      <c r="BY178">
        <v>86</v>
      </c>
      <c r="BZ178">
        <v>28.8</v>
      </c>
      <c r="CA178">
        <v>66</v>
      </c>
      <c r="CB178">
        <v>22.1</v>
      </c>
      <c r="CC178">
        <v>17</v>
      </c>
      <c r="CD178">
        <v>10.4</v>
      </c>
      <c r="CE178">
        <v>16</v>
      </c>
      <c r="CF178">
        <v>12.6</v>
      </c>
      <c r="CG178">
        <v>6</v>
      </c>
      <c r="CH178">
        <v>46.2</v>
      </c>
      <c r="CI178">
        <v>582</v>
      </c>
      <c r="CJ178">
        <v>1.95</v>
      </c>
      <c r="CK178">
        <v>656</v>
      </c>
      <c r="CL178">
        <v>2.19</v>
      </c>
      <c r="CM178">
        <v>425</v>
      </c>
      <c r="CN178">
        <v>1.42</v>
      </c>
      <c r="CO178">
        <v>259</v>
      </c>
      <c r="CP178">
        <v>0.87</v>
      </c>
      <c r="CQ178">
        <v>45</v>
      </c>
      <c r="CR178">
        <v>0.15</v>
      </c>
      <c r="CS178">
        <v>1417</v>
      </c>
      <c r="CT178">
        <v>4.7</v>
      </c>
      <c r="CU178">
        <v>1312</v>
      </c>
      <c r="CV178">
        <v>4.4000000000000004</v>
      </c>
      <c r="CW178">
        <v>1248</v>
      </c>
      <c r="CX178">
        <v>4.2</v>
      </c>
      <c r="CY178">
        <v>1508.25</v>
      </c>
      <c r="CZ178">
        <v>5</v>
      </c>
      <c r="DA178">
        <v>799</v>
      </c>
      <c r="DB178">
        <v>2.7</v>
      </c>
      <c r="DC178">
        <v>709.25</v>
      </c>
      <c r="DD178">
        <v>2.4</v>
      </c>
      <c r="DE178">
        <v>483</v>
      </c>
      <c r="DF178">
        <v>1.6</v>
      </c>
      <c r="DG178">
        <v>433</v>
      </c>
      <c r="DH178">
        <v>1.4</v>
      </c>
      <c r="DI178">
        <v>47</v>
      </c>
      <c r="DJ178">
        <v>15.7</v>
      </c>
      <c r="DK178">
        <v>52</v>
      </c>
      <c r="DL178">
        <v>17.399999999999999</v>
      </c>
      <c r="DM178">
        <v>45</v>
      </c>
      <c r="DN178">
        <v>15.1</v>
      </c>
      <c r="DO178">
        <v>47</v>
      </c>
      <c r="DP178">
        <v>15.7</v>
      </c>
      <c r="DQ178">
        <v>107</v>
      </c>
      <c r="DR178">
        <v>35.799999999999997</v>
      </c>
      <c r="DS178">
        <v>162</v>
      </c>
      <c r="DT178">
        <v>54.2</v>
      </c>
      <c r="DU178">
        <v>2</v>
      </c>
      <c r="DV178">
        <v>0.7</v>
      </c>
      <c r="DW178">
        <v>2</v>
      </c>
      <c r="DX178">
        <v>0.7</v>
      </c>
      <c r="DY178">
        <v>0</v>
      </c>
      <c r="DZ178">
        <v>0</v>
      </c>
      <c r="EA178">
        <v>0</v>
      </c>
      <c r="EB178">
        <v>0</v>
      </c>
      <c r="EC178">
        <v>63</v>
      </c>
      <c r="ED178">
        <v>21.1</v>
      </c>
    </row>
    <row r="179" spans="1:134" x14ac:dyDescent="0.35">
      <c r="A179" s="228" t="str">
        <f t="shared" si="3"/>
        <v>Provisional.Free Schools.Prior attainment.Girls</v>
      </c>
      <c r="B179">
        <v>201819</v>
      </c>
      <c r="C179" t="s">
        <v>223</v>
      </c>
      <c r="D179" t="s">
        <v>224</v>
      </c>
      <c r="E179" t="s">
        <v>225</v>
      </c>
      <c r="F179" t="s">
        <v>226</v>
      </c>
      <c r="G179" t="s">
        <v>239</v>
      </c>
      <c r="H179" s="380" t="s">
        <v>230</v>
      </c>
      <c r="I179" t="s">
        <v>362</v>
      </c>
      <c r="J179" t="s">
        <v>6</v>
      </c>
      <c r="K179" t="s">
        <v>373</v>
      </c>
      <c r="L179" t="s">
        <v>7</v>
      </c>
      <c r="M179" t="s">
        <v>7</v>
      </c>
      <c r="N179">
        <v>95</v>
      </c>
      <c r="O179">
        <v>1791</v>
      </c>
      <c r="P179">
        <v>80506.880000000005</v>
      </c>
      <c r="Q179">
        <v>45</v>
      </c>
      <c r="R179">
        <v>1772</v>
      </c>
      <c r="S179">
        <v>98.9</v>
      </c>
      <c r="T179">
        <v>564</v>
      </c>
      <c r="U179">
        <v>31.5</v>
      </c>
      <c r="V179">
        <v>1105</v>
      </c>
      <c r="W179">
        <v>61.7</v>
      </c>
      <c r="X179">
        <v>1079</v>
      </c>
      <c r="Y179">
        <v>60.2</v>
      </c>
      <c r="Z179">
        <v>229</v>
      </c>
      <c r="AA179">
        <v>12.8</v>
      </c>
      <c r="AB179">
        <v>515</v>
      </c>
      <c r="AC179">
        <v>28.8</v>
      </c>
      <c r="AD179">
        <v>7150.73</v>
      </c>
      <c r="AE179">
        <v>3.99</v>
      </c>
      <c r="AF179">
        <v>1791</v>
      </c>
      <c r="AG179">
        <v>902.02</v>
      </c>
      <c r="AH179">
        <v>0.5</v>
      </c>
      <c r="AI179">
        <v>0.44</v>
      </c>
      <c r="AJ179">
        <v>0.56000000000000005</v>
      </c>
      <c r="AK179">
        <v>1321.13</v>
      </c>
      <c r="AL179">
        <v>0.74</v>
      </c>
      <c r="AM179">
        <v>0.68</v>
      </c>
      <c r="AN179">
        <v>0.8</v>
      </c>
      <c r="AO179">
        <v>392.22</v>
      </c>
      <c r="AP179">
        <v>0.22</v>
      </c>
      <c r="AQ179">
        <v>0.16</v>
      </c>
      <c r="AR179">
        <v>0.28000000000000003</v>
      </c>
      <c r="AS179">
        <v>1096.54</v>
      </c>
      <c r="AT179">
        <v>0.61</v>
      </c>
      <c r="AU179">
        <v>0.55000000000000004</v>
      </c>
      <c r="AV179">
        <v>0.67</v>
      </c>
      <c r="AW179">
        <v>761.06</v>
      </c>
      <c r="AX179">
        <v>0.42</v>
      </c>
      <c r="AY179">
        <v>0.37</v>
      </c>
      <c r="AZ179">
        <v>0.48</v>
      </c>
      <c r="BA179">
        <v>1779</v>
      </c>
      <c r="BB179">
        <v>99.3</v>
      </c>
      <c r="BC179">
        <v>1779</v>
      </c>
      <c r="BD179">
        <v>99.3</v>
      </c>
      <c r="BE179">
        <v>1758</v>
      </c>
      <c r="BF179">
        <v>98.2</v>
      </c>
      <c r="BG179">
        <v>1772</v>
      </c>
      <c r="BH179">
        <v>98.9</v>
      </c>
      <c r="BI179">
        <v>1730</v>
      </c>
      <c r="BJ179">
        <v>96.6</v>
      </c>
      <c r="BK179">
        <v>1524</v>
      </c>
      <c r="BL179">
        <v>85.1</v>
      </c>
      <c r="BM179">
        <v>1200</v>
      </c>
      <c r="BN179">
        <v>67</v>
      </c>
      <c r="BO179">
        <v>1198</v>
      </c>
      <c r="BP179">
        <v>66.900000000000006</v>
      </c>
      <c r="BQ179">
        <v>615</v>
      </c>
      <c r="BR179">
        <v>34.299999999999997</v>
      </c>
      <c r="BS179">
        <v>681</v>
      </c>
      <c r="BT179">
        <v>39.4</v>
      </c>
      <c r="BU179">
        <v>648</v>
      </c>
      <c r="BV179">
        <v>42.5</v>
      </c>
      <c r="BW179">
        <v>496</v>
      </c>
      <c r="BX179">
        <v>41.3</v>
      </c>
      <c r="BY179">
        <v>1523</v>
      </c>
      <c r="BZ179">
        <v>85</v>
      </c>
      <c r="CA179">
        <v>1171</v>
      </c>
      <c r="CB179">
        <v>65.400000000000006</v>
      </c>
      <c r="CC179">
        <v>1115</v>
      </c>
      <c r="CD179">
        <v>64.5</v>
      </c>
      <c r="CE179">
        <v>917</v>
      </c>
      <c r="CF179">
        <v>60.2</v>
      </c>
      <c r="CG179">
        <v>719</v>
      </c>
      <c r="CH179">
        <v>59.9</v>
      </c>
      <c r="CI179">
        <v>9255</v>
      </c>
      <c r="CJ179">
        <v>5.17</v>
      </c>
      <c r="CK179">
        <v>7127</v>
      </c>
      <c r="CL179">
        <v>3.98</v>
      </c>
      <c r="CM179">
        <v>7501.5</v>
      </c>
      <c r="CN179">
        <v>4.1900000000000004</v>
      </c>
      <c r="CO179">
        <v>6400</v>
      </c>
      <c r="CP179">
        <v>3.57</v>
      </c>
      <c r="CQ179">
        <v>5119.88</v>
      </c>
      <c r="CR179">
        <v>2.86</v>
      </c>
      <c r="CS179">
        <v>18568</v>
      </c>
      <c r="CT179">
        <v>10.4</v>
      </c>
      <c r="CU179">
        <v>14254</v>
      </c>
      <c r="CV179">
        <v>8</v>
      </c>
      <c r="CW179">
        <v>22985.88</v>
      </c>
      <c r="CX179">
        <v>12.8</v>
      </c>
      <c r="CY179">
        <v>24699</v>
      </c>
      <c r="CZ179">
        <v>13.8</v>
      </c>
      <c r="DA179">
        <v>21841.5</v>
      </c>
      <c r="DB179">
        <v>12.2</v>
      </c>
      <c r="DC179">
        <v>2857.5</v>
      </c>
      <c r="DD179">
        <v>1.6</v>
      </c>
      <c r="DE179">
        <v>5115</v>
      </c>
      <c r="DF179">
        <v>2.9</v>
      </c>
      <c r="DG179">
        <v>5178</v>
      </c>
      <c r="DH179">
        <v>2.9</v>
      </c>
      <c r="DI179">
        <v>17</v>
      </c>
      <c r="DJ179">
        <v>0.9</v>
      </c>
      <c r="DK179">
        <v>9</v>
      </c>
      <c r="DL179">
        <v>0.5</v>
      </c>
      <c r="DM179">
        <v>15</v>
      </c>
      <c r="DN179">
        <v>0.8</v>
      </c>
      <c r="DO179">
        <v>134</v>
      </c>
      <c r="DP179">
        <v>7.5</v>
      </c>
      <c r="DQ179">
        <v>537</v>
      </c>
      <c r="DR179">
        <v>30</v>
      </c>
      <c r="DS179">
        <v>1500</v>
      </c>
      <c r="DT179">
        <v>83.8</v>
      </c>
      <c r="DU179">
        <v>230</v>
      </c>
      <c r="DV179">
        <v>12.8</v>
      </c>
      <c r="DW179">
        <v>230</v>
      </c>
      <c r="DX179">
        <v>12.8</v>
      </c>
      <c r="DY179">
        <v>126</v>
      </c>
      <c r="DZ179">
        <v>7</v>
      </c>
      <c r="EA179">
        <v>80</v>
      </c>
      <c r="EB179">
        <v>4.5</v>
      </c>
      <c r="EC179">
        <v>1023</v>
      </c>
      <c r="ED179">
        <v>57.1</v>
      </c>
    </row>
    <row r="180" spans="1:134" x14ac:dyDescent="0.35">
      <c r="A180" s="228" t="str">
        <f t="shared" si="3"/>
        <v>Provisional.LA maintained.Prior attainment.Girls</v>
      </c>
      <c r="B180">
        <v>201819</v>
      </c>
      <c r="C180" t="s">
        <v>223</v>
      </c>
      <c r="D180" t="s">
        <v>224</v>
      </c>
      <c r="E180" t="s">
        <v>225</v>
      </c>
      <c r="F180" t="s">
        <v>226</v>
      </c>
      <c r="G180" t="s">
        <v>239</v>
      </c>
      <c r="H180" s="380" t="s">
        <v>232</v>
      </c>
      <c r="I180" t="s">
        <v>362</v>
      </c>
      <c r="J180" t="s">
        <v>6</v>
      </c>
      <c r="K180" t="s">
        <v>373</v>
      </c>
      <c r="L180" t="s">
        <v>7</v>
      </c>
      <c r="M180" t="s">
        <v>7</v>
      </c>
      <c r="N180">
        <v>795</v>
      </c>
      <c r="O180">
        <v>31287</v>
      </c>
      <c r="P180">
        <v>1328422.24</v>
      </c>
      <c r="Q180">
        <v>42.5</v>
      </c>
      <c r="R180">
        <v>30966</v>
      </c>
      <c r="S180">
        <v>99</v>
      </c>
      <c r="T180">
        <v>7624</v>
      </c>
      <c r="U180">
        <v>24.4</v>
      </c>
      <c r="V180">
        <v>17838</v>
      </c>
      <c r="W180">
        <v>57</v>
      </c>
      <c r="X180">
        <v>11056</v>
      </c>
      <c r="Y180">
        <v>35.299999999999997</v>
      </c>
      <c r="Z180">
        <v>1872</v>
      </c>
      <c r="AA180">
        <v>6</v>
      </c>
      <c r="AB180">
        <v>4509</v>
      </c>
      <c r="AC180">
        <v>14.4</v>
      </c>
      <c r="AD180">
        <v>110834.59</v>
      </c>
      <c r="AE180">
        <v>3.54</v>
      </c>
      <c r="AF180">
        <v>31287</v>
      </c>
      <c r="AG180">
        <v>7097.76</v>
      </c>
      <c r="AH180">
        <v>0.23</v>
      </c>
      <c r="AI180">
        <v>0.21</v>
      </c>
      <c r="AJ180">
        <v>0.24</v>
      </c>
      <c r="AK180">
        <v>12369.65</v>
      </c>
      <c r="AL180">
        <v>0.4</v>
      </c>
      <c r="AM180">
        <v>0.38</v>
      </c>
      <c r="AN180">
        <v>0.41</v>
      </c>
      <c r="AO180">
        <v>-702.89</v>
      </c>
      <c r="AP180">
        <v>-0.02</v>
      </c>
      <c r="AQ180">
        <v>-0.04</v>
      </c>
      <c r="AR180">
        <v>-0.01</v>
      </c>
      <c r="AS180">
        <v>4758.26</v>
      </c>
      <c r="AT180">
        <v>0.15</v>
      </c>
      <c r="AU180">
        <v>0.14000000000000001</v>
      </c>
      <c r="AV180">
        <v>0.17</v>
      </c>
      <c r="AW180">
        <v>10847.68</v>
      </c>
      <c r="AX180">
        <v>0.35</v>
      </c>
      <c r="AY180">
        <v>0.33</v>
      </c>
      <c r="AZ180">
        <v>0.36</v>
      </c>
      <c r="BA180">
        <v>31081</v>
      </c>
      <c r="BB180">
        <v>99.3</v>
      </c>
      <c r="BC180">
        <v>31041</v>
      </c>
      <c r="BD180">
        <v>99.2</v>
      </c>
      <c r="BE180">
        <v>30739</v>
      </c>
      <c r="BF180">
        <v>98.2</v>
      </c>
      <c r="BG180">
        <v>30987</v>
      </c>
      <c r="BH180">
        <v>99</v>
      </c>
      <c r="BI180">
        <v>30632</v>
      </c>
      <c r="BJ180">
        <v>97.9</v>
      </c>
      <c r="BK180">
        <v>25688</v>
      </c>
      <c r="BL180">
        <v>82.1</v>
      </c>
      <c r="BM180">
        <v>13794</v>
      </c>
      <c r="BN180">
        <v>44.1</v>
      </c>
      <c r="BO180">
        <v>18980</v>
      </c>
      <c r="BP180">
        <v>60.7</v>
      </c>
      <c r="BQ180">
        <v>8811</v>
      </c>
      <c r="BR180">
        <v>28.2</v>
      </c>
      <c r="BS180">
        <v>8305</v>
      </c>
      <c r="BT180">
        <v>27.1</v>
      </c>
      <c r="BU180">
        <v>8846</v>
      </c>
      <c r="BV180">
        <v>34.4</v>
      </c>
      <c r="BW180">
        <v>5110</v>
      </c>
      <c r="BX180">
        <v>37</v>
      </c>
      <c r="BY180">
        <v>25427</v>
      </c>
      <c r="BZ180">
        <v>81.3</v>
      </c>
      <c r="CA180">
        <v>19016</v>
      </c>
      <c r="CB180">
        <v>60.8</v>
      </c>
      <c r="CC180">
        <v>16115</v>
      </c>
      <c r="CD180">
        <v>52.6</v>
      </c>
      <c r="CE180">
        <v>13231</v>
      </c>
      <c r="CF180">
        <v>51.5</v>
      </c>
      <c r="CG180">
        <v>7831</v>
      </c>
      <c r="CH180">
        <v>56.8</v>
      </c>
      <c r="CI180">
        <v>151979</v>
      </c>
      <c r="CJ180">
        <v>4.8600000000000003</v>
      </c>
      <c r="CK180">
        <v>117980.88</v>
      </c>
      <c r="CL180">
        <v>3.77</v>
      </c>
      <c r="CM180">
        <v>120080</v>
      </c>
      <c r="CN180">
        <v>3.84</v>
      </c>
      <c r="CO180">
        <v>98277</v>
      </c>
      <c r="CP180">
        <v>3.14</v>
      </c>
      <c r="CQ180">
        <v>56607.47</v>
      </c>
      <c r="CR180">
        <v>1.81</v>
      </c>
      <c r="CS180">
        <v>304659</v>
      </c>
      <c r="CT180">
        <v>9.6999999999999993</v>
      </c>
      <c r="CU180">
        <v>235961.76</v>
      </c>
      <c r="CV180">
        <v>7.5</v>
      </c>
      <c r="CW180">
        <v>361308.98</v>
      </c>
      <c r="CX180">
        <v>11.5</v>
      </c>
      <c r="CY180">
        <v>426492.5</v>
      </c>
      <c r="CZ180">
        <v>13.6</v>
      </c>
      <c r="DA180">
        <v>342565</v>
      </c>
      <c r="DB180">
        <v>10.9</v>
      </c>
      <c r="DC180">
        <v>83927.5</v>
      </c>
      <c r="DD180">
        <v>2.7</v>
      </c>
      <c r="DE180">
        <v>89174</v>
      </c>
      <c r="DF180">
        <v>2.9</v>
      </c>
      <c r="DG180">
        <v>90604</v>
      </c>
      <c r="DH180">
        <v>2.9</v>
      </c>
      <c r="DI180">
        <v>259</v>
      </c>
      <c r="DJ180">
        <v>0.8</v>
      </c>
      <c r="DK180">
        <v>168</v>
      </c>
      <c r="DL180">
        <v>0.5</v>
      </c>
      <c r="DM180">
        <v>235</v>
      </c>
      <c r="DN180">
        <v>0.8</v>
      </c>
      <c r="DO180">
        <v>2354</v>
      </c>
      <c r="DP180">
        <v>7.5</v>
      </c>
      <c r="DQ180">
        <v>17215</v>
      </c>
      <c r="DR180">
        <v>55</v>
      </c>
      <c r="DS180">
        <v>27018</v>
      </c>
      <c r="DT180">
        <v>86.4</v>
      </c>
      <c r="DU180">
        <v>3616</v>
      </c>
      <c r="DV180">
        <v>11.6</v>
      </c>
      <c r="DW180">
        <v>3615</v>
      </c>
      <c r="DX180">
        <v>11.6</v>
      </c>
      <c r="DY180">
        <v>2105</v>
      </c>
      <c r="DZ180">
        <v>6.7</v>
      </c>
      <c r="EA180">
        <v>550</v>
      </c>
      <c r="EB180">
        <v>1.8</v>
      </c>
      <c r="EC180">
        <v>17717</v>
      </c>
      <c r="ED180">
        <v>56.6</v>
      </c>
    </row>
    <row r="181" spans="1:134" x14ac:dyDescent="0.35">
      <c r="A181" s="228" t="str">
        <f t="shared" si="3"/>
        <v>Provisional.Non-Maintained Special Schools.Prior attainment.Girls</v>
      </c>
      <c r="B181">
        <v>201819</v>
      </c>
      <c r="C181" t="s">
        <v>223</v>
      </c>
      <c r="D181" t="s">
        <v>224</v>
      </c>
      <c r="E181" t="s">
        <v>225</v>
      </c>
      <c r="F181" t="s">
        <v>226</v>
      </c>
      <c r="G181" t="s">
        <v>239</v>
      </c>
      <c r="H181" s="380" t="s">
        <v>233</v>
      </c>
      <c r="I181" t="s">
        <v>362</v>
      </c>
      <c r="J181" t="s">
        <v>6</v>
      </c>
      <c r="K181" t="s">
        <v>373</v>
      </c>
      <c r="L181" t="s">
        <v>7</v>
      </c>
      <c r="M181" t="s">
        <v>7</v>
      </c>
      <c r="N181">
        <v>8</v>
      </c>
      <c r="O181">
        <v>14</v>
      </c>
      <c r="P181">
        <v>267</v>
      </c>
      <c r="Q181">
        <v>19.100000000000001</v>
      </c>
      <c r="R181">
        <v>7</v>
      </c>
      <c r="S181">
        <v>50</v>
      </c>
      <c r="T181">
        <v>1</v>
      </c>
      <c r="U181">
        <v>7.1</v>
      </c>
      <c r="V181">
        <v>3</v>
      </c>
      <c r="W181">
        <v>21.4</v>
      </c>
      <c r="X181">
        <v>0</v>
      </c>
      <c r="Y181">
        <v>0</v>
      </c>
      <c r="Z181">
        <v>0</v>
      </c>
      <c r="AA181">
        <v>0</v>
      </c>
      <c r="AB181">
        <v>0</v>
      </c>
      <c r="AC181">
        <v>0</v>
      </c>
      <c r="AD181">
        <v>19.5</v>
      </c>
      <c r="AE181">
        <v>1.39</v>
      </c>
      <c r="AF181">
        <v>14</v>
      </c>
      <c r="AG181">
        <v>-25.45</v>
      </c>
      <c r="AH181">
        <v>-1.82</v>
      </c>
      <c r="AI181">
        <v>-2.4900000000000002</v>
      </c>
      <c r="AJ181">
        <v>-1.1499999999999999</v>
      </c>
      <c r="AK181">
        <v>-28.71</v>
      </c>
      <c r="AL181">
        <v>-2.0499999999999998</v>
      </c>
      <c r="AM181">
        <v>-2.72</v>
      </c>
      <c r="AN181">
        <v>-1.38</v>
      </c>
      <c r="AO181">
        <v>-21.46</v>
      </c>
      <c r="AP181">
        <v>-1.53</v>
      </c>
      <c r="AQ181">
        <v>-2.21</v>
      </c>
      <c r="AR181">
        <v>-0.86</v>
      </c>
      <c r="AS181">
        <v>-24.54</v>
      </c>
      <c r="AT181">
        <v>-1.75</v>
      </c>
      <c r="AU181">
        <v>-2.42</v>
      </c>
      <c r="AV181">
        <v>-1.08</v>
      </c>
      <c r="AW181">
        <v>-26.82</v>
      </c>
      <c r="AX181">
        <v>-1.92</v>
      </c>
      <c r="AY181">
        <v>-2.59</v>
      </c>
      <c r="AZ181">
        <v>-1.24</v>
      </c>
      <c r="BA181">
        <v>11</v>
      </c>
      <c r="BB181">
        <v>78.599999999999994</v>
      </c>
      <c r="BC181">
        <v>11</v>
      </c>
      <c r="BD181">
        <v>78.599999999999994</v>
      </c>
      <c r="BE181">
        <v>4</v>
      </c>
      <c r="BF181">
        <v>28.6</v>
      </c>
      <c r="BG181">
        <v>8</v>
      </c>
      <c r="BH181">
        <v>57.1</v>
      </c>
      <c r="BI181">
        <v>7</v>
      </c>
      <c r="BJ181">
        <v>50</v>
      </c>
      <c r="BK181">
        <v>5</v>
      </c>
      <c r="BL181">
        <v>35.700000000000003</v>
      </c>
      <c r="BM181">
        <v>1</v>
      </c>
      <c r="BN181">
        <v>7.1</v>
      </c>
      <c r="BO181">
        <v>2</v>
      </c>
      <c r="BP181">
        <v>14.3</v>
      </c>
      <c r="BQ181">
        <v>2</v>
      </c>
      <c r="BR181">
        <v>14.3</v>
      </c>
      <c r="BS181">
        <v>0</v>
      </c>
      <c r="BT181">
        <v>0</v>
      </c>
      <c r="BU181">
        <v>1</v>
      </c>
      <c r="BV181">
        <v>20</v>
      </c>
      <c r="BW181">
        <v>1</v>
      </c>
      <c r="BX181">
        <v>100</v>
      </c>
      <c r="BY181">
        <v>4</v>
      </c>
      <c r="BZ181">
        <v>28.6</v>
      </c>
      <c r="CA181">
        <v>4</v>
      </c>
      <c r="CB181">
        <v>28.6</v>
      </c>
      <c r="CC181">
        <v>3</v>
      </c>
      <c r="CD181">
        <v>42.9</v>
      </c>
      <c r="CE181">
        <v>1</v>
      </c>
      <c r="CF181">
        <v>20</v>
      </c>
      <c r="CG181">
        <v>1</v>
      </c>
      <c r="CH181">
        <v>100</v>
      </c>
      <c r="CI181">
        <v>23</v>
      </c>
      <c r="CJ181">
        <v>1.64</v>
      </c>
      <c r="CK181">
        <v>27</v>
      </c>
      <c r="CL181">
        <v>1.93</v>
      </c>
      <c r="CM181">
        <v>23.5</v>
      </c>
      <c r="CN181">
        <v>1.68</v>
      </c>
      <c r="CO181">
        <v>15</v>
      </c>
      <c r="CP181">
        <v>1.07</v>
      </c>
      <c r="CQ181">
        <v>5</v>
      </c>
      <c r="CR181">
        <v>0.36</v>
      </c>
      <c r="CS181">
        <v>60</v>
      </c>
      <c r="CT181">
        <v>4.3</v>
      </c>
      <c r="CU181">
        <v>54</v>
      </c>
      <c r="CV181">
        <v>3.9</v>
      </c>
      <c r="CW181">
        <v>68</v>
      </c>
      <c r="CX181">
        <v>4.9000000000000004</v>
      </c>
      <c r="CY181">
        <v>85</v>
      </c>
      <c r="CZ181">
        <v>6.1</v>
      </c>
      <c r="DA181">
        <v>74</v>
      </c>
      <c r="DB181">
        <v>5.3</v>
      </c>
      <c r="DC181">
        <v>11</v>
      </c>
      <c r="DD181">
        <v>0.8</v>
      </c>
      <c r="DE181">
        <v>20</v>
      </c>
      <c r="DF181">
        <v>1.4</v>
      </c>
      <c r="DG181">
        <v>20</v>
      </c>
      <c r="DH181">
        <v>1.4</v>
      </c>
      <c r="DI181">
        <v>5</v>
      </c>
      <c r="DJ181">
        <v>35.700000000000003</v>
      </c>
      <c r="DK181">
        <v>1</v>
      </c>
      <c r="DL181">
        <v>7.1</v>
      </c>
      <c r="DM181">
        <v>2</v>
      </c>
      <c r="DN181">
        <v>14.3</v>
      </c>
      <c r="DO181">
        <v>4</v>
      </c>
      <c r="DP181">
        <v>28.6</v>
      </c>
      <c r="DQ181">
        <v>2</v>
      </c>
      <c r="DR181">
        <v>14.3</v>
      </c>
      <c r="DS181">
        <v>6</v>
      </c>
      <c r="DT181">
        <v>42.9</v>
      </c>
      <c r="DU181">
        <v>1</v>
      </c>
      <c r="DV181">
        <v>7.1</v>
      </c>
      <c r="DW181">
        <v>1</v>
      </c>
      <c r="DX181">
        <v>7.1</v>
      </c>
      <c r="DY181">
        <v>0</v>
      </c>
      <c r="DZ181">
        <v>0</v>
      </c>
      <c r="EA181">
        <v>0</v>
      </c>
      <c r="EB181">
        <v>0</v>
      </c>
      <c r="EC181">
        <v>9</v>
      </c>
      <c r="ED181">
        <v>64.3</v>
      </c>
    </row>
    <row r="182" spans="1:134" x14ac:dyDescent="0.35">
      <c r="A182" s="228" t="str">
        <f t="shared" si="3"/>
        <v>Provisional.PRU &amp; AP.Prior attainment.Girls</v>
      </c>
      <c r="B182">
        <v>201819</v>
      </c>
      <c r="C182" t="s">
        <v>223</v>
      </c>
      <c r="D182" t="s">
        <v>224</v>
      </c>
      <c r="E182" t="s">
        <v>225</v>
      </c>
      <c r="F182" t="s">
        <v>226</v>
      </c>
      <c r="G182" t="s">
        <v>239</v>
      </c>
      <c r="H182" s="380" t="s">
        <v>397</v>
      </c>
      <c r="I182" t="s">
        <v>362</v>
      </c>
      <c r="J182" t="s">
        <v>6</v>
      </c>
      <c r="K182" t="s">
        <v>373</v>
      </c>
      <c r="L182" t="s">
        <v>7</v>
      </c>
      <c r="M182" t="s">
        <v>7</v>
      </c>
      <c r="N182">
        <v>323</v>
      </c>
      <c r="O182">
        <v>1640</v>
      </c>
      <c r="P182">
        <v>13017.75</v>
      </c>
      <c r="Q182">
        <v>7.9</v>
      </c>
      <c r="R182">
        <v>943</v>
      </c>
      <c r="S182">
        <v>57.5</v>
      </c>
      <c r="T182">
        <v>13</v>
      </c>
      <c r="U182">
        <v>0.8</v>
      </c>
      <c r="V182">
        <v>49</v>
      </c>
      <c r="W182">
        <v>3</v>
      </c>
      <c r="X182">
        <v>4</v>
      </c>
      <c r="Y182">
        <v>0.2</v>
      </c>
      <c r="Z182">
        <v>1</v>
      </c>
      <c r="AA182">
        <v>0.1</v>
      </c>
      <c r="AB182">
        <v>1</v>
      </c>
      <c r="AC182">
        <v>0.1</v>
      </c>
      <c r="AD182">
        <v>778.4</v>
      </c>
      <c r="AE182">
        <v>0.47</v>
      </c>
      <c r="AF182">
        <v>1640</v>
      </c>
      <c r="AG182">
        <v>-4999.6000000000004</v>
      </c>
      <c r="AH182">
        <v>-3.05</v>
      </c>
      <c r="AI182">
        <v>-3.11</v>
      </c>
      <c r="AJ182">
        <v>-2.99</v>
      </c>
      <c r="AK182">
        <v>-5223.22</v>
      </c>
      <c r="AL182">
        <v>-3.18</v>
      </c>
      <c r="AM182">
        <v>-3.25</v>
      </c>
      <c r="AN182">
        <v>-3.12</v>
      </c>
      <c r="AO182">
        <v>-3919.3</v>
      </c>
      <c r="AP182">
        <v>-2.39</v>
      </c>
      <c r="AQ182">
        <v>-2.4500000000000002</v>
      </c>
      <c r="AR182">
        <v>-2.33</v>
      </c>
      <c r="AS182">
        <v>-4994.54</v>
      </c>
      <c r="AT182">
        <v>-3.05</v>
      </c>
      <c r="AU182">
        <v>-3.11</v>
      </c>
      <c r="AV182">
        <v>-2.98</v>
      </c>
      <c r="AW182">
        <v>-5574.74</v>
      </c>
      <c r="AX182">
        <v>-3.4</v>
      </c>
      <c r="AY182">
        <v>-3.46</v>
      </c>
      <c r="AZ182">
        <v>-3.34</v>
      </c>
      <c r="BA182">
        <v>1186</v>
      </c>
      <c r="BB182">
        <v>72.3</v>
      </c>
      <c r="BC182">
        <v>1136</v>
      </c>
      <c r="BD182">
        <v>69.3</v>
      </c>
      <c r="BE182">
        <v>327</v>
      </c>
      <c r="BF182">
        <v>19.899999999999999</v>
      </c>
      <c r="BG182">
        <v>1068</v>
      </c>
      <c r="BH182">
        <v>65.099999999999994</v>
      </c>
      <c r="BI182">
        <v>313</v>
      </c>
      <c r="BJ182">
        <v>19.100000000000001</v>
      </c>
      <c r="BK182">
        <v>108</v>
      </c>
      <c r="BL182">
        <v>6.6</v>
      </c>
      <c r="BM182">
        <v>14</v>
      </c>
      <c r="BN182">
        <v>0.9</v>
      </c>
      <c r="BO182">
        <v>46</v>
      </c>
      <c r="BP182">
        <v>2.8</v>
      </c>
      <c r="BQ182">
        <v>21</v>
      </c>
      <c r="BR182">
        <v>1.3</v>
      </c>
      <c r="BS182">
        <v>15</v>
      </c>
      <c r="BT182">
        <v>4.8</v>
      </c>
      <c r="BU182">
        <v>2</v>
      </c>
      <c r="BV182">
        <v>1.9</v>
      </c>
      <c r="BW182">
        <v>10</v>
      </c>
      <c r="BX182">
        <v>71.400000000000006</v>
      </c>
      <c r="BY182">
        <v>110</v>
      </c>
      <c r="BZ182">
        <v>6.7</v>
      </c>
      <c r="CA182">
        <v>90</v>
      </c>
      <c r="CB182">
        <v>5.5</v>
      </c>
      <c r="CC182">
        <v>36</v>
      </c>
      <c r="CD182">
        <v>11.5</v>
      </c>
      <c r="CE182">
        <v>10</v>
      </c>
      <c r="CF182">
        <v>9.3000000000000007</v>
      </c>
      <c r="CG182">
        <v>10</v>
      </c>
      <c r="CH182">
        <v>71.400000000000006</v>
      </c>
      <c r="CI182">
        <v>1020</v>
      </c>
      <c r="CJ182">
        <v>0.62</v>
      </c>
      <c r="CK182">
        <v>1974</v>
      </c>
      <c r="CL182">
        <v>1.2</v>
      </c>
      <c r="CM182">
        <v>707</v>
      </c>
      <c r="CN182">
        <v>0.43</v>
      </c>
      <c r="CO182">
        <v>189</v>
      </c>
      <c r="CP182">
        <v>0.12</v>
      </c>
      <c r="CQ182">
        <v>71.5</v>
      </c>
      <c r="CR182">
        <v>0.04</v>
      </c>
      <c r="CS182">
        <v>3672</v>
      </c>
      <c r="CT182">
        <v>2.2000000000000002</v>
      </c>
      <c r="CU182">
        <v>3948</v>
      </c>
      <c r="CV182">
        <v>2.4</v>
      </c>
      <c r="CW182">
        <v>2239</v>
      </c>
      <c r="CX182">
        <v>1.4</v>
      </c>
      <c r="CY182">
        <v>3158.75</v>
      </c>
      <c r="CZ182">
        <v>1.9</v>
      </c>
      <c r="DA182">
        <v>2652</v>
      </c>
      <c r="DB182">
        <v>1.6</v>
      </c>
      <c r="DC182">
        <v>506.75</v>
      </c>
      <c r="DD182">
        <v>0.3</v>
      </c>
      <c r="DE182">
        <v>962</v>
      </c>
      <c r="DF182">
        <v>0.6</v>
      </c>
      <c r="DG182">
        <v>1083</v>
      </c>
      <c r="DH182">
        <v>0.7</v>
      </c>
      <c r="DI182">
        <v>543</v>
      </c>
      <c r="DJ182">
        <v>33.1</v>
      </c>
      <c r="DK182">
        <v>595</v>
      </c>
      <c r="DL182">
        <v>36.299999999999997</v>
      </c>
      <c r="DM182">
        <v>314</v>
      </c>
      <c r="DN182">
        <v>19.100000000000001</v>
      </c>
      <c r="DO182">
        <v>149</v>
      </c>
      <c r="DP182">
        <v>9.1</v>
      </c>
      <c r="DQ182">
        <v>35</v>
      </c>
      <c r="DR182">
        <v>2.1</v>
      </c>
      <c r="DS182">
        <v>313</v>
      </c>
      <c r="DT182">
        <v>19.100000000000001</v>
      </c>
      <c r="DU182">
        <v>1</v>
      </c>
      <c r="DV182">
        <v>0.1</v>
      </c>
      <c r="DW182">
        <v>1</v>
      </c>
      <c r="DX182">
        <v>0.1</v>
      </c>
      <c r="DY182">
        <v>6</v>
      </c>
      <c r="DZ182">
        <v>0.4</v>
      </c>
      <c r="EA182">
        <v>1</v>
      </c>
      <c r="EB182">
        <v>0.1</v>
      </c>
      <c r="EC182">
        <v>374</v>
      </c>
      <c r="ED182">
        <v>22.8</v>
      </c>
    </row>
    <row r="183" spans="1:134" x14ac:dyDescent="0.35">
      <c r="A183" s="228" t="str">
        <f t="shared" si="3"/>
        <v>Provisional.Sponsored Academies.Prior attainment.Girls</v>
      </c>
      <c r="B183">
        <v>201819</v>
      </c>
      <c r="C183" t="s">
        <v>223</v>
      </c>
      <c r="D183" t="s">
        <v>224</v>
      </c>
      <c r="E183" t="s">
        <v>225</v>
      </c>
      <c r="F183" t="s">
        <v>226</v>
      </c>
      <c r="G183" t="s">
        <v>239</v>
      </c>
      <c r="H183" s="380" t="s">
        <v>234</v>
      </c>
      <c r="I183" t="s">
        <v>362</v>
      </c>
      <c r="J183" t="s">
        <v>6</v>
      </c>
      <c r="K183" t="s">
        <v>373</v>
      </c>
      <c r="L183" t="s">
        <v>7</v>
      </c>
      <c r="M183" t="s">
        <v>7</v>
      </c>
      <c r="N183">
        <v>683</v>
      </c>
      <c r="O183">
        <v>24583</v>
      </c>
      <c r="P183">
        <v>988178.02</v>
      </c>
      <c r="Q183">
        <v>40.200000000000003</v>
      </c>
      <c r="R183">
        <v>24292</v>
      </c>
      <c r="S183">
        <v>98.8</v>
      </c>
      <c r="T183">
        <v>5105</v>
      </c>
      <c r="U183">
        <v>20.8</v>
      </c>
      <c r="V183">
        <v>12501</v>
      </c>
      <c r="W183">
        <v>50.9</v>
      </c>
      <c r="X183">
        <v>7672</v>
      </c>
      <c r="Y183">
        <v>31.2</v>
      </c>
      <c r="Z183">
        <v>1026</v>
      </c>
      <c r="AA183">
        <v>4.2</v>
      </c>
      <c r="AB183">
        <v>2622</v>
      </c>
      <c r="AC183">
        <v>10.7</v>
      </c>
      <c r="AD183">
        <v>80575.759999999995</v>
      </c>
      <c r="AE183">
        <v>3.28</v>
      </c>
      <c r="AF183">
        <v>24583</v>
      </c>
      <c r="AG183">
        <v>1306.19</v>
      </c>
      <c r="AH183">
        <v>0.05</v>
      </c>
      <c r="AI183">
        <v>0.04</v>
      </c>
      <c r="AJ183">
        <v>7.0000000000000007E-2</v>
      </c>
      <c r="AK183">
        <v>5315.51</v>
      </c>
      <c r="AL183">
        <v>0.22</v>
      </c>
      <c r="AM183">
        <v>0.2</v>
      </c>
      <c r="AN183">
        <v>0.23</v>
      </c>
      <c r="AO183">
        <v>-4269.37</v>
      </c>
      <c r="AP183">
        <v>-0.17</v>
      </c>
      <c r="AQ183">
        <v>-0.19</v>
      </c>
      <c r="AR183">
        <v>-0.16</v>
      </c>
      <c r="AS183">
        <v>-2651.67</v>
      </c>
      <c r="AT183">
        <v>-0.11</v>
      </c>
      <c r="AU183">
        <v>-0.12</v>
      </c>
      <c r="AV183">
        <v>-0.09</v>
      </c>
      <c r="AW183">
        <v>5998.24</v>
      </c>
      <c r="AX183">
        <v>0.24</v>
      </c>
      <c r="AY183">
        <v>0.23</v>
      </c>
      <c r="AZ183">
        <v>0.26</v>
      </c>
      <c r="BA183">
        <v>24398</v>
      </c>
      <c r="BB183">
        <v>99.2</v>
      </c>
      <c r="BC183">
        <v>24349</v>
      </c>
      <c r="BD183">
        <v>99</v>
      </c>
      <c r="BE183">
        <v>24148</v>
      </c>
      <c r="BF183">
        <v>98.2</v>
      </c>
      <c r="BG183">
        <v>24312</v>
      </c>
      <c r="BH183">
        <v>98.9</v>
      </c>
      <c r="BI183">
        <v>23965</v>
      </c>
      <c r="BJ183">
        <v>97.5</v>
      </c>
      <c r="BK183">
        <v>20516</v>
      </c>
      <c r="BL183">
        <v>83.5</v>
      </c>
      <c r="BM183">
        <v>9374</v>
      </c>
      <c r="BN183">
        <v>38.1</v>
      </c>
      <c r="BO183">
        <v>13311</v>
      </c>
      <c r="BP183">
        <v>54.1</v>
      </c>
      <c r="BQ183">
        <v>5983</v>
      </c>
      <c r="BR183">
        <v>24.3</v>
      </c>
      <c r="BS183">
        <v>5146</v>
      </c>
      <c r="BT183">
        <v>21.5</v>
      </c>
      <c r="BU183">
        <v>5472</v>
      </c>
      <c r="BV183">
        <v>26.7</v>
      </c>
      <c r="BW183">
        <v>3047</v>
      </c>
      <c r="BX183">
        <v>32.5</v>
      </c>
      <c r="BY183">
        <v>18777</v>
      </c>
      <c r="BZ183">
        <v>76.400000000000006</v>
      </c>
      <c r="CA183">
        <v>13459</v>
      </c>
      <c r="CB183">
        <v>54.7</v>
      </c>
      <c r="CC183">
        <v>10866</v>
      </c>
      <c r="CD183">
        <v>45.3</v>
      </c>
      <c r="CE183">
        <v>8584</v>
      </c>
      <c r="CF183">
        <v>41.8</v>
      </c>
      <c r="CG183">
        <v>4753</v>
      </c>
      <c r="CH183">
        <v>50.7</v>
      </c>
      <c r="CI183">
        <v>113909</v>
      </c>
      <c r="CJ183">
        <v>4.63</v>
      </c>
      <c r="CK183">
        <v>87588</v>
      </c>
      <c r="CL183">
        <v>3.56</v>
      </c>
      <c r="CM183">
        <v>87713</v>
      </c>
      <c r="CN183">
        <v>3.57</v>
      </c>
      <c r="CO183">
        <v>69940</v>
      </c>
      <c r="CP183">
        <v>2.85</v>
      </c>
      <c r="CQ183">
        <v>36590.269999999997</v>
      </c>
      <c r="CR183">
        <v>1.49</v>
      </c>
      <c r="CS183">
        <v>228199</v>
      </c>
      <c r="CT183">
        <v>9.3000000000000007</v>
      </c>
      <c r="CU183">
        <v>175176</v>
      </c>
      <c r="CV183">
        <v>7.1</v>
      </c>
      <c r="CW183">
        <v>260555.27</v>
      </c>
      <c r="CX183">
        <v>10.6</v>
      </c>
      <c r="CY183">
        <v>324247.75</v>
      </c>
      <c r="CZ183">
        <v>13.2</v>
      </c>
      <c r="DA183">
        <v>215277.25</v>
      </c>
      <c r="DB183">
        <v>8.8000000000000007</v>
      </c>
      <c r="DC183">
        <v>108970.5</v>
      </c>
      <c r="DD183">
        <v>4.4000000000000004</v>
      </c>
      <c r="DE183">
        <v>69465</v>
      </c>
      <c r="DF183">
        <v>2.8</v>
      </c>
      <c r="DG183">
        <v>70246</v>
      </c>
      <c r="DH183">
        <v>2.9</v>
      </c>
      <c r="DI183">
        <v>235</v>
      </c>
      <c r="DJ183">
        <v>1</v>
      </c>
      <c r="DK183">
        <v>120</v>
      </c>
      <c r="DL183">
        <v>0.5</v>
      </c>
      <c r="DM183">
        <v>242</v>
      </c>
      <c r="DN183">
        <v>1</v>
      </c>
      <c r="DO183">
        <v>1905</v>
      </c>
      <c r="DP183">
        <v>7.7</v>
      </c>
      <c r="DQ183">
        <v>14409</v>
      </c>
      <c r="DR183">
        <v>58.6</v>
      </c>
      <c r="DS183">
        <v>21317</v>
      </c>
      <c r="DT183">
        <v>86.7</v>
      </c>
      <c r="DU183">
        <v>2648</v>
      </c>
      <c r="DV183">
        <v>10.8</v>
      </c>
      <c r="DW183">
        <v>2643</v>
      </c>
      <c r="DX183">
        <v>10.8</v>
      </c>
      <c r="DY183">
        <v>1440</v>
      </c>
      <c r="DZ183">
        <v>5.9</v>
      </c>
      <c r="EA183">
        <v>444</v>
      </c>
      <c r="EB183">
        <v>1.8</v>
      </c>
      <c r="EC183">
        <v>13069</v>
      </c>
      <c r="ED183">
        <v>53.2</v>
      </c>
    </row>
    <row r="184" spans="1:134" x14ac:dyDescent="0.35">
      <c r="A184" s="228" t="str">
        <f t="shared" si="3"/>
        <v>Provisional.state-funded inc PRU &amp; AP.Prior attainment.Girls</v>
      </c>
      <c r="B184">
        <v>201819</v>
      </c>
      <c r="C184" t="s">
        <v>223</v>
      </c>
      <c r="D184" t="s">
        <v>224</v>
      </c>
      <c r="E184" t="s">
        <v>225</v>
      </c>
      <c r="F184" t="s">
        <v>226</v>
      </c>
      <c r="G184" t="s">
        <v>239</v>
      </c>
      <c r="H184" s="380" t="s">
        <v>398</v>
      </c>
      <c r="I184" t="s">
        <v>362</v>
      </c>
      <c r="J184" t="s">
        <v>6</v>
      </c>
      <c r="K184" t="s">
        <v>373</v>
      </c>
      <c r="L184" t="s">
        <v>7</v>
      </c>
      <c r="M184" t="s">
        <v>7</v>
      </c>
      <c r="N184">
        <v>3462</v>
      </c>
      <c r="O184">
        <v>116805</v>
      </c>
      <c r="P184">
        <v>4912999.62</v>
      </c>
      <c r="Q184">
        <v>42.1</v>
      </c>
      <c r="R184">
        <v>114804</v>
      </c>
      <c r="S184">
        <v>98.3</v>
      </c>
      <c r="T184">
        <v>28848</v>
      </c>
      <c r="U184">
        <v>24.7</v>
      </c>
      <c r="V184">
        <v>66378</v>
      </c>
      <c r="W184">
        <v>56.8</v>
      </c>
      <c r="X184">
        <v>41755</v>
      </c>
      <c r="Y184">
        <v>35.700000000000003</v>
      </c>
      <c r="Z184">
        <v>7204</v>
      </c>
      <c r="AA184">
        <v>6.2</v>
      </c>
      <c r="AB184">
        <v>17331</v>
      </c>
      <c r="AC184">
        <v>14.8</v>
      </c>
      <c r="AD184">
        <v>409182.06</v>
      </c>
      <c r="AE184">
        <v>3.5</v>
      </c>
      <c r="AF184">
        <v>116805</v>
      </c>
      <c r="AG184">
        <v>22775.49</v>
      </c>
      <c r="AH184">
        <v>0.19</v>
      </c>
      <c r="AI184">
        <v>0.19</v>
      </c>
      <c r="AJ184">
        <v>0.2</v>
      </c>
      <c r="AK184">
        <v>41445.410000000003</v>
      </c>
      <c r="AL184">
        <v>0.35</v>
      </c>
      <c r="AM184">
        <v>0.35</v>
      </c>
      <c r="AN184">
        <v>0.36</v>
      </c>
      <c r="AO184">
        <v>-4732.0600000000004</v>
      </c>
      <c r="AP184">
        <v>-0.04</v>
      </c>
      <c r="AQ184">
        <v>-0.05</v>
      </c>
      <c r="AR184">
        <v>-0.03</v>
      </c>
      <c r="AS184">
        <v>12303.68</v>
      </c>
      <c r="AT184">
        <v>0.11</v>
      </c>
      <c r="AU184">
        <v>0.1</v>
      </c>
      <c r="AV184">
        <v>0.11</v>
      </c>
      <c r="AW184">
        <v>38066.44</v>
      </c>
      <c r="AX184">
        <v>0.33</v>
      </c>
      <c r="AY184">
        <v>0.32</v>
      </c>
      <c r="AZ184">
        <v>0.33</v>
      </c>
      <c r="BA184">
        <v>115546</v>
      </c>
      <c r="BB184">
        <v>98.9</v>
      </c>
      <c r="BC184">
        <v>115338</v>
      </c>
      <c r="BD184">
        <v>98.7</v>
      </c>
      <c r="BE184">
        <v>113288</v>
      </c>
      <c r="BF184">
        <v>97</v>
      </c>
      <c r="BG184">
        <v>115030</v>
      </c>
      <c r="BH184">
        <v>98.5</v>
      </c>
      <c r="BI184">
        <v>112637</v>
      </c>
      <c r="BJ184">
        <v>96.4</v>
      </c>
      <c r="BK184">
        <v>95620</v>
      </c>
      <c r="BL184">
        <v>81.900000000000006</v>
      </c>
      <c r="BM184">
        <v>50595</v>
      </c>
      <c r="BN184">
        <v>43.3</v>
      </c>
      <c r="BO184">
        <v>69937</v>
      </c>
      <c r="BP184">
        <v>59.9</v>
      </c>
      <c r="BQ184">
        <v>33011</v>
      </c>
      <c r="BR184">
        <v>28.3</v>
      </c>
      <c r="BS184">
        <v>31052</v>
      </c>
      <c r="BT184">
        <v>27.6</v>
      </c>
      <c r="BU184">
        <v>32756</v>
      </c>
      <c r="BV184">
        <v>34.299999999999997</v>
      </c>
      <c r="BW184">
        <v>18219</v>
      </c>
      <c r="BX184">
        <v>36</v>
      </c>
      <c r="BY184">
        <v>93843</v>
      </c>
      <c r="BZ184">
        <v>80.3</v>
      </c>
      <c r="CA184">
        <v>70571</v>
      </c>
      <c r="CB184">
        <v>60.4</v>
      </c>
      <c r="CC184">
        <v>60235</v>
      </c>
      <c r="CD184">
        <v>53.5</v>
      </c>
      <c r="CE184">
        <v>48889</v>
      </c>
      <c r="CF184">
        <v>51.1</v>
      </c>
      <c r="CG184">
        <v>28470</v>
      </c>
      <c r="CH184">
        <v>56.3</v>
      </c>
      <c r="CI184">
        <v>560915</v>
      </c>
      <c r="CJ184">
        <v>4.8</v>
      </c>
      <c r="CK184">
        <v>437343.88</v>
      </c>
      <c r="CL184">
        <v>3.74</v>
      </c>
      <c r="CM184">
        <v>443725.5</v>
      </c>
      <c r="CN184">
        <v>3.8</v>
      </c>
      <c r="CO184">
        <v>363978</v>
      </c>
      <c r="CP184">
        <v>3.12</v>
      </c>
      <c r="CQ184">
        <v>205406.68</v>
      </c>
      <c r="CR184">
        <v>1.76</v>
      </c>
      <c r="CS184">
        <v>1126212</v>
      </c>
      <c r="CT184">
        <v>9.6</v>
      </c>
      <c r="CU184">
        <v>874687.76</v>
      </c>
      <c r="CV184">
        <v>7.5</v>
      </c>
      <c r="CW184">
        <v>1329519.69</v>
      </c>
      <c r="CX184">
        <v>11.4</v>
      </c>
      <c r="CY184">
        <v>1582580.17</v>
      </c>
      <c r="CZ184">
        <v>13.5</v>
      </c>
      <c r="DA184">
        <v>1223998.67</v>
      </c>
      <c r="DB184">
        <v>10.5</v>
      </c>
      <c r="DC184">
        <v>358581.5</v>
      </c>
      <c r="DD184">
        <v>3.1</v>
      </c>
      <c r="DE184">
        <v>328565</v>
      </c>
      <c r="DF184">
        <v>2.8</v>
      </c>
      <c r="DG184">
        <v>333566</v>
      </c>
      <c r="DH184">
        <v>2.9</v>
      </c>
      <c r="DI184">
        <v>1594</v>
      </c>
      <c r="DJ184">
        <v>1.4</v>
      </c>
      <c r="DK184">
        <v>1275</v>
      </c>
      <c r="DL184">
        <v>1.1000000000000001</v>
      </c>
      <c r="DM184">
        <v>1321</v>
      </c>
      <c r="DN184">
        <v>1.1000000000000001</v>
      </c>
      <c r="DO184">
        <v>8962</v>
      </c>
      <c r="DP184">
        <v>7.7</v>
      </c>
      <c r="DQ184">
        <v>61898</v>
      </c>
      <c r="DR184">
        <v>53</v>
      </c>
      <c r="DS184">
        <v>98761</v>
      </c>
      <c r="DT184">
        <v>84.6</v>
      </c>
      <c r="DU184">
        <v>13879</v>
      </c>
      <c r="DV184">
        <v>11.9</v>
      </c>
      <c r="DW184">
        <v>13821</v>
      </c>
      <c r="DX184">
        <v>11.8</v>
      </c>
      <c r="DY184">
        <v>7783</v>
      </c>
      <c r="DZ184">
        <v>6.7</v>
      </c>
      <c r="EA184">
        <v>2066</v>
      </c>
      <c r="EB184">
        <v>1.8</v>
      </c>
      <c r="EC184">
        <v>65715</v>
      </c>
      <c r="ED184">
        <v>56.3</v>
      </c>
    </row>
    <row r="185" spans="1:134" x14ac:dyDescent="0.35">
      <c r="A185" s="228" t="str">
        <f t="shared" si="3"/>
        <v>Provisional.State-funded mainstream.Religious denomination by prior attainment.Girls</v>
      </c>
      <c r="B185">
        <v>201819</v>
      </c>
      <c r="C185" t="s">
        <v>223</v>
      </c>
      <c r="D185" t="s">
        <v>224</v>
      </c>
      <c r="E185" t="s">
        <v>225</v>
      </c>
      <c r="F185" t="s">
        <v>226</v>
      </c>
      <c r="G185" t="s">
        <v>239</v>
      </c>
      <c r="H185" s="380" t="s">
        <v>235</v>
      </c>
      <c r="I185" t="s">
        <v>399</v>
      </c>
      <c r="J185" t="s">
        <v>6</v>
      </c>
      <c r="K185" t="s">
        <v>373</v>
      </c>
      <c r="L185" t="s">
        <v>7</v>
      </c>
      <c r="M185" t="s">
        <v>364</v>
      </c>
      <c r="N185">
        <v>173</v>
      </c>
      <c r="O185">
        <v>6350</v>
      </c>
      <c r="P185">
        <v>274678.76</v>
      </c>
      <c r="Q185">
        <v>43.3</v>
      </c>
      <c r="R185">
        <v>6283</v>
      </c>
      <c r="S185">
        <v>98.9</v>
      </c>
      <c r="T185">
        <v>1606</v>
      </c>
      <c r="U185">
        <v>25.3</v>
      </c>
      <c r="V185">
        <v>3679</v>
      </c>
      <c r="W185">
        <v>57.9</v>
      </c>
      <c r="X185">
        <v>2371</v>
      </c>
      <c r="Y185">
        <v>37.299999999999997</v>
      </c>
      <c r="Z185">
        <v>389</v>
      </c>
      <c r="AA185">
        <v>6.1</v>
      </c>
      <c r="AB185">
        <v>968</v>
      </c>
      <c r="AC185">
        <v>15.2</v>
      </c>
      <c r="AD185">
        <v>22729.08</v>
      </c>
      <c r="AE185">
        <v>3.58</v>
      </c>
      <c r="AF185">
        <v>6350</v>
      </c>
      <c r="AG185">
        <v>1899.35</v>
      </c>
      <c r="AH185">
        <v>0.3</v>
      </c>
      <c r="AI185">
        <v>0.27</v>
      </c>
      <c r="AJ185">
        <v>0.33</v>
      </c>
      <c r="AK185">
        <v>2819.11</v>
      </c>
      <c r="AL185">
        <v>0.44</v>
      </c>
      <c r="AM185">
        <v>0.41</v>
      </c>
      <c r="AN185">
        <v>0.48</v>
      </c>
      <c r="AO185">
        <v>-114.62</v>
      </c>
      <c r="AP185">
        <v>-0.02</v>
      </c>
      <c r="AQ185">
        <v>-0.05</v>
      </c>
      <c r="AR185">
        <v>0.01</v>
      </c>
      <c r="AS185">
        <v>1170.8900000000001</v>
      </c>
      <c r="AT185">
        <v>0.18</v>
      </c>
      <c r="AU185">
        <v>0.15</v>
      </c>
      <c r="AV185">
        <v>0.22</v>
      </c>
      <c r="AW185">
        <v>3302.05</v>
      </c>
      <c r="AX185">
        <v>0.52</v>
      </c>
      <c r="AY185">
        <v>0.49</v>
      </c>
      <c r="AZ185">
        <v>0.55000000000000004</v>
      </c>
      <c r="BA185">
        <v>6311</v>
      </c>
      <c r="BB185">
        <v>99.4</v>
      </c>
      <c r="BC185">
        <v>6299</v>
      </c>
      <c r="BD185">
        <v>99.2</v>
      </c>
      <c r="BE185">
        <v>6235</v>
      </c>
      <c r="BF185">
        <v>98.2</v>
      </c>
      <c r="BG185">
        <v>6285</v>
      </c>
      <c r="BH185">
        <v>99</v>
      </c>
      <c r="BI185">
        <v>6174</v>
      </c>
      <c r="BJ185">
        <v>97.2</v>
      </c>
      <c r="BK185">
        <v>5131</v>
      </c>
      <c r="BL185">
        <v>80.8</v>
      </c>
      <c r="BM185">
        <v>2930</v>
      </c>
      <c r="BN185">
        <v>46.1</v>
      </c>
      <c r="BO185">
        <v>3941</v>
      </c>
      <c r="BP185">
        <v>62.1</v>
      </c>
      <c r="BQ185">
        <v>1789</v>
      </c>
      <c r="BR185">
        <v>28.2</v>
      </c>
      <c r="BS185">
        <v>1776</v>
      </c>
      <c r="BT185">
        <v>28.8</v>
      </c>
      <c r="BU185">
        <v>1910</v>
      </c>
      <c r="BV185">
        <v>37.200000000000003</v>
      </c>
      <c r="BW185">
        <v>974</v>
      </c>
      <c r="BX185">
        <v>33.200000000000003</v>
      </c>
      <c r="BY185">
        <v>5220</v>
      </c>
      <c r="BZ185">
        <v>82.2</v>
      </c>
      <c r="CA185">
        <v>3901</v>
      </c>
      <c r="CB185">
        <v>61.4</v>
      </c>
      <c r="CC185">
        <v>3411</v>
      </c>
      <c r="CD185">
        <v>55.2</v>
      </c>
      <c r="CE185">
        <v>2784</v>
      </c>
      <c r="CF185">
        <v>54.3</v>
      </c>
      <c r="CG185">
        <v>1594</v>
      </c>
      <c r="CH185">
        <v>54.4</v>
      </c>
      <c r="CI185">
        <v>31203</v>
      </c>
      <c r="CJ185">
        <v>4.91</v>
      </c>
      <c r="CK185">
        <v>24025</v>
      </c>
      <c r="CL185">
        <v>3.78</v>
      </c>
      <c r="CM185">
        <v>24664.5</v>
      </c>
      <c r="CN185">
        <v>3.88</v>
      </c>
      <c r="CO185">
        <v>20253</v>
      </c>
      <c r="CP185">
        <v>3.19</v>
      </c>
      <c r="CQ185">
        <v>11565.51</v>
      </c>
      <c r="CR185">
        <v>1.82</v>
      </c>
      <c r="CS185">
        <v>62539</v>
      </c>
      <c r="CT185">
        <v>9.8000000000000007</v>
      </c>
      <c r="CU185">
        <v>48050</v>
      </c>
      <c r="CV185">
        <v>7.6</v>
      </c>
      <c r="CW185">
        <v>74104.009999999995</v>
      </c>
      <c r="CX185">
        <v>11.7</v>
      </c>
      <c r="CY185">
        <v>89985.75</v>
      </c>
      <c r="CZ185">
        <v>14.2</v>
      </c>
      <c r="DA185">
        <v>74028.5</v>
      </c>
      <c r="DB185">
        <v>11.7</v>
      </c>
      <c r="DC185">
        <v>15957.25</v>
      </c>
      <c r="DD185">
        <v>2.5</v>
      </c>
      <c r="DE185">
        <v>18076</v>
      </c>
      <c r="DF185">
        <v>2.8</v>
      </c>
      <c r="DG185">
        <v>18434</v>
      </c>
      <c r="DH185">
        <v>2.9</v>
      </c>
      <c r="DI185">
        <v>57</v>
      </c>
      <c r="DJ185">
        <v>0.9</v>
      </c>
      <c r="DK185">
        <v>29</v>
      </c>
      <c r="DL185">
        <v>0.5</v>
      </c>
      <c r="DM185">
        <v>54</v>
      </c>
      <c r="DN185">
        <v>0.9</v>
      </c>
      <c r="DO185">
        <v>593</v>
      </c>
      <c r="DP185">
        <v>9.3000000000000007</v>
      </c>
      <c r="DQ185">
        <v>3246</v>
      </c>
      <c r="DR185">
        <v>51.1</v>
      </c>
      <c r="DS185">
        <v>5345</v>
      </c>
      <c r="DT185">
        <v>84.2</v>
      </c>
      <c r="DU185">
        <v>829</v>
      </c>
      <c r="DV185">
        <v>13.1</v>
      </c>
      <c r="DW185">
        <v>825</v>
      </c>
      <c r="DX185">
        <v>13</v>
      </c>
      <c r="DY185">
        <v>417</v>
      </c>
      <c r="DZ185">
        <v>6.6</v>
      </c>
      <c r="EA185">
        <v>108</v>
      </c>
      <c r="EB185">
        <v>1.7</v>
      </c>
      <c r="EC185">
        <v>3658</v>
      </c>
      <c r="ED185">
        <v>57.6</v>
      </c>
    </row>
    <row r="186" spans="1:134" x14ac:dyDescent="0.35">
      <c r="A186" s="228" t="str">
        <f t="shared" si="3"/>
        <v>Provisional.State-funded mainstream.Religious denomination by prior attainment.Girls</v>
      </c>
      <c r="B186">
        <v>201819</v>
      </c>
      <c r="C186" t="s">
        <v>223</v>
      </c>
      <c r="D186" t="s">
        <v>224</v>
      </c>
      <c r="E186" t="s">
        <v>225</v>
      </c>
      <c r="F186" t="s">
        <v>226</v>
      </c>
      <c r="G186" t="s">
        <v>239</v>
      </c>
      <c r="H186" s="380" t="s">
        <v>235</v>
      </c>
      <c r="I186" t="s">
        <v>399</v>
      </c>
      <c r="J186" t="s">
        <v>6</v>
      </c>
      <c r="K186" t="s">
        <v>373</v>
      </c>
      <c r="L186" t="s">
        <v>7</v>
      </c>
      <c r="M186" t="s">
        <v>365</v>
      </c>
      <c r="N186">
        <v>1</v>
      </c>
      <c r="O186">
        <v>17</v>
      </c>
      <c r="P186" s="520" t="s">
        <v>442</v>
      </c>
      <c r="Q186" s="520" t="s">
        <v>442</v>
      </c>
      <c r="R186" s="520" t="s">
        <v>442</v>
      </c>
      <c r="S186" s="520" t="s">
        <v>442</v>
      </c>
      <c r="T186" s="520" t="s">
        <v>442</v>
      </c>
      <c r="U186" s="520" t="s">
        <v>442</v>
      </c>
      <c r="V186" s="520" t="s">
        <v>442</v>
      </c>
      <c r="W186" s="520" t="s">
        <v>442</v>
      </c>
      <c r="X186" s="520" t="s">
        <v>442</v>
      </c>
      <c r="Y186" s="520" t="s">
        <v>442</v>
      </c>
      <c r="Z186" s="520" t="s">
        <v>442</v>
      </c>
      <c r="AA186" s="520" t="s">
        <v>442</v>
      </c>
      <c r="AB186" s="520" t="s">
        <v>442</v>
      </c>
      <c r="AC186" s="520" t="s">
        <v>442</v>
      </c>
      <c r="AD186" s="520" t="s">
        <v>442</v>
      </c>
      <c r="AE186" s="520" t="s">
        <v>442</v>
      </c>
      <c r="AF186" s="520" t="s">
        <v>442</v>
      </c>
      <c r="AG186" s="520" t="s">
        <v>442</v>
      </c>
      <c r="AH186" s="520" t="s">
        <v>442</v>
      </c>
      <c r="AI186" s="520" t="s">
        <v>442</v>
      </c>
      <c r="AJ186" s="520" t="s">
        <v>442</v>
      </c>
      <c r="AK186" s="520" t="s">
        <v>442</v>
      </c>
      <c r="AL186" s="520" t="s">
        <v>442</v>
      </c>
      <c r="AM186" s="520" t="s">
        <v>442</v>
      </c>
      <c r="AN186" s="520" t="s">
        <v>442</v>
      </c>
      <c r="AO186" s="520" t="s">
        <v>442</v>
      </c>
      <c r="AP186" s="520" t="s">
        <v>442</v>
      </c>
      <c r="AQ186" s="520" t="s">
        <v>442</v>
      </c>
      <c r="AR186" s="520" t="s">
        <v>442</v>
      </c>
      <c r="AS186" s="520" t="s">
        <v>442</v>
      </c>
      <c r="AT186" s="520" t="s">
        <v>442</v>
      </c>
      <c r="AU186" s="520" t="s">
        <v>442</v>
      </c>
      <c r="AV186" s="520" t="s">
        <v>442</v>
      </c>
      <c r="AW186" s="520" t="s">
        <v>442</v>
      </c>
      <c r="AX186" s="520" t="s">
        <v>442</v>
      </c>
      <c r="AY186" s="520" t="s">
        <v>442</v>
      </c>
      <c r="AZ186" s="520" t="s">
        <v>442</v>
      </c>
      <c r="BA186" s="520" t="s">
        <v>442</v>
      </c>
      <c r="BB186" s="520" t="s">
        <v>442</v>
      </c>
      <c r="BC186" s="520" t="s">
        <v>442</v>
      </c>
      <c r="BD186" s="520" t="s">
        <v>442</v>
      </c>
      <c r="BE186" s="520" t="s">
        <v>442</v>
      </c>
      <c r="BF186" s="520" t="s">
        <v>442</v>
      </c>
      <c r="BG186" s="520" t="s">
        <v>442</v>
      </c>
      <c r="BH186" s="520" t="s">
        <v>442</v>
      </c>
      <c r="BI186" s="520" t="s">
        <v>442</v>
      </c>
      <c r="BJ186" s="520" t="s">
        <v>442</v>
      </c>
      <c r="BK186" s="520" t="s">
        <v>442</v>
      </c>
      <c r="BL186" s="520" t="s">
        <v>442</v>
      </c>
      <c r="BM186" s="520" t="s">
        <v>442</v>
      </c>
      <c r="BN186" s="520" t="s">
        <v>442</v>
      </c>
      <c r="BO186" s="520" t="s">
        <v>442</v>
      </c>
      <c r="BP186" s="520" t="s">
        <v>442</v>
      </c>
      <c r="BQ186" s="520" t="s">
        <v>442</v>
      </c>
      <c r="BR186" s="520" t="s">
        <v>442</v>
      </c>
      <c r="BS186" s="520" t="s">
        <v>442</v>
      </c>
      <c r="BT186" s="520" t="s">
        <v>442</v>
      </c>
      <c r="BU186" s="520" t="s">
        <v>442</v>
      </c>
      <c r="BV186" s="520" t="s">
        <v>442</v>
      </c>
      <c r="BW186" s="520" t="s">
        <v>442</v>
      </c>
      <c r="BX186" s="520" t="s">
        <v>442</v>
      </c>
      <c r="BY186" s="520" t="s">
        <v>442</v>
      </c>
      <c r="BZ186" s="520" t="s">
        <v>442</v>
      </c>
      <c r="CA186" s="520" t="s">
        <v>442</v>
      </c>
      <c r="CB186" s="520" t="s">
        <v>442</v>
      </c>
      <c r="CC186" s="520" t="s">
        <v>442</v>
      </c>
      <c r="CD186" s="520" t="s">
        <v>442</v>
      </c>
      <c r="CE186" s="520" t="s">
        <v>442</v>
      </c>
      <c r="CF186" s="520" t="s">
        <v>442</v>
      </c>
      <c r="CG186" s="520" t="s">
        <v>442</v>
      </c>
      <c r="CH186" s="520" t="s">
        <v>442</v>
      </c>
      <c r="CI186" s="520" t="s">
        <v>442</v>
      </c>
      <c r="CJ186" s="520" t="s">
        <v>442</v>
      </c>
      <c r="CK186" s="520" t="s">
        <v>442</v>
      </c>
      <c r="CL186" s="520" t="s">
        <v>442</v>
      </c>
      <c r="CM186" s="520" t="s">
        <v>442</v>
      </c>
      <c r="CN186" s="520" t="s">
        <v>442</v>
      </c>
      <c r="CO186" s="520" t="s">
        <v>442</v>
      </c>
      <c r="CP186" s="520" t="s">
        <v>442</v>
      </c>
      <c r="CQ186" s="520" t="s">
        <v>442</v>
      </c>
      <c r="CR186" s="520" t="s">
        <v>442</v>
      </c>
      <c r="CS186" s="520" t="s">
        <v>442</v>
      </c>
      <c r="CT186" s="520" t="s">
        <v>442</v>
      </c>
      <c r="CU186" s="520" t="s">
        <v>442</v>
      </c>
      <c r="CV186" s="520" t="s">
        <v>442</v>
      </c>
      <c r="CW186" s="520" t="s">
        <v>442</v>
      </c>
      <c r="CX186" s="520" t="s">
        <v>442</v>
      </c>
      <c r="CY186" s="520" t="s">
        <v>442</v>
      </c>
      <c r="CZ186" s="520" t="s">
        <v>442</v>
      </c>
      <c r="DA186" s="520" t="s">
        <v>442</v>
      </c>
      <c r="DB186" s="520" t="s">
        <v>442</v>
      </c>
      <c r="DC186" s="520" t="s">
        <v>442</v>
      </c>
      <c r="DD186" s="520" t="s">
        <v>442</v>
      </c>
      <c r="DE186" s="520" t="s">
        <v>442</v>
      </c>
      <c r="DF186" s="520" t="s">
        <v>442</v>
      </c>
      <c r="DG186" s="520" t="s">
        <v>442</v>
      </c>
      <c r="DH186" s="520" t="s">
        <v>442</v>
      </c>
      <c r="DI186" s="520" t="s">
        <v>442</v>
      </c>
      <c r="DJ186" s="520" t="s">
        <v>442</v>
      </c>
      <c r="DK186" s="520" t="s">
        <v>442</v>
      </c>
      <c r="DL186" s="520" t="s">
        <v>442</v>
      </c>
      <c r="DM186" s="520" t="s">
        <v>442</v>
      </c>
      <c r="DN186" s="520" t="s">
        <v>442</v>
      </c>
      <c r="DO186" s="520" t="s">
        <v>442</v>
      </c>
      <c r="DP186" s="520" t="s">
        <v>442</v>
      </c>
      <c r="DQ186" s="520" t="s">
        <v>442</v>
      </c>
      <c r="DR186" s="520" t="s">
        <v>442</v>
      </c>
      <c r="DS186" s="520" t="s">
        <v>442</v>
      </c>
      <c r="DT186" s="520" t="s">
        <v>442</v>
      </c>
      <c r="DU186" s="520" t="s">
        <v>442</v>
      </c>
      <c r="DV186" s="520" t="s">
        <v>442</v>
      </c>
      <c r="DW186" s="520" t="s">
        <v>442</v>
      </c>
      <c r="DX186" s="520" t="s">
        <v>442</v>
      </c>
      <c r="DY186" s="520" t="s">
        <v>442</v>
      </c>
      <c r="DZ186" s="520" t="s">
        <v>442</v>
      </c>
      <c r="EA186" s="520" t="s">
        <v>442</v>
      </c>
      <c r="EB186" s="520" t="s">
        <v>442</v>
      </c>
      <c r="EC186" s="520" t="s">
        <v>442</v>
      </c>
      <c r="ED186" s="520" t="s">
        <v>442</v>
      </c>
    </row>
    <row r="187" spans="1:134" x14ac:dyDescent="0.35">
      <c r="A187" s="228" t="str">
        <f t="shared" si="3"/>
        <v>Provisional.State-funded mainstream.Religious denomination by prior attainment.Girls</v>
      </c>
      <c r="B187">
        <v>201819</v>
      </c>
      <c r="C187" t="s">
        <v>223</v>
      </c>
      <c r="D187" t="s">
        <v>224</v>
      </c>
      <c r="E187" t="s">
        <v>225</v>
      </c>
      <c r="F187" t="s">
        <v>226</v>
      </c>
      <c r="G187" t="s">
        <v>239</v>
      </c>
      <c r="H187" s="380" t="s">
        <v>235</v>
      </c>
      <c r="I187" t="s">
        <v>399</v>
      </c>
      <c r="J187" t="s">
        <v>6</v>
      </c>
      <c r="K187" t="s">
        <v>373</v>
      </c>
      <c r="L187" t="s">
        <v>7</v>
      </c>
      <c r="M187" t="s">
        <v>366</v>
      </c>
      <c r="N187">
        <v>12</v>
      </c>
      <c r="O187">
        <v>264</v>
      </c>
      <c r="P187">
        <v>12994.76</v>
      </c>
      <c r="Q187">
        <v>49.2</v>
      </c>
      <c r="R187">
        <v>264</v>
      </c>
      <c r="S187">
        <v>100</v>
      </c>
      <c r="T187">
        <v>111</v>
      </c>
      <c r="U187">
        <v>42</v>
      </c>
      <c r="V187">
        <v>206</v>
      </c>
      <c r="W187">
        <v>78</v>
      </c>
      <c r="X187">
        <v>89</v>
      </c>
      <c r="Y187">
        <v>33.700000000000003</v>
      </c>
      <c r="Z187">
        <v>38</v>
      </c>
      <c r="AA187">
        <v>14.4</v>
      </c>
      <c r="AB187">
        <v>63</v>
      </c>
      <c r="AC187">
        <v>23.9</v>
      </c>
      <c r="AD187">
        <v>1098.5999999999999</v>
      </c>
      <c r="AE187">
        <v>4.16</v>
      </c>
      <c r="AF187">
        <v>264</v>
      </c>
      <c r="AG187">
        <v>225.29</v>
      </c>
      <c r="AH187">
        <v>0.85</v>
      </c>
      <c r="AI187">
        <v>0.7</v>
      </c>
      <c r="AJ187">
        <v>1.01</v>
      </c>
      <c r="AK187">
        <v>286.64</v>
      </c>
      <c r="AL187">
        <v>1.0900000000000001</v>
      </c>
      <c r="AM187">
        <v>0.93</v>
      </c>
      <c r="AN187">
        <v>1.24</v>
      </c>
      <c r="AO187">
        <v>191.09</v>
      </c>
      <c r="AP187">
        <v>0.72</v>
      </c>
      <c r="AQ187">
        <v>0.56999999999999995</v>
      </c>
      <c r="AR187">
        <v>0.88</v>
      </c>
      <c r="AS187">
        <v>251.21</v>
      </c>
      <c r="AT187">
        <v>0.95</v>
      </c>
      <c r="AU187">
        <v>0.8</v>
      </c>
      <c r="AV187">
        <v>1.1100000000000001</v>
      </c>
      <c r="AW187">
        <v>181.4</v>
      </c>
      <c r="AX187">
        <v>0.69</v>
      </c>
      <c r="AY187">
        <v>0.53</v>
      </c>
      <c r="AZ187">
        <v>0.84</v>
      </c>
      <c r="BA187">
        <v>264</v>
      </c>
      <c r="BB187">
        <v>100</v>
      </c>
      <c r="BC187">
        <v>264</v>
      </c>
      <c r="BD187">
        <v>100</v>
      </c>
      <c r="BE187">
        <v>261</v>
      </c>
      <c r="BF187">
        <v>98.9</v>
      </c>
      <c r="BG187">
        <v>264</v>
      </c>
      <c r="BH187">
        <v>100</v>
      </c>
      <c r="BI187">
        <v>232</v>
      </c>
      <c r="BJ187">
        <v>87.9</v>
      </c>
      <c r="BK187">
        <v>186</v>
      </c>
      <c r="BL187">
        <v>70.5</v>
      </c>
      <c r="BM187">
        <v>146</v>
      </c>
      <c r="BN187">
        <v>55.3</v>
      </c>
      <c r="BO187">
        <v>209</v>
      </c>
      <c r="BP187">
        <v>79.2</v>
      </c>
      <c r="BQ187">
        <v>125</v>
      </c>
      <c r="BR187">
        <v>47.3</v>
      </c>
      <c r="BS187">
        <v>119</v>
      </c>
      <c r="BT187">
        <v>51.3</v>
      </c>
      <c r="BU187">
        <v>114</v>
      </c>
      <c r="BV187">
        <v>61.3</v>
      </c>
      <c r="BW187">
        <v>105</v>
      </c>
      <c r="BX187">
        <v>71.900000000000006</v>
      </c>
      <c r="BY187">
        <v>248</v>
      </c>
      <c r="BZ187">
        <v>93.9</v>
      </c>
      <c r="CA187">
        <v>213</v>
      </c>
      <c r="CB187">
        <v>80.7</v>
      </c>
      <c r="CC187">
        <v>172</v>
      </c>
      <c r="CD187">
        <v>74.099999999999994</v>
      </c>
      <c r="CE187">
        <v>152</v>
      </c>
      <c r="CF187">
        <v>81.7</v>
      </c>
      <c r="CG187">
        <v>115</v>
      </c>
      <c r="CH187">
        <v>78.8</v>
      </c>
      <c r="CI187">
        <v>1472</v>
      </c>
      <c r="CJ187">
        <v>5.58</v>
      </c>
      <c r="CK187">
        <v>1205.8800000000001</v>
      </c>
      <c r="CL187">
        <v>4.57</v>
      </c>
      <c r="CM187">
        <v>1109.5</v>
      </c>
      <c r="CN187">
        <v>4.2</v>
      </c>
      <c r="CO187">
        <v>955</v>
      </c>
      <c r="CP187">
        <v>3.62</v>
      </c>
      <c r="CQ187">
        <v>739.75</v>
      </c>
      <c r="CR187">
        <v>2.8</v>
      </c>
      <c r="CS187">
        <v>2958</v>
      </c>
      <c r="CT187">
        <v>11.2</v>
      </c>
      <c r="CU187">
        <v>2411.7600000000002</v>
      </c>
      <c r="CV187">
        <v>9.1</v>
      </c>
      <c r="CW187">
        <v>3724.25</v>
      </c>
      <c r="CX187">
        <v>14.1</v>
      </c>
      <c r="CY187">
        <v>3900.75</v>
      </c>
      <c r="CZ187">
        <v>14.8</v>
      </c>
      <c r="DA187">
        <v>3532.5</v>
      </c>
      <c r="DB187">
        <v>13.4</v>
      </c>
      <c r="DC187">
        <v>368.25</v>
      </c>
      <c r="DD187">
        <v>1.4</v>
      </c>
      <c r="DE187">
        <v>731</v>
      </c>
      <c r="DF187">
        <v>2.8</v>
      </c>
      <c r="DG187">
        <v>741</v>
      </c>
      <c r="DH187">
        <v>2.8</v>
      </c>
      <c r="DI187">
        <v>0</v>
      </c>
      <c r="DJ187">
        <v>0</v>
      </c>
      <c r="DK187">
        <v>2</v>
      </c>
      <c r="DL187">
        <v>0.8</v>
      </c>
      <c r="DM187">
        <v>1</v>
      </c>
      <c r="DN187">
        <v>0.4</v>
      </c>
      <c r="DO187">
        <v>48</v>
      </c>
      <c r="DP187">
        <v>18.2</v>
      </c>
      <c r="DQ187">
        <v>124</v>
      </c>
      <c r="DR187">
        <v>47</v>
      </c>
      <c r="DS187">
        <v>208</v>
      </c>
      <c r="DT187">
        <v>78.8</v>
      </c>
      <c r="DU187">
        <v>24</v>
      </c>
      <c r="DV187">
        <v>9.1</v>
      </c>
      <c r="DW187">
        <v>24</v>
      </c>
      <c r="DX187">
        <v>9.1</v>
      </c>
      <c r="DY187">
        <v>34</v>
      </c>
      <c r="DZ187">
        <v>12.9</v>
      </c>
      <c r="EA187">
        <v>14</v>
      </c>
      <c r="EB187">
        <v>5.3</v>
      </c>
      <c r="EC187">
        <v>117</v>
      </c>
      <c r="ED187">
        <v>44.3</v>
      </c>
    </row>
    <row r="188" spans="1:134" x14ac:dyDescent="0.35">
      <c r="A188" s="228" t="str">
        <f t="shared" si="3"/>
        <v>Provisional.State-funded mainstream.Religious denomination by prior attainment.Girls</v>
      </c>
      <c r="B188">
        <v>201819</v>
      </c>
      <c r="C188" t="s">
        <v>223</v>
      </c>
      <c r="D188" t="s">
        <v>224</v>
      </c>
      <c r="E188" t="s">
        <v>225</v>
      </c>
      <c r="F188" t="s">
        <v>226</v>
      </c>
      <c r="G188" t="s">
        <v>239</v>
      </c>
      <c r="H188" s="380" t="s">
        <v>235</v>
      </c>
      <c r="I188" t="s">
        <v>399</v>
      </c>
      <c r="J188" t="s">
        <v>6</v>
      </c>
      <c r="K188" t="s">
        <v>373</v>
      </c>
      <c r="L188" t="s">
        <v>7</v>
      </c>
      <c r="M188" t="s">
        <v>367</v>
      </c>
      <c r="N188">
        <v>9</v>
      </c>
      <c r="O188">
        <v>360</v>
      </c>
      <c r="P188">
        <v>19773.5</v>
      </c>
      <c r="Q188">
        <v>54.9</v>
      </c>
      <c r="R188">
        <v>359</v>
      </c>
      <c r="S188">
        <v>99.7</v>
      </c>
      <c r="T188">
        <v>182</v>
      </c>
      <c r="U188">
        <v>50.6</v>
      </c>
      <c r="V188">
        <v>286</v>
      </c>
      <c r="W188">
        <v>79.400000000000006</v>
      </c>
      <c r="X188">
        <v>267</v>
      </c>
      <c r="Y188">
        <v>74.2</v>
      </c>
      <c r="Z188">
        <v>73</v>
      </c>
      <c r="AA188">
        <v>20.3</v>
      </c>
      <c r="AB188">
        <v>140</v>
      </c>
      <c r="AC188">
        <v>38.9</v>
      </c>
      <c r="AD188">
        <v>1756.45</v>
      </c>
      <c r="AE188">
        <v>4.88</v>
      </c>
      <c r="AF188">
        <v>360</v>
      </c>
      <c r="AG188">
        <v>557.12</v>
      </c>
      <c r="AH188">
        <v>1.55</v>
      </c>
      <c r="AI188">
        <v>1.42</v>
      </c>
      <c r="AJ188">
        <v>1.68</v>
      </c>
      <c r="AK188">
        <v>655.46</v>
      </c>
      <c r="AL188">
        <v>1.82</v>
      </c>
      <c r="AM188">
        <v>1.69</v>
      </c>
      <c r="AN188">
        <v>1.95</v>
      </c>
      <c r="AO188">
        <v>345.13</v>
      </c>
      <c r="AP188">
        <v>0.96</v>
      </c>
      <c r="AQ188">
        <v>0.83</v>
      </c>
      <c r="AR188">
        <v>1.0900000000000001</v>
      </c>
      <c r="AS188">
        <v>590.01</v>
      </c>
      <c r="AT188">
        <v>1.64</v>
      </c>
      <c r="AU188">
        <v>1.51</v>
      </c>
      <c r="AV188">
        <v>1.77</v>
      </c>
      <c r="AW188">
        <v>600.15</v>
      </c>
      <c r="AX188">
        <v>1.67</v>
      </c>
      <c r="AY188">
        <v>1.53</v>
      </c>
      <c r="AZ188">
        <v>1.8</v>
      </c>
      <c r="BA188">
        <v>360</v>
      </c>
      <c r="BB188">
        <v>100</v>
      </c>
      <c r="BC188">
        <v>360</v>
      </c>
      <c r="BD188">
        <v>100</v>
      </c>
      <c r="BE188">
        <v>356</v>
      </c>
      <c r="BF188">
        <v>98.9</v>
      </c>
      <c r="BG188">
        <v>359</v>
      </c>
      <c r="BH188">
        <v>99.7</v>
      </c>
      <c r="BI188">
        <v>358</v>
      </c>
      <c r="BJ188">
        <v>99.4</v>
      </c>
      <c r="BK188">
        <v>349</v>
      </c>
      <c r="BL188">
        <v>96.9</v>
      </c>
      <c r="BM188">
        <v>275</v>
      </c>
      <c r="BN188">
        <v>76.400000000000006</v>
      </c>
      <c r="BO188">
        <v>307</v>
      </c>
      <c r="BP188">
        <v>85.3</v>
      </c>
      <c r="BQ188">
        <v>190</v>
      </c>
      <c r="BR188">
        <v>52.8</v>
      </c>
      <c r="BS188">
        <v>226</v>
      </c>
      <c r="BT188">
        <v>63.1</v>
      </c>
      <c r="BU188">
        <v>180</v>
      </c>
      <c r="BV188">
        <v>51.6</v>
      </c>
      <c r="BW188">
        <v>146</v>
      </c>
      <c r="BX188">
        <v>53.1</v>
      </c>
      <c r="BY188">
        <v>342</v>
      </c>
      <c r="BZ188">
        <v>95</v>
      </c>
      <c r="CA188">
        <v>289</v>
      </c>
      <c r="CB188">
        <v>80.3</v>
      </c>
      <c r="CC188">
        <v>302</v>
      </c>
      <c r="CD188">
        <v>84.4</v>
      </c>
      <c r="CE188">
        <v>238</v>
      </c>
      <c r="CF188">
        <v>68.2</v>
      </c>
      <c r="CG188">
        <v>177</v>
      </c>
      <c r="CH188">
        <v>64.400000000000006</v>
      </c>
      <c r="CI188">
        <v>2229</v>
      </c>
      <c r="CJ188">
        <v>6.19</v>
      </c>
      <c r="CK188">
        <v>1680</v>
      </c>
      <c r="CL188">
        <v>4.67</v>
      </c>
      <c r="CM188">
        <v>1880</v>
      </c>
      <c r="CN188">
        <v>5.22</v>
      </c>
      <c r="CO188">
        <v>1633</v>
      </c>
      <c r="CP188">
        <v>4.54</v>
      </c>
      <c r="CQ188">
        <v>1237</v>
      </c>
      <c r="CR188">
        <v>3.44</v>
      </c>
      <c r="CS188">
        <v>4480</v>
      </c>
      <c r="CT188">
        <v>12.4</v>
      </c>
      <c r="CU188">
        <v>3360</v>
      </c>
      <c r="CV188">
        <v>9.3000000000000007</v>
      </c>
      <c r="CW188">
        <v>5672</v>
      </c>
      <c r="CX188">
        <v>15.8</v>
      </c>
      <c r="CY188">
        <v>6261.5</v>
      </c>
      <c r="CZ188">
        <v>17.399999999999999</v>
      </c>
      <c r="DA188">
        <v>5302</v>
      </c>
      <c r="DB188">
        <v>14.7</v>
      </c>
      <c r="DC188">
        <v>959.5</v>
      </c>
      <c r="DD188">
        <v>2.7</v>
      </c>
      <c r="DE188">
        <v>1067</v>
      </c>
      <c r="DF188">
        <v>3</v>
      </c>
      <c r="DG188">
        <v>1070</v>
      </c>
      <c r="DH188">
        <v>3</v>
      </c>
      <c r="DI188">
        <v>0</v>
      </c>
      <c r="DJ188">
        <v>0</v>
      </c>
      <c r="DK188">
        <v>0</v>
      </c>
      <c r="DL188">
        <v>0</v>
      </c>
      <c r="DM188">
        <v>1</v>
      </c>
      <c r="DN188">
        <v>0.3</v>
      </c>
      <c r="DO188">
        <v>8</v>
      </c>
      <c r="DP188">
        <v>2.2000000000000002</v>
      </c>
      <c r="DQ188">
        <v>84</v>
      </c>
      <c r="DR188">
        <v>23.3</v>
      </c>
      <c r="DS188">
        <v>316</v>
      </c>
      <c r="DT188">
        <v>87.8</v>
      </c>
      <c r="DU188">
        <v>42</v>
      </c>
      <c r="DV188">
        <v>11.7</v>
      </c>
      <c r="DW188">
        <v>42</v>
      </c>
      <c r="DX188">
        <v>11.7</v>
      </c>
      <c r="DY188">
        <v>6</v>
      </c>
      <c r="DZ188">
        <v>1.7</v>
      </c>
      <c r="EA188">
        <v>22</v>
      </c>
      <c r="EB188">
        <v>6.1</v>
      </c>
      <c r="EC188">
        <v>61</v>
      </c>
      <c r="ED188">
        <v>16.899999999999999</v>
      </c>
    </row>
    <row r="189" spans="1:134" x14ac:dyDescent="0.35">
      <c r="A189" s="228" t="str">
        <f t="shared" si="3"/>
        <v>Provisional.State-funded mainstream.Religious denomination by prior attainment.Girls</v>
      </c>
      <c r="B189">
        <v>201819</v>
      </c>
      <c r="C189" t="s">
        <v>223</v>
      </c>
      <c r="D189" t="s">
        <v>224</v>
      </c>
      <c r="E189" t="s">
        <v>225</v>
      </c>
      <c r="F189" t="s">
        <v>226</v>
      </c>
      <c r="G189" t="s">
        <v>239</v>
      </c>
      <c r="H189" s="380" t="s">
        <v>235</v>
      </c>
      <c r="I189" t="s">
        <v>399</v>
      </c>
      <c r="J189" t="s">
        <v>6</v>
      </c>
      <c r="K189" t="s">
        <v>373</v>
      </c>
      <c r="L189" t="s">
        <v>7</v>
      </c>
      <c r="M189" t="s">
        <v>368</v>
      </c>
      <c r="N189">
        <v>2467</v>
      </c>
      <c r="O189">
        <v>94488</v>
      </c>
      <c r="P189">
        <v>4003750.05</v>
      </c>
      <c r="Q189">
        <v>42.4</v>
      </c>
      <c r="R189">
        <v>93520</v>
      </c>
      <c r="S189">
        <v>99</v>
      </c>
      <c r="T189">
        <v>23339</v>
      </c>
      <c r="U189">
        <v>24.7</v>
      </c>
      <c r="V189">
        <v>54164</v>
      </c>
      <c r="W189">
        <v>57.3</v>
      </c>
      <c r="X189">
        <v>33635</v>
      </c>
      <c r="Y189">
        <v>35.6</v>
      </c>
      <c r="Z189">
        <v>5723</v>
      </c>
      <c r="AA189">
        <v>6.1</v>
      </c>
      <c r="AB189">
        <v>13823</v>
      </c>
      <c r="AC189">
        <v>14.6</v>
      </c>
      <c r="AD189">
        <v>333619.09999999998</v>
      </c>
      <c r="AE189">
        <v>3.53</v>
      </c>
      <c r="AF189">
        <v>94488</v>
      </c>
      <c r="AG189">
        <v>21507.24</v>
      </c>
      <c r="AH189">
        <v>0.23</v>
      </c>
      <c r="AI189">
        <v>0.22</v>
      </c>
      <c r="AJ189">
        <v>0.24</v>
      </c>
      <c r="AK189">
        <v>37239.26</v>
      </c>
      <c r="AL189">
        <v>0.39</v>
      </c>
      <c r="AM189">
        <v>0.39</v>
      </c>
      <c r="AN189">
        <v>0.4</v>
      </c>
      <c r="AO189">
        <v>-803.89</v>
      </c>
      <c r="AP189">
        <v>-0.01</v>
      </c>
      <c r="AQ189">
        <v>-0.02</v>
      </c>
      <c r="AR189">
        <v>0</v>
      </c>
      <c r="AS189">
        <v>13067.38</v>
      </c>
      <c r="AT189">
        <v>0.14000000000000001</v>
      </c>
      <c r="AU189">
        <v>0.13</v>
      </c>
      <c r="AV189">
        <v>0.15</v>
      </c>
      <c r="AW189">
        <v>33487.17</v>
      </c>
      <c r="AX189">
        <v>0.35</v>
      </c>
      <c r="AY189">
        <v>0.35</v>
      </c>
      <c r="AZ189">
        <v>0.36</v>
      </c>
      <c r="BA189">
        <v>93898</v>
      </c>
      <c r="BB189">
        <v>99.4</v>
      </c>
      <c r="BC189">
        <v>93773</v>
      </c>
      <c r="BD189">
        <v>99.2</v>
      </c>
      <c r="BE189">
        <v>92894</v>
      </c>
      <c r="BF189">
        <v>98.3</v>
      </c>
      <c r="BG189">
        <v>93590</v>
      </c>
      <c r="BH189">
        <v>99</v>
      </c>
      <c r="BI189">
        <v>92377</v>
      </c>
      <c r="BJ189">
        <v>97.8</v>
      </c>
      <c r="BK189">
        <v>78718</v>
      </c>
      <c r="BL189">
        <v>83.3</v>
      </c>
      <c r="BM189">
        <v>40734</v>
      </c>
      <c r="BN189">
        <v>43.1</v>
      </c>
      <c r="BO189">
        <v>56832</v>
      </c>
      <c r="BP189">
        <v>60.1</v>
      </c>
      <c r="BQ189">
        <v>26854</v>
      </c>
      <c r="BR189">
        <v>28.4</v>
      </c>
      <c r="BS189">
        <v>25121</v>
      </c>
      <c r="BT189">
        <v>27.2</v>
      </c>
      <c r="BU189">
        <v>26436</v>
      </c>
      <c r="BV189">
        <v>33.6</v>
      </c>
      <c r="BW189">
        <v>14393</v>
      </c>
      <c r="BX189">
        <v>35.299999999999997</v>
      </c>
      <c r="BY189">
        <v>76674</v>
      </c>
      <c r="BZ189">
        <v>81.099999999999994</v>
      </c>
      <c r="CA189">
        <v>57656</v>
      </c>
      <c r="CB189">
        <v>61</v>
      </c>
      <c r="CC189">
        <v>49089</v>
      </c>
      <c r="CD189">
        <v>53.1</v>
      </c>
      <c r="CE189">
        <v>39619</v>
      </c>
      <c r="CF189">
        <v>50.3</v>
      </c>
      <c r="CG189">
        <v>22753</v>
      </c>
      <c r="CH189">
        <v>55.9</v>
      </c>
      <c r="CI189">
        <v>458145</v>
      </c>
      <c r="CJ189">
        <v>4.8499999999999996</v>
      </c>
      <c r="CK189">
        <v>356645</v>
      </c>
      <c r="CL189">
        <v>3.77</v>
      </c>
      <c r="CM189">
        <v>362914</v>
      </c>
      <c r="CN189">
        <v>3.84</v>
      </c>
      <c r="CO189">
        <v>297144</v>
      </c>
      <c r="CP189">
        <v>3.14</v>
      </c>
      <c r="CQ189">
        <v>163955.88</v>
      </c>
      <c r="CR189">
        <v>1.74</v>
      </c>
      <c r="CS189">
        <v>918187</v>
      </c>
      <c r="CT189">
        <v>9.6999999999999993</v>
      </c>
      <c r="CU189">
        <v>713290</v>
      </c>
      <c r="CV189">
        <v>7.5</v>
      </c>
      <c r="CW189">
        <v>1084362.3799999999</v>
      </c>
      <c r="CX189">
        <v>11.5</v>
      </c>
      <c r="CY189">
        <v>1287910.67</v>
      </c>
      <c r="CZ189">
        <v>13.6</v>
      </c>
      <c r="DA189">
        <v>978809.67</v>
      </c>
      <c r="DB189">
        <v>10.4</v>
      </c>
      <c r="DC189">
        <v>309101</v>
      </c>
      <c r="DD189">
        <v>3.3</v>
      </c>
      <c r="DE189">
        <v>269342</v>
      </c>
      <c r="DF189">
        <v>2.9</v>
      </c>
      <c r="DG189">
        <v>273061</v>
      </c>
      <c r="DH189">
        <v>2.9</v>
      </c>
      <c r="DI189">
        <v>770</v>
      </c>
      <c r="DJ189">
        <v>0.8</v>
      </c>
      <c r="DK189">
        <v>489</v>
      </c>
      <c r="DL189">
        <v>0.5</v>
      </c>
      <c r="DM189">
        <v>777</v>
      </c>
      <c r="DN189">
        <v>0.8</v>
      </c>
      <c r="DO189">
        <v>7173</v>
      </c>
      <c r="DP189">
        <v>7.6</v>
      </c>
      <c r="DQ189">
        <v>51644</v>
      </c>
      <c r="DR189">
        <v>54.7</v>
      </c>
      <c r="DS189">
        <v>80697</v>
      </c>
      <c r="DT189">
        <v>85.4</v>
      </c>
      <c r="DU189">
        <v>11682</v>
      </c>
      <c r="DV189">
        <v>12.4</v>
      </c>
      <c r="DW189">
        <v>11629</v>
      </c>
      <c r="DX189">
        <v>12.3</v>
      </c>
      <c r="DY189">
        <v>6357</v>
      </c>
      <c r="DZ189">
        <v>6.7</v>
      </c>
      <c r="EA189">
        <v>1569</v>
      </c>
      <c r="EB189">
        <v>1.7</v>
      </c>
      <c r="EC189">
        <v>54627</v>
      </c>
      <c r="ED189">
        <v>57.8</v>
      </c>
    </row>
    <row r="190" spans="1:134" x14ac:dyDescent="0.35">
      <c r="A190" s="228" t="str">
        <f t="shared" si="3"/>
        <v>Provisional.State-funded mainstream.Religious denomination by prior attainment.Girls</v>
      </c>
      <c r="B190">
        <v>201819</v>
      </c>
      <c r="C190" t="s">
        <v>223</v>
      </c>
      <c r="D190" t="s">
        <v>224</v>
      </c>
      <c r="E190" t="s">
        <v>225</v>
      </c>
      <c r="F190" t="s">
        <v>226</v>
      </c>
      <c r="G190" t="s">
        <v>239</v>
      </c>
      <c r="H190" s="380" t="s">
        <v>235</v>
      </c>
      <c r="I190" t="s">
        <v>399</v>
      </c>
      <c r="J190" t="s">
        <v>6</v>
      </c>
      <c r="K190" t="s">
        <v>373</v>
      </c>
      <c r="L190" t="s">
        <v>7</v>
      </c>
      <c r="M190" t="s">
        <v>369</v>
      </c>
      <c r="N190">
        <v>53</v>
      </c>
      <c r="O190">
        <v>1767</v>
      </c>
      <c r="P190">
        <v>76023.13</v>
      </c>
      <c r="Q190">
        <v>43</v>
      </c>
      <c r="R190">
        <v>1747</v>
      </c>
      <c r="S190">
        <v>98.9</v>
      </c>
      <c r="T190">
        <v>440</v>
      </c>
      <c r="U190">
        <v>24.9</v>
      </c>
      <c r="V190">
        <v>1015</v>
      </c>
      <c r="W190">
        <v>57.4</v>
      </c>
      <c r="X190">
        <v>719</v>
      </c>
      <c r="Y190">
        <v>40.700000000000003</v>
      </c>
      <c r="Z190">
        <v>130</v>
      </c>
      <c r="AA190">
        <v>7.4</v>
      </c>
      <c r="AB190">
        <v>302</v>
      </c>
      <c r="AC190">
        <v>17.100000000000001</v>
      </c>
      <c r="AD190">
        <v>6355.93</v>
      </c>
      <c r="AE190">
        <v>3.6</v>
      </c>
      <c r="AF190">
        <v>1767</v>
      </c>
      <c r="AG190">
        <v>508.15</v>
      </c>
      <c r="AH190">
        <v>0.28999999999999998</v>
      </c>
      <c r="AI190">
        <v>0.23</v>
      </c>
      <c r="AJ190">
        <v>0.35</v>
      </c>
      <c r="AK190">
        <v>690.53</v>
      </c>
      <c r="AL190">
        <v>0.39</v>
      </c>
      <c r="AM190">
        <v>0.33</v>
      </c>
      <c r="AN190">
        <v>0.45</v>
      </c>
      <c r="AO190">
        <v>-22.89</v>
      </c>
      <c r="AP190">
        <v>-0.01</v>
      </c>
      <c r="AQ190">
        <v>-7.0000000000000007E-2</v>
      </c>
      <c r="AR190">
        <v>0.05</v>
      </c>
      <c r="AS190">
        <v>328.66</v>
      </c>
      <c r="AT190">
        <v>0.19</v>
      </c>
      <c r="AU190">
        <v>0.13</v>
      </c>
      <c r="AV190">
        <v>0.25</v>
      </c>
      <c r="AW190">
        <v>891.94</v>
      </c>
      <c r="AX190">
        <v>0.5</v>
      </c>
      <c r="AY190">
        <v>0.44</v>
      </c>
      <c r="AZ190">
        <v>0.56000000000000005</v>
      </c>
      <c r="BA190">
        <v>1752</v>
      </c>
      <c r="BB190">
        <v>99.2</v>
      </c>
      <c r="BC190">
        <v>1750</v>
      </c>
      <c r="BD190">
        <v>99</v>
      </c>
      <c r="BE190">
        <v>1736</v>
      </c>
      <c r="BF190">
        <v>98.2</v>
      </c>
      <c r="BG190">
        <v>1747</v>
      </c>
      <c r="BH190">
        <v>98.9</v>
      </c>
      <c r="BI190">
        <v>1736</v>
      </c>
      <c r="BJ190">
        <v>98.2</v>
      </c>
      <c r="BK190">
        <v>1511</v>
      </c>
      <c r="BL190">
        <v>85.5</v>
      </c>
      <c r="BM190">
        <v>840</v>
      </c>
      <c r="BN190">
        <v>47.5</v>
      </c>
      <c r="BO190">
        <v>1059</v>
      </c>
      <c r="BP190">
        <v>59.9</v>
      </c>
      <c r="BQ190">
        <v>506</v>
      </c>
      <c r="BR190">
        <v>28.6</v>
      </c>
      <c r="BS190">
        <v>501</v>
      </c>
      <c r="BT190">
        <v>28.9</v>
      </c>
      <c r="BU190">
        <v>506</v>
      </c>
      <c r="BV190">
        <v>33.5</v>
      </c>
      <c r="BW190">
        <v>302</v>
      </c>
      <c r="BX190">
        <v>36</v>
      </c>
      <c r="BY190">
        <v>1437</v>
      </c>
      <c r="BZ190">
        <v>81.3</v>
      </c>
      <c r="CA190">
        <v>1083</v>
      </c>
      <c r="CB190">
        <v>61.3</v>
      </c>
      <c r="CC190">
        <v>960</v>
      </c>
      <c r="CD190">
        <v>55.3</v>
      </c>
      <c r="CE190">
        <v>762</v>
      </c>
      <c r="CF190">
        <v>50.4</v>
      </c>
      <c r="CG190">
        <v>467</v>
      </c>
      <c r="CH190">
        <v>55.6</v>
      </c>
      <c r="CI190">
        <v>8576</v>
      </c>
      <c r="CJ190">
        <v>4.8499999999999996</v>
      </c>
      <c r="CK190">
        <v>6676</v>
      </c>
      <c r="CL190">
        <v>3.78</v>
      </c>
      <c r="CM190">
        <v>6891</v>
      </c>
      <c r="CN190">
        <v>3.9</v>
      </c>
      <c r="CO190">
        <v>5670</v>
      </c>
      <c r="CP190">
        <v>3.21</v>
      </c>
      <c r="CQ190">
        <v>3430.88</v>
      </c>
      <c r="CR190">
        <v>1.94</v>
      </c>
      <c r="CS190">
        <v>17183</v>
      </c>
      <c r="CT190">
        <v>9.6999999999999993</v>
      </c>
      <c r="CU190">
        <v>13352</v>
      </c>
      <c r="CV190">
        <v>7.6</v>
      </c>
      <c r="CW190">
        <v>20573.38</v>
      </c>
      <c r="CX190">
        <v>11.6</v>
      </c>
      <c r="CY190">
        <v>24914.75</v>
      </c>
      <c r="CZ190">
        <v>14.1</v>
      </c>
      <c r="DA190">
        <v>18500.5</v>
      </c>
      <c r="DB190">
        <v>10.5</v>
      </c>
      <c r="DC190">
        <v>6414.25</v>
      </c>
      <c r="DD190">
        <v>3.6</v>
      </c>
      <c r="DE190">
        <v>5047</v>
      </c>
      <c r="DF190">
        <v>2.9</v>
      </c>
      <c r="DG190">
        <v>5104</v>
      </c>
      <c r="DH190">
        <v>2.9</v>
      </c>
      <c r="DI190">
        <v>18</v>
      </c>
      <c r="DJ190">
        <v>1</v>
      </c>
      <c r="DK190">
        <v>7</v>
      </c>
      <c r="DL190">
        <v>0.4</v>
      </c>
      <c r="DM190">
        <v>11</v>
      </c>
      <c r="DN190">
        <v>0.6</v>
      </c>
      <c r="DO190">
        <v>102</v>
      </c>
      <c r="DP190">
        <v>5.8</v>
      </c>
      <c r="DQ190">
        <v>910</v>
      </c>
      <c r="DR190">
        <v>51.5</v>
      </c>
      <c r="DS190">
        <v>1600</v>
      </c>
      <c r="DT190">
        <v>90.5</v>
      </c>
      <c r="DU190">
        <v>136</v>
      </c>
      <c r="DV190">
        <v>7.7</v>
      </c>
      <c r="DW190">
        <v>136</v>
      </c>
      <c r="DX190">
        <v>7.7</v>
      </c>
      <c r="DY190">
        <v>149</v>
      </c>
      <c r="DZ190">
        <v>8.4</v>
      </c>
      <c r="EA190">
        <v>45</v>
      </c>
      <c r="EB190">
        <v>2.5</v>
      </c>
      <c r="EC190">
        <v>957</v>
      </c>
      <c r="ED190">
        <v>54.2</v>
      </c>
    </row>
    <row r="191" spans="1:134" x14ac:dyDescent="0.35">
      <c r="A191" s="228" t="str">
        <f t="shared" si="3"/>
        <v>Provisional.State-funded mainstream.Religious denomination by prior attainment.Girls</v>
      </c>
      <c r="B191">
        <v>201819</v>
      </c>
      <c r="C191" t="s">
        <v>223</v>
      </c>
      <c r="D191" t="s">
        <v>224</v>
      </c>
      <c r="E191" t="s">
        <v>225</v>
      </c>
      <c r="F191" t="s">
        <v>226</v>
      </c>
      <c r="G191" t="s">
        <v>239</v>
      </c>
      <c r="H191" s="380" t="s">
        <v>235</v>
      </c>
      <c r="I191" t="s">
        <v>399</v>
      </c>
      <c r="J191" t="s">
        <v>6</v>
      </c>
      <c r="K191" t="s">
        <v>373</v>
      </c>
      <c r="L191" t="s">
        <v>7</v>
      </c>
      <c r="M191" t="s">
        <v>370</v>
      </c>
      <c r="N191">
        <v>283</v>
      </c>
      <c r="O191">
        <v>11376</v>
      </c>
      <c r="P191">
        <v>501570.67</v>
      </c>
      <c r="Q191">
        <v>44.1</v>
      </c>
      <c r="R191">
        <v>11275</v>
      </c>
      <c r="S191">
        <v>99.1</v>
      </c>
      <c r="T191">
        <v>3104</v>
      </c>
      <c r="U191">
        <v>27.3</v>
      </c>
      <c r="V191">
        <v>6855</v>
      </c>
      <c r="W191">
        <v>60.3</v>
      </c>
      <c r="X191">
        <v>4597</v>
      </c>
      <c r="Y191">
        <v>40.4</v>
      </c>
      <c r="Z191">
        <v>831</v>
      </c>
      <c r="AA191">
        <v>7.3</v>
      </c>
      <c r="AB191">
        <v>1991</v>
      </c>
      <c r="AC191">
        <v>17.5</v>
      </c>
      <c r="AD191">
        <v>41953.8</v>
      </c>
      <c r="AE191">
        <v>3.69</v>
      </c>
      <c r="AF191">
        <v>11376</v>
      </c>
      <c r="AG191">
        <v>4116.1000000000004</v>
      </c>
      <c r="AH191">
        <v>0.36</v>
      </c>
      <c r="AI191">
        <v>0.34</v>
      </c>
      <c r="AJ191">
        <v>0.39</v>
      </c>
      <c r="AK191">
        <v>6045.03</v>
      </c>
      <c r="AL191">
        <v>0.53</v>
      </c>
      <c r="AM191">
        <v>0.51</v>
      </c>
      <c r="AN191">
        <v>0.55000000000000004</v>
      </c>
      <c r="AO191">
        <v>362.93</v>
      </c>
      <c r="AP191">
        <v>0.03</v>
      </c>
      <c r="AQ191">
        <v>0.01</v>
      </c>
      <c r="AR191">
        <v>0.06</v>
      </c>
      <c r="AS191">
        <v>2939.19</v>
      </c>
      <c r="AT191">
        <v>0.26</v>
      </c>
      <c r="AU191">
        <v>0.23</v>
      </c>
      <c r="AV191">
        <v>0.28000000000000003</v>
      </c>
      <c r="AW191">
        <v>6409.64</v>
      </c>
      <c r="AX191">
        <v>0.56000000000000005</v>
      </c>
      <c r="AY191">
        <v>0.54</v>
      </c>
      <c r="AZ191">
        <v>0.59</v>
      </c>
      <c r="BA191">
        <v>11313</v>
      </c>
      <c r="BB191">
        <v>99.4</v>
      </c>
      <c r="BC191">
        <v>11300</v>
      </c>
      <c r="BD191">
        <v>99.3</v>
      </c>
      <c r="BE191">
        <v>11199</v>
      </c>
      <c r="BF191">
        <v>98.4</v>
      </c>
      <c r="BG191">
        <v>11283</v>
      </c>
      <c r="BH191">
        <v>99.2</v>
      </c>
      <c r="BI191">
        <v>11170</v>
      </c>
      <c r="BJ191">
        <v>98.2</v>
      </c>
      <c r="BK191">
        <v>9399</v>
      </c>
      <c r="BL191">
        <v>82.6</v>
      </c>
      <c r="BM191">
        <v>5566</v>
      </c>
      <c r="BN191">
        <v>48.9</v>
      </c>
      <c r="BO191">
        <v>7432</v>
      </c>
      <c r="BP191">
        <v>65.3</v>
      </c>
      <c r="BQ191">
        <v>3457</v>
      </c>
      <c r="BR191">
        <v>30.4</v>
      </c>
      <c r="BS191">
        <v>3248</v>
      </c>
      <c r="BT191">
        <v>29.1</v>
      </c>
      <c r="BU191">
        <v>3559</v>
      </c>
      <c r="BV191">
        <v>37.9</v>
      </c>
      <c r="BW191">
        <v>2242</v>
      </c>
      <c r="BX191">
        <v>40.299999999999997</v>
      </c>
      <c r="BY191">
        <v>9638</v>
      </c>
      <c r="BZ191">
        <v>84.7</v>
      </c>
      <c r="CA191">
        <v>7191</v>
      </c>
      <c r="CB191">
        <v>63.2</v>
      </c>
      <c r="CC191">
        <v>6174</v>
      </c>
      <c r="CD191">
        <v>55.3</v>
      </c>
      <c r="CE191">
        <v>5249</v>
      </c>
      <c r="CF191">
        <v>55.8</v>
      </c>
      <c r="CG191">
        <v>3290</v>
      </c>
      <c r="CH191">
        <v>59.1</v>
      </c>
      <c r="CI191">
        <v>57109</v>
      </c>
      <c r="CJ191">
        <v>5.0199999999999996</v>
      </c>
      <c r="CK191">
        <v>43875</v>
      </c>
      <c r="CL191">
        <v>3.86</v>
      </c>
      <c r="CM191">
        <v>44650.5</v>
      </c>
      <c r="CN191">
        <v>3.92</v>
      </c>
      <c r="CO191">
        <v>37473</v>
      </c>
      <c r="CP191">
        <v>3.29</v>
      </c>
      <c r="CQ191">
        <v>23965.41</v>
      </c>
      <c r="CR191">
        <v>2.11</v>
      </c>
      <c r="CS191">
        <v>114471</v>
      </c>
      <c r="CT191">
        <v>10.1</v>
      </c>
      <c r="CU191">
        <v>87750</v>
      </c>
      <c r="CV191">
        <v>7.7</v>
      </c>
      <c r="CW191">
        <v>136047.42000000001</v>
      </c>
      <c r="CX191">
        <v>12</v>
      </c>
      <c r="CY191">
        <v>163302.25</v>
      </c>
      <c r="CZ191">
        <v>14.4</v>
      </c>
      <c r="DA191">
        <v>138911.5</v>
      </c>
      <c r="DB191">
        <v>12.2</v>
      </c>
      <c r="DC191">
        <v>24390.75</v>
      </c>
      <c r="DD191">
        <v>2.1</v>
      </c>
      <c r="DE191">
        <v>32516</v>
      </c>
      <c r="DF191">
        <v>2.9</v>
      </c>
      <c r="DG191">
        <v>33274</v>
      </c>
      <c r="DH191">
        <v>2.9</v>
      </c>
      <c r="DI191">
        <v>82</v>
      </c>
      <c r="DJ191">
        <v>0.7</v>
      </c>
      <c r="DK191">
        <v>50</v>
      </c>
      <c r="DL191">
        <v>0.4</v>
      </c>
      <c r="DM191">
        <v>89</v>
      </c>
      <c r="DN191">
        <v>0.8</v>
      </c>
      <c r="DO191">
        <v>828</v>
      </c>
      <c r="DP191">
        <v>7.3</v>
      </c>
      <c r="DQ191">
        <v>5730</v>
      </c>
      <c r="DR191">
        <v>50.4</v>
      </c>
      <c r="DS191">
        <v>10033</v>
      </c>
      <c r="DT191">
        <v>88.2</v>
      </c>
      <c r="DU191">
        <v>1137</v>
      </c>
      <c r="DV191">
        <v>10</v>
      </c>
      <c r="DW191">
        <v>1136</v>
      </c>
      <c r="DX191">
        <v>10</v>
      </c>
      <c r="DY191">
        <v>813</v>
      </c>
      <c r="DZ191">
        <v>7.1</v>
      </c>
      <c r="EA191">
        <v>300</v>
      </c>
      <c r="EB191">
        <v>2.6</v>
      </c>
      <c r="EC191">
        <v>5784</v>
      </c>
      <c r="ED191">
        <v>50.8</v>
      </c>
    </row>
    <row r="192" spans="1:134" x14ac:dyDescent="0.35">
      <c r="A192" s="228" t="str">
        <f t="shared" si="3"/>
        <v>Provisional.State-funded mainstream.Religious denomination by prior attainment.Girls</v>
      </c>
      <c r="B192">
        <v>201819</v>
      </c>
      <c r="C192" t="s">
        <v>223</v>
      </c>
      <c r="D192" t="s">
        <v>224</v>
      </c>
      <c r="E192" t="s">
        <v>225</v>
      </c>
      <c r="F192" t="s">
        <v>226</v>
      </c>
      <c r="G192" t="s">
        <v>239</v>
      </c>
      <c r="H192" s="380" t="s">
        <v>235</v>
      </c>
      <c r="I192" t="s">
        <v>399</v>
      </c>
      <c r="J192" t="s">
        <v>6</v>
      </c>
      <c r="K192" t="s">
        <v>373</v>
      </c>
      <c r="L192" t="s">
        <v>7</v>
      </c>
      <c r="M192" t="s">
        <v>371</v>
      </c>
      <c r="N192">
        <v>3</v>
      </c>
      <c r="O192">
        <v>67</v>
      </c>
      <c r="P192">
        <v>3492.25</v>
      </c>
      <c r="Q192">
        <v>52.1</v>
      </c>
      <c r="R192">
        <v>67</v>
      </c>
      <c r="S192">
        <v>100</v>
      </c>
      <c r="T192">
        <v>30</v>
      </c>
      <c r="U192">
        <v>44.8</v>
      </c>
      <c r="V192">
        <v>53</v>
      </c>
      <c r="W192">
        <v>79.099999999999994</v>
      </c>
      <c r="X192">
        <v>57</v>
      </c>
      <c r="Y192">
        <v>85.1</v>
      </c>
      <c r="Z192">
        <v>14</v>
      </c>
      <c r="AA192">
        <v>20.9</v>
      </c>
      <c r="AB192">
        <v>33</v>
      </c>
      <c r="AC192">
        <v>49.3</v>
      </c>
      <c r="AD192">
        <v>327.06</v>
      </c>
      <c r="AE192">
        <v>4.88</v>
      </c>
      <c r="AF192">
        <v>67</v>
      </c>
      <c r="AG192">
        <v>71.45</v>
      </c>
      <c r="AH192">
        <v>1.07</v>
      </c>
      <c r="AI192">
        <v>0.76</v>
      </c>
      <c r="AJ192">
        <v>1.37</v>
      </c>
      <c r="AK192">
        <v>70.489999999999995</v>
      </c>
      <c r="AL192">
        <v>1.05</v>
      </c>
      <c r="AM192">
        <v>0.74</v>
      </c>
      <c r="AN192">
        <v>1.36</v>
      </c>
      <c r="AO192">
        <v>58.63</v>
      </c>
      <c r="AP192">
        <v>0.88</v>
      </c>
      <c r="AQ192">
        <v>0.56999999999999995</v>
      </c>
      <c r="AR192">
        <v>1.18</v>
      </c>
      <c r="AS192">
        <v>91.06</v>
      </c>
      <c r="AT192">
        <v>1.36</v>
      </c>
      <c r="AU192">
        <v>1.05</v>
      </c>
      <c r="AV192">
        <v>1.67</v>
      </c>
      <c r="AW192">
        <v>61.06</v>
      </c>
      <c r="AX192">
        <v>0.91</v>
      </c>
      <c r="AY192">
        <v>0.6</v>
      </c>
      <c r="AZ192">
        <v>1.22</v>
      </c>
      <c r="BA192">
        <v>67</v>
      </c>
      <c r="BB192">
        <v>100</v>
      </c>
      <c r="BC192">
        <v>67</v>
      </c>
      <c r="BD192">
        <v>100</v>
      </c>
      <c r="BE192">
        <v>67</v>
      </c>
      <c r="BF192">
        <v>100</v>
      </c>
      <c r="BG192">
        <v>67</v>
      </c>
      <c r="BH192">
        <v>100</v>
      </c>
      <c r="BI192">
        <v>67</v>
      </c>
      <c r="BJ192">
        <v>100</v>
      </c>
      <c r="BK192">
        <v>61</v>
      </c>
      <c r="BL192">
        <v>91</v>
      </c>
      <c r="BM192">
        <v>62</v>
      </c>
      <c r="BN192">
        <v>92.5</v>
      </c>
      <c r="BO192">
        <v>51</v>
      </c>
      <c r="BP192">
        <v>76.099999999999994</v>
      </c>
      <c r="BQ192">
        <v>38</v>
      </c>
      <c r="BR192">
        <v>56.7</v>
      </c>
      <c r="BS192">
        <v>28</v>
      </c>
      <c r="BT192">
        <v>41.8</v>
      </c>
      <c r="BU192">
        <v>32</v>
      </c>
      <c r="BV192">
        <v>52.5</v>
      </c>
      <c r="BW192">
        <v>36</v>
      </c>
      <c r="BX192">
        <v>58.1</v>
      </c>
      <c r="BY192">
        <v>64</v>
      </c>
      <c r="BZ192">
        <v>95.5</v>
      </c>
      <c r="CA192">
        <v>55</v>
      </c>
      <c r="CB192">
        <v>82.1</v>
      </c>
      <c r="CC192">
        <v>54</v>
      </c>
      <c r="CD192">
        <v>80.599999999999994</v>
      </c>
      <c r="CE192">
        <v>44</v>
      </c>
      <c r="CF192">
        <v>72.099999999999994</v>
      </c>
      <c r="CG192">
        <v>47</v>
      </c>
      <c r="CH192">
        <v>75.8</v>
      </c>
      <c r="CI192">
        <v>378</v>
      </c>
      <c r="CJ192">
        <v>5.64</v>
      </c>
      <c r="CK192">
        <v>322</v>
      </c>
      <c r="CL192">
        <v>4.8099999999999996</v>
      </c>
      <c r="CM192">
        <v>322</v>
      </c>
      <c r="CN192">
        <v>4.8099999999999996</v>
      </c>
      <c r="CO192">
        <v>291</v>
      </c>
      <c r="CP192">
        <v>4.34</v>
      </c>
      <c r="CQ192">
        <v>327.25</v>
      </c>
      <c r="CR192">
        <v>4.88</v>
      </c>
      <c r="CS192">
        <v>756</v>
      </c>
      <c r="CT192">
        <v>11.3</v>
      </c>
      <c r="CU192">
        <v>644</v>
      </c>
      <c r="CV192">
        <v>9.6</v>
      </c>
      <c r="CW192">
        <v>1043.75</v>
      </c>
      <c r="CX192">
        <v>15.6</v>
      </c>
      <c r="CY192">
        <v>1048.5</v>
      </c>
      <c r="CZ192">
        <v>15.6</v>
      </c>
      <c r="DA192">
        <v>932</v>
      </c>
      <c r="DB192">
        <v>13.9</v>
      </c>
      <c r="DC192">
        <v>116.5</v>
      </c>
      <c r="DD192">
        <v>1.7</v>
      </c>
      <c r="DE192">
        <v>198</v>
      </c>
      <c r="DF192">
        <v>3</v>
      </c>
      <c r="DG192">
        <v>201</v>
      </c>
      <c r="DH192">
        <v>3</v>
      </c>
      <c r="DI192">
        <v>0</v>
      </c>
      <c r="DJ192">
        <v>0</v>
      </c>
      <c r="DK192">
        <v>0</v>
      </c>
      <c r="DL192">
        <v>0</v>
      </c>
      <c r="DM192">
        <v>0</v>
      </c>
      <c r="DN192">
        <v>0</v>
      </c>
      <c r="DO192">
        <v>1</v>
      </c>
      <c r="DP192">
        <v>1.5</v>
      </c>
      <c r="DQ192">
        <v>9</v>
      </c>
      <c r="DR192">
        <v>13.4</v>
      </c>
      <c r="DS192">
        <v>45</v>
      </c>
      <c r="DT192">
        <v>67.2</v>
      </c>
      <c r="DU192">
        <v>22</v>
      </c>
      <c r="DV192">
        <v>32.799999999999997</v>
      </c>
      <c r="DW192">
        <v>22</v>
      </c>
      <c r="DX192">
        <v>32.799999999999997</v>
      </c>
      <c r="DY192">
        <v>0</v>
      </c>
      <c r="DZ192">
        <v>0</v>
      </c>
      <c r="EA192">
        <v>5</v>
      </c>
      <c r="EB192">
        <v>7.5</v>
      </c>
      <c r="EC192">
        <v>23</v>
      </c>
      <c r="ED192">
        <v>34.299999999999997</v>
      </c>
    </row>
    <row r="193" spans="1:134" x14ac:dyDescent="0.35">
      <c r="A193" s="228" t="str">
        <f t="shared" si="3"/>
        <v>Provisional.State-funded mainstream.Admission type by prior attainment.Girls</v>
      </c>
      <c r="B193">
        <v>201819</v>
      </c>
      <c r="C193" t="s">
        <v>223</v>
      </c>
      <c r="D193" t="s">
        <v>224</v>
      </c>
      <c r="E193" t="s">
        <v>225</v>
      </c>
      <c r="F193" t="s">
        <v>226</v>
      </c>
      <c r="G193" t="s">
        <v>239</v>
      </c>
      <c r="H193" s="380" t="s">
        <v>235</v>
      </c>
      <c r="I193" t="s">
        <v>400</v>
      </c>
      <c r="J193" t="s">
        <v>6</v>
      </c>
      <c r="K193" t="s">
        <v>373</v>
      </c>
      <c r="L193" t="s">
        <v>401</v>
      </c>
      <c r="M193" t="s">
        <v>7</v>
      </c>
      <c r="N193">
        <v>200</v>
      </c>
      <c r="O193">
        <v>8691</v>
      </c>
      <c r="P193">
        <v>361566.14</v>
      </c>
      <c r="Q193">
        <v>41.6</v>
      </c>
      <c r="R193">
        <v>8588</v>
      </c>
      <c r="S193">
        <v>98.8</v>
      </c>
      <c r="T193">
        <v>1908</v>
      </c>
      <c r="U193">
        <v>22</v>
      </c>
      <c r="V193">
        <v>4822</v>
      </c>
      <c r="W193">
        <v>55.5</v>
      </c>
      <c r="X193">
        <v>2644</v>
      </c>
      <c r="Y193">
        <v>30.4</v>
      </c>
      <c r="Z193">
        <v>354</v>
      </c>
      <c r="AA193">
        <v>4.0999999999999996</v>
      </c>
      <c r="AB193">
        <v>965</v>
      </c>
      <c r="AC193">
        <v>11.1</v>
      </c>
      <c r="AD193">
        <v>29456.47</v>
      </c>
      <c r="AE193">
        <v>3.39</v>
      </c>
      <c r="AF193">
        <v>8691</v>
      </c>
      <c r="AG193">
        <v>1409.23</v>
      </c>
      <c r="AH193">
        <v>0.16</v>
      </c>
      <c r="AI193">
        <v>0.14000000000000001</v>
      </c>
      <c r="AJ193">
        <v>0.19</v>
      </c>
      <c r="AK193">
        <v>2781.31</v>
      </c>
      <c r="AL193">
        <v>0.32</v>
      </c>
      <c r="AM193">
        <v>0.28999999999999998</v>
      </c>
      <c r="AN193">
        <v>0.35</v>
      </c>
      <c r="AO193">
        <v>-690.15</v>
      </c>
      <c r="AP193">
        <v>-0.08</v>
      </c>
      <c r="AQ193">
        <v>-0.11</v>
      </c>
      <c r="AR193">
        <v>-0.05</v>
      </c>
      <c r="AS193">
        <v>-104.29</v>
      </c>
      <c r="AT193">
        <v>-0.01</v>
      </c>
      <c r="AU193">
        <v>-0.04</v>
      </c>
      <c r="AV193">
        <v>0.01</v>
      </c>
      <c r="AW193">
        <v>3320.26</v>
      </c>
      <c r="AX193">
        <v>0.38</v>
      </c>
      <c r="AY193">
        <v>0.36</v>
      </c>
      <c r="AZ193">
        <v>0.41</v>
      </c>
      <c r="BA193">
        <v>8625</v>
      </c>
      <c r="BB193">
        <v>99.2</v>
      </c>
      <c r="BC193">
        <v>8611</v>
      </c>
      <c r="BD193">
        <v>99.1</v>
      </c>
      <c r="BE193">
        <v>8531</v>
      </c>
      <c r="BF193">
        <v>98.2</v>
      </c>
      <c r="BG193">
        <v>8591</v>
      </c>
      <c r="BH193">
        <v>98.8</v>
      </c>
      <c r="BI193">
        <v>8506</v>
      </c>
      <c r="BJ193">
        <v>97.9</v>
      </c>
      <c r="BK193">
        <v>7215</v>
      </c>
      <c r="BL193">
        <v>83</v>
      </c>
      <c r="BM193">
        <v>3272</v>
      </c>
      <c r="BN193">
        <v>37.6</v>
      </c>
      <c r="BO193">
        <v>5036</v>
      </c>
      <c r="BP193">
        <v>57.9</v>
      </c>
      <c r="BQ193">
        <v>2213</v>
      </c>
      <c r="BR193">
        <v>25.5</v>
      </c>
      <c r="BS193">
        <v>2059</v>
      </c>
      <c r="BT193">
        <v>24.2</v>
      </c>
      <c r="BU193">
        <v>2162</v>
      </c>
      <c r="BV193">
        <v>30</v>
      </c>
      <c r="BW193">
        <v>1013</v>
      </c>
      <c r="BX193">
        <v>31</v>
      </c>
      <c r="BY193">
        <v>6943</v>
      </c>
      <c r="BZ193">
        <v>79.900000000000006</v>
      </c>
      <c r="CA193">
        <v>5167</v>
      </c>
      <c r="CB193">
        <v>59.5</v>
      </c>
      <c r="CC193">
        <v>4201</v>
      </c>
      <c r="CD193">
        <v>49.4</v>
      </c>
      <c r="CE193">
        <v>3385</v>
      </c>
      <c r="CF193">
        <v>46.9</v>
      </c>
      <c r="CG193">
        <v>1679</v>
      </c>
      <c r="CH193">
        <v>51.3</v>
      </c>
      <c r="CI193">
        <v>41407</v>
      </c>
      <c r="CJ193">
        <v>4.76</v>
      </c>
      <c r="CK193">
        <v>32080</v>
      </c>
      <c r="CL193">
        <v>3.69</v>
      </c>
      <c r="CM193">
        <v>32277</v>
      </c>
      <c r="CN193">
        <v>3.71</v>
      </c>
      <c r="CO193">
        <v>26100</v>
      </c>
      <c r="CP193">
        <v>3</v>
      </c>
      <c r="CQ193">
        <v>12597.14</v>
      </c>
      <c r="CR193">
        <v>1.45</v>
      </c>
      <c r="CS193">
        <v>82983</v>
      </c>
      <c r="CT193">
        <v>9.5</v>
      </c>
      <c r="CU193">
        <v>64160</v>
      </c>
      <c r="CV193">
        <v>7.4</v>
      </c>
      <c r="CW193">
        <v>95494.64</v>
      </c>
      <c r="CX193">
        <v>11</v>
      </c>
      <c r="CY193">
        <v>118928.5</v>
      </c>
      <c r="CZ193">
        <v>13.7</v>
      </c>
      <c r="DA193">
        <v>84807.5</v>
      </c>
      <c r="DB193">
        <v>9.8000000000000007</v>
      </c>
      <c r="DC193">
        <v>34121</v>
      </c>
      <c r="DD193">
        <v>3.9</v>
      </c>
      <c r="DE193">
        <v>24618</v>
      </c>
      <c r="DF193">
        <v>2.8</v>
      </c>
      <c r="DG193">
        <v>25101</v>
      </c>
      <c r="DH193">
        <v>2.9</v>
      </c>
      <c r="DI193">
        <v>86</v>
      </c>
      <c r="DJ193">
        <v>1</v>
      </c>
      <c r="DK193">
        <v>36</v>
      </c>
      <c r="DL193">
        <v>0.4</v>
      </c>
      <c r="DM193">
        <v>87</v>
      </c>
      <c r="DN193">
        <v>1</v>
      </c>
      <c r="DO193">
        <v>667</v>
      </c>
      <c r="DP193">
        <v>7.7</v>
      </c>
      <c r="DQ193">
        <v>5171</v>
      </c>
      <c r="DR193">
        <v>59.5</v>
      </c>
      <c r="DS193">
        <v>7441</v>
      </c>
      <c r="DT193">
        <v>85.6</v>
      </c>
      <c r="DU193">
        <v>1065</v>
      </c>
      <c r="DV193">
        <v>12.3</v>
      </c>
      <c r="DW193">
        <v>1040</v>
      </c>
      <c r="DX193">
        <v>12</v>
      </c>
      <c r="DY193">
        <v>491</v>
      </c>
      <c r="DZ193">
        <v>5.6</v>
      </c>
      <c r="EA193">
        <v>76</v>
      </c>
      <c r="EB193">
        <v>0.9</v>
      </c>
      <c r="EC193">
        <v>4893</v>
      </c>
      <c r="ED193">
        <v>56.3</v>
      </c>
    </row>
    <row r="194" spans="1:134" x14ac:dyDescent="0.35">
      <c r="A194" s="228" t="str">
        <f t="shared" si="3"/>
        <v>Provisional.State-funded mainstream.Admission type by prior attainment.Girls</v>
      </c>
      <c r="B194">
        <v>201819</v>
      </c>
      <c r="C194" t="s">
        <v>223</v>
      </c>
      <c r="D194" t="s">
        <v>224</v>
      </c>
      <c r="E194" t="s">
        <v>225</v>
      </c>
      <c r="F194" t="s">
        <v>226</v>
      </c>
      <c r="G194" t="s">
        <v>239</v>
      </c>
      <c r="H194" s="380" t="s">
        <v>235</v>
      </c>
      <c r="I194" t="s">
        <v>400</v>
      </c>
      <c r="J194" t="s">
        <v>6</v>
      </c>
      <c r="K194" t="s">
        <v>373</v>
      </c>
      <c r="L194" t="s">
        <v>402</v>
      </c>
      <c r="M194" t="s">
        <v>7</v>
      </c>
      <c r="N194">
        <v>2721</v>
      </c>
      <c r="O194">
        <v>105369</v>
      </c>
      <c r="P194">
        <v>4496354.47</v>
      </c>
      <c r="Q194">
        <v>42.7</v>
      </c>
      <c r="R194">
        <v>104316</v>
      </c>
      <c r="S194">
        <v>99</v>
      </c>
      <c r="T194">
        <v>26494</v>
      </c>
      <c r="U194">
        <v>25.1</v>
      </c>
      <c r="V194">
        <v>60865</v>
      </c>
      <c r="W194">
        <v>57.8</v>
      </c>
      <c r="X194">
        <v>38646</v>
      </c>
      <c r="Y194">
        <v>36.700000000000003</v>
      </c>
      <c r="Z194">
        <v>6675</v>
      </c>
      <c r="AA194">
        <v>6.3</v>
      </c>
      <c r="AB194">
        <v>16045</v>
      </c>
      <c r="AC194">
        <v>15.2</v>
      </c>
      <c r="AD194">
        <v>375258.46</v>
      </c>
      <c r="AE194">
        <v>3.56</v>
      </c>
      <c r="AF194">
        <v>105369</v>
      </c>
      <c r="AG194">
        <v>26769.21</v>
      </c>
      <c r="AH194">
        <v>0.25</v>
      </c>
      <c r="AI194">
        <v>0.25</v>
      </c>
      <c r="AJ194">
        <v>0.26</v>
      </c>
      <c r="AK194">
        <v>44297.01</v>
      </c>
      <c r="AL194">
        <v>0.42</v>
      </c>
      <c r="AM194">
        <v>0.41</v>
      </c>
      <c r="AN194">
        <v>0.43</v>
      </c>
      <c r="AO194">
        <v>167.47</v>
      </c>
      <c r="AP194">
        <v>0</v>
      </c>
      <c r="AQ194">
        <v>-0.01</v>
      </c>
      <c r="AR194">
        <v>0.01</v>
      </c>
      <c r="AS194">
        <v>17725.34</v>
      </c>
      <c r="AT194">
        <v>0.17</v>
      </c>
      <c r="AU194">
        <v>0.16</v>
      </c>
      <c r="AV194">
        <v>0.18</v>
      </c>
      <c r="AW194">
        <v>40921.089999999997</v>
      </c>
      <c r="AX194">
        <v>0.39</v>
      </c>
      <c r="AY194">
        <v>0.38</v>
      </c>
      <c r="AZ194">
        <v>0.4</v>
      </c>
      <c r="BA194">
        <v>104728</v>
      </c>
      <c r="BB194">
        <v>99.4</v>
      </c>
      <c r="BC194">
        <v>104590</v>
      </c>
      <c r="BD194">
        <v>99.3</v>
      </c>
      <c r="BE194">
        <v>103608</v>
      </c>
      <c r="BF194">
        <v>98.3</v>
      </c>
      <c r="BG194">
        <v>104393</v>
      </c>
      <c r="BH194">
        <v>99.1</v>
      </c>
      <c r="BI194">
        <v>102999</v>
      </c>
      <c r="BJ194">
        <v>97.8</v>
      </c>
      <c r="BK194">
        <v>87597</v>
      </c>
      <c r="BL194">
        <v>83.1</v>
      </c>
      <c r="BM194">
        <v>46781</v>
      </c>
      <c r="BN194">
        <v>44.4</v>
      </c>
      <c r="BO194">
        <v>64233</v>
      </c>
      <c r="BP194">
        <v>61</v>
      </c>
      <c r="BQ194">
        <v>30317</v>
      </c>
      <c r="BR194">
        <v>28.8</v>
      </c>
      <c r="BS194">
        <v>28544</v>
      </c>
      <c r="BT194">
        <v>27.7</v>
      </c>
      <c r="BU194">
        <v>30164</v>
      </c>
      <c r="BV194">
        <v>34.4</v>
      </c>
      <c r="BW194">
        <v>16928</v>
      </c>
      <c r="BX194">
        <v>36.200000000000003</v>
      </c>
      <c r="BY194">
        <v>86081</v>
      </c>
      <c r="BZ194">
        <v>81.7</v>
      </c>
      <c r="CA194">
        <v>64640</v>
      </c>
      <c r="CB194">
        <v>61.3</v>
      </c>
      <c r="CC194">
        <v>55410</v>
      </c>
      <c r="CD194">
        <v>53.8</v>
      </c>
      <c r="CE194">
        <v>44973</v>
      </c>
      <c r="CF194">
        <v>51.3</v>
      </c>
      <c r="CG194">
        <v>26388</v>
      </c>
      <c r="CH194">
        <v>56.4</v>
      </c>
      <c r="CI194">
        <v>513989</v>
      </c>
      <c r="CJ194">
        <v>4.88</v>
      </c>
      <c r="CK194">
        <v>399193.88</v>
      </c>
      <c r="CL194">
        <v>3.79</v>
      </c>
      <c r="CM194">
        <v>406877.5</v>
      </c>
      <c r="CN194">
        <v>3.86</v>
      </c>
      <c r="CO194">
        <v>334331</v>
      </c>
      <c r="CP194">
        <v>3.17</v>
      </c>
      <c r="CQ194">
        <v>190287.04</v>
      </c>
      <c r="CR194">
        <v>1.81</v>
      </c>
      <c r="CS194">
        <v>1030155</v>
      </c>
      <c r="CT194">
        <v>9.8000000000000007</v>
      </c>
      <c r="CU194">
        <v>798387.76</v>
      </c>
      <c r="CV194">
        <v>7.6</v>
      </c>
      <c r="CW194">
        <v>1219898.05</v>
      </c>
      <c r="CX194">
        <v>11.6</v>
      </c>
      <c r="CY194">
        <v>1447913.66</v>
      </c>
      <c r="CZ194">
        <v>13.7</v>
      </c>
      <c r="DA194">
        <v>1125084.4099999999</v>
      </c>
      <c r="DB194">
        <v>10.7</v>
      </c>
      <c r="DC194">
        <v>322829.25</v>
      </c>
      <c r="DD194">
        <v>3.1</v>
      </c>
      <c r="DE194">
        <v>300542</v>
      </c>
      <c r="DF194">
        <v>2.9</v>
      </c>
      <c r="DG194">
        <v>304960</v>
      </c>
      <c r="DH194">
        <v>2.9</v>
      </c>
      <c r="DI194">
        <v>841</v>
      </c>
      <c r="DJ194">
        <v>0.8</v>
      </c>
      <c r="DK194">
        <v>540</v>
      </c>
      <c r="DL194">
        <v>0.5</v>
      </c>
      <c r="DM194">
        <v>843</v>
      </c>
      <c r="DN194">
        <v>0.8</v>
      </c>
      <c r="DO194">
        <v>8074</v>
      </c>
      <c r="DP194">
        <v>7.7</v>
      </c>
      <c r="DQ194">
        <v>56425</v>
      </c>
      <c r="DR194">
        <v>53.5</v>
      </c>
      <c r="DS194">
        <v>90468</v>
      </c>
      <c r="DT194">
        <v>85.9</v>
      </c>
      <c r="DU194">
        <v>12533</v>
      </c>
      <c r="DV194">
        <v>11.9</v>
      </c>
      <c r="DW194">
        <v>12500</v>
      </c>
      <c r="DX194">
        <v>11.9</v>
      </c>
      <c r="DY194">
        <v>7191</v>
      </c>
      <c r="DZ194">
        <v>6.8</v>
      </c>
      <c r="EA194">
        <v>1958</v>
      </c>
      <c r="EB194">
        <v>1.9</v>
      </c>
      <c r="EC194">
        <v>59968</v>
      </c>
      <c r="ED194">
        <v>56.9</v>
      </c>
    </row>
    <row r="195" spans="1:134" x14ac:dyDescent="0.35">
      <c r="A195" s="228" t="str">
        <f t="shared" si="3"/>
        <v>Provisional.State-funded mainstream.Admission type by prior attainment.Girls</v>
      </c>
      <c r="B195">
        <v>201819</v>
      </c>
      <c r="C195" t="s">
        <v>223</v>
      </c>
      <c r="D195" t="s">
        <v>224</v>
      </c>
      <c r="E195" t="s">
        <v>225</v>
      </c>
      <c r="F195" t="s">
        <v>226</v>
      </c>
      <c r="G195" t="s">
        <v>239</v>
      </c>
      <c r="H195" s="380" t="s">
        <v>235</v>
      </c>
      <c r="I195" t="s">
        <v>400</v>
      </c>
      <c r="J195" t="s">
        <v>6</v>
      </c>
      <c r="K195" t="s">
        <v>373</v>
      </c>
      <c r="L195" t="s">
        <v>403</v>
      </c>
      <c r="M195" t="s">
        <v>7</v>
      </c>
      <c r="N195">
        <v>80</v>
      </c>
      <c r="O195">
        <v>629</v>
      </c>
      <c r="P195">
        <v>35207.01</v>
      </c>
      <c r="Q195">
        <v>56</v>
      </c>
      <c r="R195">
        <v>628</v>
      </c>
      <c r="S195">
        <v>99.8</v>
      </c>
      <c r="T195">
        <v>418</v>
      </c>
      <c r="U195">
        <v>66.5</v>
      </c>
      <c r="V195">
        <v>583</v>
      </c>
      <c r="W195">
        <v>92.7</v>
      </c>
      <c r="X195">
        <v>460</v>
      </c>
      <c r="Y195">
        <v>73.099999999999994</v>
      </c>
      <c r="Z195">
        <v>174</v>
      </c>
      <c r="AA195">
        <v>27.7</v>
      </c>
      <c r="AB195">
        <v>319</v>
      </c>
      <c r="AC195">
        <v>50.7</v>
      </c>
      <c r="AD195">
        <v>3206.34</v>
      </c>
      <c r="AE195">
        <v>5.0999999999999996</v>
      </c>
      <c r="AF195">
        <v>629</v>
      </c>
      <c r="AG195">
        <v>722.59</v>
      </c>
      <c r="AH195">
        <v>1.1499999999999999</v>
      </c>
      <c r="AI195">
        <v>1.05</v>
      </c>
      <c r="AJ195">
        <v>1.25</v>
      </c>
      <c r="AK195">
        <v>743.38</v>
      </c>
      <c r="AL195">
        <v>1.18</v>
      </c>
      <c r="AM195">
        <v>1.08</v>
      </c>
      <c r="AN195">
        <v>1.28</v>
      </c>
      <c r="AO195">
        <v>556.84</v>
      </c>
      <c r="AP195">
        <v>0.89</v>
      </c>
      <c r="AQ195">
        <v>0.79</v>
      </c>
      <c r="AR195">
        <v>0.99</v>
      </c>
      <c r="AS195">
        <v>839.92</v>
      </c>
      <c r="AT195">
        <v>1.34</v>
      </c>
      <c r="AU195">
        <v>1.24</v>
      </c>
      <c r="AV195">
        <v>1.44</v>
      </c>
      <c r="AW195">
        <v>701.92</v>
      </c>
      <c r="AX195">
        <v>1.1200000000000001</v>
      </c>
      <c r="AY195">
        <v>1.02</v>
      </c>
      <c r="AZ195">
        <v>1.22</v>
      </c>
      <c r="BA195">
        <v>629</v>
      </c>
      <c r="BB195">
        <v>100</v>
      </c>
      <c r="BC195">
        <v>629</v>
      </c>
      <c r="BD195">
        <v>100</v>
      </c>
      <c r="BE195">
        <v>626</v>
      </c>
      <c r="BF195">
        <v>99.5</v>
      </c>
      <c r="BG195">
        <v>628</v>
      </c>
      <c r="BH195">
        <v>99.8</v>
      </c>
      <c r="BI195">
        <v>626</v>
      </c>
      <c r="BJ195">
        <v>99.5</v>
      </c>
      <c r="BK195">
        <v>560</v>
      </c>
      <c r="BL195">
        <v>89</v>
      </c>
      <c r="BM195">
        <v>515</v>
      </c>
      <c r="BN195">
        <v>81.900000000000006</v>
      </c>
      <c r="BO195">
        <v>575</v>
      </c>
      <c r="BP195">
        <v>91.4</v>
      </c>
      <c r="BQ195">
        <v>437</v>
      </c>
      <c r="BR195">
        <v>69.5</v>
      </c>
      <c r="BS195">
        <v>428</v>
      </c>
      <c r="BT195">
        <v>68.400000000000006</v>
      </c>
      <c r="BU195">
        <v>418</v>
      </c>
      <c r="BV195">
        <v>74.599999999999994</v>
      </c>
      <c r="BW195">
        <v>266</v>
      </c>
      <c r="BX195">
        <v>51.7</v>
      </c>
      <c r="BY195">
        <v>612</v>
      </c>
      <c r="BZ195">
        <v>97.3</v>
      </c>
      <c r="CA195">
        <v>594</v>
      </c>
      <c r="CB195">
        <v>94.4</v>
      </c>
      <c r="CC195">
        <v>565</v>
      </c>
      <c r="CD195">
        <v>90.3</v>
      </c>
      <c r="CE195">
        <v>502</v>
      </c>
      <c r="CF195">
        <v>89.6</v>
      </c>
      <c r="CG195">
        <v>387</v>
      </c>
      <c r="CH195">
        <v>75.099999999999994</v>
      </c>
      <c r="CI195">
        <v>3807</v>
      </c>
      <c r="CJ195">
        <v>6.05</v>
      </c>
      <c r="CK195">
        <v>3237</v>
      </c>
      <c r="CL195">
        <v>5.15</v>
      </c>
      <c r="CM195">
        <v>3362.5</v>
      </c>
      <c r="CN195">
        <v>5.35</v>
      </c>
      <c r="CO195">
        <v>3063</v>
      </c>
      <c r="CP195">
        <v>4.87</v>
      </c>
      <c r="CQ195">
        <v>2406</v>
      </c>
      <c r="CR195">
        <v>3.83</v>
      </c>
      <c r="CS195">
        <v>7618</v>
      </c>
      <c r="CT195">
        <v>12.1</v>
      </c>
      <c r="CU195">
        <v>6474</v>
      </c>
      <c r="CV195">
        <v>10.3</v>
      </c>
      <c r="CW195">
        <v>10390</v>
      </c>
      <c r="CX195">
        <v>16.5</v>
      </c>
      <c r="CY195">
        <v>10725.01</v>
      </c>
      <c r="CZ195">
        <v>17.100000000000001</v>
      </c>
      <c r="DA195">
        <v>10367.76</v>
      </c>
      <c r="DB195">
        <v>16.5</v>
      </c>
      <c r="DC195">
        <v>357.25</v>
      </c>
      <c r="DD195">
        <v>0.6</v>
      </c>
      <c r="DE195">
        <v>1868</v>
      </c>
      <c r="DF195">
        <v>3</v>
      </c>
      <c r="DG195">
        <v>1875</v>
      </c>
      <c r="DH195">
        <v>3</v>
      </c>
      <c r="DI195">
        <v>0</v>
      </c>
      <c r="DJ195">
        <v>0</v>
      </c>
      <c r="DK195">
        <v>1</v>
      </c>
      <c r="DL195">
        <v>0.2</v>
      </c>
      <c r="DM195">
        <v>3</v>
      </c>
      <c r="DN195">
        <v>0.5</v>
      </c>
      <c r="DO195">
        <v>12</v>
      </c>
      <c r="DP195">
        <v>1.9</v>
      </c>
      <c r="DQ195">
        <v>153</v>
      </c>
      <c r="DR195">
        <v>24.3</v>
      </c>
      <c r="DS195">
        <v>348</v>
      </c>
      <c r="DT195">
        <v>55.3</v>
      </c>
      <c r="DU195">
        <v>278</v>
      </c>
      <c r="DV195">
        <v>44.2</v>
      </c>
      <c r="DW195">
        <v>278</v>
      </c>
      <c r="DX195">
        <v>44.2</v>
      </c>
      <c r="DY195">
        <v>94</v>
      </c>
      <c r="DZ195">
        <v>14.9</v>
      </c>
      <c r="EA195">
        <v>31</v>
      </c>
      <c r="EB195">
        <v>4.9000000000000004</v>
      </c>
      <c r="EC195">
        <v>377</v>
      </c>
      <c r="ED195">
        <v>59.9</v>
      </c>
    </row>
    <row r="196" spans="1:134" x14ac:dyDescent="0.35">
      <c r="A196" s="228" t="str">
        <f t="shared" si="3"/>
        <v>Provisional.State-funded mainstream.Prior attainment.Girls</v>
      </c>
      <c r="B196">
        <v>201819</v>
      </c>
      <c r="C196" t="s">
        <v>223</v>
      </c>
      <c r="D196" t="s">
        <v>224</v>
      </c>
      <c r="E196" t="s">
        <v>225</v>
      </c>
      <c r="F196" t="s">
        <v>226</v>
      </c>
      <c r="G196" t="s">
        <v>239</v>
      </c>
      <c r="H196" s="380" t="s">
        <v>235</v>
      </c>
      <c r="I196" t="s">
        <v>362</v>
      </c>
      <c r="J196" t="s">
        <v>6</v>
      </c>
      <c r="K196" t="s">
        <v>373</v>
      </c>
      <c r="L196" t="s">
        <v>7</v>
      </c>
      <c r="M196" t="s">
        <v>7</v>
      </c>
      <c r="N196">
        <v>3016</v>
      </c>
      <c r="O196">
        <v>114988</v>
      </c>
      <c r="P196">
        <v>4898612.87</v>
      </c>
      <c r="Q196">
        <v>42.6</v>
      </c>
      <c r="R196">
        <v>113781</v>
      </c>
      <c r="S196">
        <v>99</v>
      </c>
      <c r="T196">
        <v>28834</v>
      </c>
      <c r="U196">
        <v>25.1</v>
      </c>
      <c r="V196">
        <v>66323</v>
      </c>
      <c r="W196">
        <v>57.7</v>
      </c>
      <c r="X196">
        <v>41751</v>
      </c>
      <c r="Y196">
        <v>36.299999999999997</v>
      </c>
      <c r="Z196">
        <v>7203</v>
      </c>
      <c r="AA196">
        <v>6.3</v>
      </c>
      <c r="AB196">
        <v>17330</v>
      </c>
      <c r="AC196">
        <v>15.1</v>
      </c>
      <c r="AD196">
        <v>408319.99</v>
      </c>
      <c r="AE196">
        <v>3.55</v>
      </c>
      <c r="AF196">
        <v>114988</v>
      </c>
      <c r="AG196">
        <v>28300.71</v>
      </c>
      <c r="AH196">
        <v>0.25</v>
      </c>
      <c r="AI196">
        <v>0.24</v>
      </c>
      <c r="AJ196">
        <v>0.25</v>
      </c>
      <c r="AK196">
        <v>47230.28</v>
      </c>
      <c r="AL196">
        <v>0.41</v>
      </c>
      <c r="AM196">
        <v>0.4</v>
      </c>
      <c r="AN196">
        <v>0.42</v>
      </c>
      <c r="AO196">
        <v>-399.59</v>
      </c>
      <c r="AP196">
        <v>0</v>
      </c>
      <c r="AQ196">
        <v>-0.01</v>
      </c>
      <c r="AR196">
        <v>0</v>
      </c>
      <c r="AS196">
        <v>17815.55</v>
      </c>
      <c r="AT196">
        <v>0.15</v>
      </c>
      <c r="AU196">
        <v>0.15</v>
      </c>
      <c r="AV196">
        <v>0.16</v>
      </c>
      <c r="AW196">
        <v>44225.86</v>
      </c>
      <c r="AX196">
        <v>0.38</v>
      </c>
      <c r="AY196">
        <v>0.38</v>
      </c>
      <c r="AZ196">
        <v>0.39</v>
      </c>
      <c r="BA196">
        <v>114247</v>
      </c>
      <c r="BB196">
        <v>99.4</v>
      </c>
      <c r="BC196">
        <v>114092</v>
      </c>
      <c r="BD196">
        <v>99.2</v>
      </c>
      <c r="BE196">
        <v>112925</v>
      </c>
      <c r="BF196">
        <v>98.2</v>
      </c>
      <c r="BG196">
        <v>113864</v>
      </c>
      <c r="BH196">
        <v>99</v>
      </c>
      <c r="BI196">
        <v>112295</v>
      </c>
      <c r="BJ196">
        <v>97.7</v>
      </c>
      <c r="BK196">
        <v>95499</v>
      </c>
      <c r="BL196">
        <v>83.1</v>
      </c>
      <c r="BM196">
        <v>50581</v>
      </c>
      <c r="BN196">
        <v>44</v>
      </c>
      <c r="BO196">
        <v>69886</v>
      </c>
      <c r="BP196">
        <v>60.8</v>
      </c>
      <c r="BQ196">
        <v>32988</v>
      </c>
      <c r="BR196">
        <v>28.7</v>
      </c>
      <c r="BS196">
        <v>31034</v>
      </c>
      <c r="BT196">
        <v>27.6</v>
      </c>
      <c r="BU196">
        <v>32752</v>
      </c>
      <c r="BV196">
        <v>34.299999999999997</v>
      </c>
      <c r="BW196">
        <v>18209</v>
      </c>
      <c r="BX196">
        <v>36</v>
      </c>
      <c r="BY196">
        <v>93722</v>
      </c>
      <c r="BZ196">
        <v>81.5</v>
      </c>
      <c r="CA196">
        <v>70467</v>
      </c>
      <c r="CB196">
        <v>61.3</v>
      </c>
      <c r="CC196">
        <v>60193</v>
      </c>
      <c r="CD196">
        <v>53.6</v>
      </c>
      <c r="CE196">
        <v>48876</v>
      </c>
      <c r="CF196">
        <v>51.2</v>
      </c>
      <c r="CG196">
        <v>28460</v>
      </c>
      <c r="CH196">
        <v>56.3</v>
      </c>
      <c r="CI196">
        <v>559785</v>
      </c>
      <c r="CJ196">
        <v>4.87</v>
      </c>
      <c r="CK196">
        <v>435166.88</v>
      </c>
      <c r="CL196">
        <v>3.78</v>
      </c>
      <c r="CM196">
        <v>442942</v>
      </c>
      <c r="CN196">
        <v>3.85</v>
      </c>
      <c r="CO196">
        <v>363753</v>
      </c>
      <c r="CP196">
        <v>3.16</v>
      </c>
      <c r="CQ196">
        <v>205335.18</v>
      </c>
      <c r="CR196">
        <v>1.79</v>
      </c>
      <c r="CS196">
        <v>1122173</v>
      </c>
      <c r="CT196">
        <v>9.8000000000000007</v>
      </c>
      <c r="CU196">
        <v>870333.76</v>
      </c>
      <c r="CV196">
        <v>7.6</v>
      </c>
      <c r="CW196">
        <v>1327030.69</v>
      </c>
      <c r="CX196">
        <v>11.5</v>
      </c>
      <c r="CY196">
        <v>1579075.42</v>
      </c>
      <c r="CZ196">
        <v>13.7</v>
      </c>
      <c r="DA196">
        <v>1221058.67</v>
      </c>
      <c r="DB196">
        <v>10.6</v>
      </c>
      <c r="DC196">
        <v>358016.75</v>
      </c>
      <c r="DD196">
        <v>3.1</v>
      </c>
      <c r="DE196">
        <v>327511</v>
      </c>
      <c r="DF196">
        <v>2.8</v>
      </c>
      <c r="DG196">
        <v>332369</v>
      </c>
      <c r="DH196">
        <v>2.9</v>
      </c>
      <c r="DI196">
        <v>974</v>
      </c>
      <c r="DJ196">
        <v>0.8</v>
      </c>
      <c r="DK196">
        <v>629</v>
      </c>
      <c r="DL196">
        <v>0.5</v>
      </c>
      <c r="DM196">
        <v>978</v>
      </c>
      <c r="DN196">
        <v>0.9</v>
      </c>
      <c r="DO196">
        <v>8800</v>
      </c>
      <c r="DP196">
        <v>7.7</v>
      </c>
      <c r="DQ196">
        <v>61856</v>
      </c>
      <c r="DR196">
        <v>53.8</v>
      </c>
      <c r="DS196">
        <v>98419</v>
      </c>
      <c r="DT196">
        <v>85.6</v>
      </c>
      <c r="DU196">
        <v>13878</v>
      </c>
      <c r="DV196">
        <v>12.1</v>
      </c>
      <c r="DW196">
        <v>13820</v>
      </c>
      <c r="DX196">
        <v>12</v>
      </c>
      <c r="DY196">
        <v>7776</v>
      </c>
      <c r="DZ196">
        <v>6.8</v>
      </c>
      <c r="EA196">
        <v>2065</v>
      </c>
      <c r="EB196">
        <v>1.8</v>
      </c>
      <c r="EC196">
        <v>65301</v>
      </c>
      <c r="ED196">
        <v>56.8</v>
      </c>
    </row>
    <row r="197" spans="1:134" x14ac:dyDescent="0.35">
      <c r="A197" s="228" t="str">
        <f t="shared" si="3"/>
        <v>Provisional.State-funded special schools.Prior attainment.Girls</v>
      </c>
      <c r="B197">
        <v>201819</v>
      </c>
      <c r="C197" t="s">
        <v>223</v>
      </c>
      <c r="D197" t="s">
        <v>224</v>
      </c>
      <c r="E197" t="s">
        <v>225</v>
      </c>
      <c r="F197" t="s">
        <v>226</v>
      </c>
      <c r="G197" t="s">
        <v>239</v>
      </c>
      <c r="H197" s="380" t="s">
        <v>238</v>
      </c>
      <c r="I197" t="s">
        <v>362</v>
      </c>
      <c r="J197" t="s">
        <v>6</v>
      </c>
      <c r="K197" t="s">
        <v>373</v>
      </c>
      <c r="L197" t="s">
        <v>7</v>
      </c>
      <c r="M197" t="s">
        <v>7</v>
      </c>
      <c r="N197">
        <v>123</v>
      </c>
      <c r="O197">
        <v>177</v>
      </c>
      <c r="P197">
        <v>1369</v>
      </c>
      <c r="Q197">
        <v>7.7</v>
      </c>
      <c r="R197">
        <v>80</v>
      </c>
      <c r="S197">
        <v>45.2</v>
      </c>
      <c r="T197">
        <v>1</v>
      </c>
      <c r="U197">
        <v>0.6</v>
      </c>
      <c r="V197">
        <v>6</v>
      </c>
      <c r="W197">
        <v>3.4</v>
      </c>
      <c r="X197">
        <v>0</v>
      </c>
      <c r="Y197">
        <v>0</v>
      </c>
      <c r="Z197">
        <v>0</v>
      </c>
      <c r="AA197">
        <v>0</v>
      </c>
      <c r="AB197">
        <v>0</v>
      </c>
      <c r="AC197">
        <v>0</v>
      </c>
      <c r="AD197">
        <v>83.67</v>
      </c>
      <c r="AE197">
        <v>0.47</v>
      </c>
      <c r="AF197">
        <v>177</v>
      </c>
      <c r="AG197">
        <v>-525.61</v>
      </c>
      <c r="AH197">
        <v>-2.97</v>
      </c>
      <c r="AI197">
        <v>-3.16</v>
      </c>
      <c r="AJ197">
        <v>-2.78</v>
      </c>
      <c r="AK197">
        <v>-561.65</v>
      </c>
      <c r="AL197">
        <v>-3.17</v>
      </c>
      <c r="AM197">
        <v>-3.36</v>
      </c>
      <c r="AN197">
        <v>-2.98</v>
      </c>
      <c r="AO197">
        <v>-413.18</v>
      </c>
      <c r="AP197">
        <v>-2.33</v>
      </c>
      <c r="AQ197">
        <v>-2.52</v>
      </c>
      <c r="AR197">
        <v>-2.15</v>
      </c>
      <c r="AS197">
        <v>-517.33000000000004</v>
      </c>
      <c r="AT197">
        <v>-2.92</v>
      </c>
      <c r="AU197">
        <v>-3.11</v>
      </c>
      <c r="AV197">
        <v>-2.73</v>
      </c>
      <c r="AW197">
        <v>-584.67999999999995</v>
      </c>
      <c r="AX197">
        <v>-3.3</v>
      </c>
      <c r="AY197">
        <v>-3.49</v>
      </c>
      <c r="AZ197">
        <v>-3.11</v>
      </c>
      <c r="BA197">
        <v>113</v>
      </c>
      <c r="BB197">
        <v>63.8</v>
      </c>
      <c r="BC197">
        <v>110</v>
      </c>
      <c r="BD197">
        <v>62.1</v>
      </c>
      <c r="BE197">
        <v>36</v>
      </c>
      <c r="BF197">
        <v>20.3</v>
      </c>
      <c r="BG197">
        <v>98</v>
      </c>
      <c r="BH197">
        <v>55.4</v>
      </c>
      <c r="BI197">
        <v>29</v>
      </c>
      <c r="BJ197">
        <v>16.399999999999999</v>
      </c>
      <c r="BK197">
        <v>13</v>
      </c>
      <c r="BL197">
        <v>7.3</v>
      </c>
      <c r="BM197">
        <v>0</v>
      </c>
      <c r="BN197">
        <v>0</v>
      </c>
      <c r="BO197">
        <v>5</v>
      </c>
      <c r="BP197">
        <v>2.8</v>
      </c>
      <c r="BQ197">
        <v>2</v>
      </c>
      <c r="BR197">
        <v>1.1000000000000001</v>
      </c>
      <c r="BS197">
        <v>3</v>
      </c>
      <c r="BT197">
        <v>10.3</v>
      </c>
      <c r="BU197">
        <v>2</v>
      </c>
      <c r="BV197">
        <v>15.4</v>
      </c>
      <c r="BW197">
        <v>0</v>
      </c>
      <c r="BX197">
        <v>0</v>
      </c>
      <c r="BY197">
        <v>11</v>
      </c>
      <c r="BZ197">
        <v>6.2</v>
      </c>
      <c r="CA197">
        <v>14</v>
      </c>
      <c r="CB197">
        <v>7.9</v>
      </c>
      <c r="CC197">
        <v>6</v>
      </c>
      <c r="CD197">
        <v>20.7</v>
      </c>
      <c r="CE197">
        <v>3</v>
      </c>
      <c r="CF197">
        <v>23.1</v>
      </c>
      <c r="CG197">
        <v>0</v>
      </c>
      <c r="CH197">
        <v>0</v>
      </c>
      <c r="CI197">
        <v>110</v>
      </c>
      <c r="CJ197">
        <v>0.62</v>
      </c>
      <c r="CK197">
        <v>203</v>
      </c>
      <c r="CL197">
        <v>1.1499999999999999</v>
      </c>
      <c r="CM197">
        <v>76.5</v>
      </c>
      <c r="CN197">
        <v>0.43</v>
      </c>
      <c r="CO197">
        <v>36</v>
      </c>
      <c r="CP197">
        <v>0.2</v>
      </c>
      <c r="CQ197">
        <v>0</v>
      </c>
      <c r="CR197">
        <v>0</v>
      </c>
      <c r="CS197">
        <v>367</v>
      </c>
      <c r="CT197">
        <v>2.1</v>
      </c>
      <c r="CU197">
        <v>406</v>
      </c>
      <c r="CV197">
        <v>2.2999999999999998</v>
      </c>
      <c r="CW197">
        <v>250</v>
      </c>
      <c r="CX197">
        <v>1.4</v>
      </c>
      <c r="CY197">
        <v>346</v>
      </c>
      <c r="CZ197">
        <v>2</v>
      </c>
      <c r="DA197">
        <v>288</v>
      </c>
      <c r="DB197">
        <v>1.6</v>
      </c>
      <c r="DC197">
        <v>58</v>
      </c>
      <c r="DD197">
        <v>0.3</v>
      </c>
      <c r="DE197">
        <v>92</v>
      </c>
      <c r="DF197">
        <v>0.5</v>
      </c>
      <c r="DG197">
        <v>114</v>
      </c>
      <c r="DH197">
        <v>0.6</v>
      </c>
      <c r="DI197">
        <v>77</v>
      </c>
      <c r="DJ197">
        <v>43.5</v>
      </c>
      <c r="DK197">
        <v>51</v>
      </c>
      <c r="DL197">
        <v>28.8</v>
      </c>
      <c r="DM197">
        <v>29</v>
      </c>
      <c r="DN197">
        <v>16.399999999999999</v>
      </c>
      <c r="DO197">
        <v>13</v>
      </c>
      <c r="DP197">
        <v>7.3</v>
      </c>
      <c r="DQ197">
        <v>7</v>
      </c>
      <c r="DR197">
        <v>4</v>
      </c>
      <c r="DS197">
        <v>29</v>
      </c>
      <c r="DT197">
        <v>16.399999999999999</v>
      </c>
      <c r="DU197">
        <v>0</v>
      </c>
      <c r="DV197">
        <v>0</v>
      </c>
      <c r="DW197">
        <v>0</v>
      </c>
      <c r="DX197">
        <v>0</v>
      </c>
      <c r="DY197">
        <v>1</v>
      </c>
      <c r="DZ197">
        <v>0.6</v>
      </c>
      <c r="EA197">
        <v>0</v>
      </c>
      <c r="EB197">
        <v>0</v>
      </c>
      <c r="EC197">
        <v>40</v>
      </c>
      <c r="ED197">
        <v>22.6</v>
      </c>
    </row>
    <row r="198" spans="1:134" x14ac:dyDescent="0.35">
      <c r="A198" s="228" t="str">
        <f t="shared" si="3"/>
        <v>Provisional.Studio Schools.Prior attainment.Girls</v>
      </c>
      <c r="B198">
        <v>201819</v>
      </c>
      <c r="C198" t="s">
        <v>223</v>
      </c>
      <c r="D198" t="s">
        <v>224</v>
      </c>
      <c r="E198" t="s">
        <v>225</v>
      </c>
      <c r="F198" t="s">
        <v>226</v>
      </c>
      <c r="G198" t="s">
        <v>239</v>
      </c>
      <c r="H198" s="380" t="s">
        <v>236</v>
      </c>
      <c r="I198" t="s">
        <v>362</v>
      </c>
      <c r="J198" t="s">
        <v>6</v>
      </c>
      <c r="K198" t="s">
        <v>373</v>
      </c>
      <c r="L198" t="s">
        <v>7</v>
      </c>
      <c r="M198" t="s">
        <v>7</v>
      </c>
      <c r="N198">
        <v>26</v>
      </c>
      <c r="O198">
        <v>255</v>
      </c>
      <c r="P198">
        <v>8493</v>
      </c>
      <c r="Q198">
        <v>33.299999999999997</v>
      </c>
      <c r="R198">
        <v>242</v>
      </c>
      <c r="S198">
        <v>94.9</v>
      </c>
      <c r="T198">
        <v>20</v>
      </c>
      <c r="U198">
        <v>7.8</v>
      </c>
      <c r="V198">
        <v>97</v>
      </c>
      <c r="W198">
        <v>38</v>
      </c>
      <c r="X198">
        <v>25</v>
      </c>
      <c r="Y198">
        <v>9.8000000000000007</v>
      </c>
      <c r="Z198">
        <v>1</v>
      </c>
      <c r="AA198">
        <v>0.4</v>
      </c>
      <c r="AB198">
        <v>8</v>
      </c>
      <c r="AC198">
        <v>3.1</v>
      </c>
      <c r="AD198">
        <v>586.6</v>
      </c>
      <c r="AE198">
        <v>2.2999999999999998</v>
      </c>
      <c r="AF198">
        <v>255</v>
      </c>
      <c r="AG198">
        <v>-157.26</v>
      </c>
      <c r="AH198">
        <v>-0.62</v>
      </c>
      <c r="AI198">
        <v>-0.77</v>
      </c>
      <c r="AJ198">
        <v>-0.46</v>
      </c>
      <c r="AK198">
        <v>-121.47</v>
      </c>
      <c r="AL198">
        <v>-0.48</v>
      </c>
      <c r="AM198">
        <v>-0.63</v>
      </c>
      <c r="AN198">
        <v>-0.32</v>
      </c>
      <c r="AO198">
        <v>-185.96</v>
      </c>
      <c r="AP198">
        <v>-0.73</v>
      </c>
      <c r="AQ198">
        <v>-0.89</v>
      </c>
      <c r="AR198">
        <v>-0.56999999999999995</v>
      </c>
      <c r="AS198">
        <v>-286.36</v>
      </c>
      <c r="AT198">
        <v>-1.1200000000000001</v>
      </c>
      <c r="AU198">
        <v>-1.28</v>
      </c>
      <c r="AV198">
        <v>-0.97</v>
      </c>
      <c r="AW198">
        <v>-49.11</v>
      </c>
      <c r="AX198">
        <v>-0.19</v>
      </c>
      <c r="AY198">
        <v>-0.35</v>
      </c>
      <c r="AZ198">
        <v>-0.04</v>
      </c>
      <c r="BA198">
        <v>244</v>
      </c>
      <c r="BB198">
        <v>95.7</v>
      </c>
      <c r="BC198">
        <v>242</v>
      </c>
      <c r="BD198">
        <v>94.9</v>
      </c>
      <c r="BE198">
        <v>235</v>
      </c>
      <c r="BF198">
        <v>92.2</v>
      </c>
      <c r="BG198">
        <v>242</v>
      </c>
      <c r="BH198">
        <v>94.9</v>
      </c>
      <c r="BI198">
        <v>206</v>
      </c>
      <c r="BJ198">
        <v>80.8</v>
      </c>
      <c r="BK198">
        <v>106</v>
      </c>
      <c r="BL198">
        <v>41.6</v>
      </c>
      <c r="BM198">
        <v>41</v>
      </c>
      <c r="BN198">
        <v>16.100000000000001</v>
      </c>
      <c r="BO198">
        <v>97</v>
      </c>
      <c r="BP198">
        <v>38</v>
      </c>
      <c r="BQ198">
        <v>26</v>
      </c>
      <c r="BR198">
        <v>10.199999999999999</v>
      </c>
      <c r="BS198">
        <v>23</v>
      </c>
      <c r="BT198">
        <v>11.2</v>
      </c>
      <c r="BU198">
        <v>16</v>
      </c>
      <c r="BV198">
        <v>15.1</v>
      </c>
      <c r="BW198">
        <v>11</v>
      </c>
      <c r="BX198">
        <v>26.8</v>
      </c>
      <c r="BY198">
        <v>156</v>
      </c>
      <c r="BZ198">
        <v>61.2</v>
      </c>
      <c r="CA198">
        <v>110</v>
      </c>
      <c r="CB198">
        <v>43.1</v>
      </c>
      <c r="CC198">
        <v>60</v>
      </c>
      <c r="CD198">
        <v>29.1</v>
      </c>
      <c r="CE198">
        <v>32</v>
      </c>
      <c r="CF198">
        <v>30.2</v>
      </c>
      <c r="CG198">
        <v>19</v>
      </c>
      <c r="CH198">
        <v>46.3</v>
      </c>
      <c r="CI198">
        <v>998</v>
      </c>
      <c r="CJ198">
        <v>3.91</v>
      </c>
      <c r="CK198">
        <v>766</v>
      </c>
      <c r="CL198">
        <v>3</v>
      </c>
      <c r="CM198">
        <v>644.5</v>
      </c>
      <c r="CN198">
        <v>2.5299999999999998</v>
      </c>
      <c r="CO198">
        <v>315</v>
      </c>
      <c r="CP198">
        <v>1.24</v>
      </c>
      <c r="CQ198">
        <v>151.75</v>
      </c>
      <c r="CR198">
        <v>0.6</v>
      </c>
      <c r="CS198">
        <v>2012</v>
      </c>
      <c r="CT198">
        <v>7.9</v>
      </c>
      <c r="CU198">
        <v>1532</v>
      </c>
      <c r="CV198">
        <v>6</v>
      </c>
      <c r="CW198">
        <v>1922.25</v>
      </c>
      <c r="CX198">
        <v>7.5</v>
      </c>
      <c r="CY198">
        <v>3026.75</v>
      </c>
      <c r="CZ198">
        <v>11.9</v>
      </c>
      <c r="DA198">
        <v>1577.5</v>
      </c>
      <c r="DB198">
        <v>6.2</v>
      </c>
      <c r="DC198">
        <v>1449.25</v>
      </c>
      <c r="DD198">
        <v>5.7</v>
      </c>
      <c r="DE198">
        <v>601</v>
      </c>
      <c r="DF198">
        <v>2.4</v>
      </c>
      <c r="DG198">
        <v>672</v>
      </c>
      <c r="DH198">
        <v>2.6</v>
      </c>
      <c r="DI198">
        <v>13</v>
      </c>
      <c r="DJ198">
        <v>5.0999999999999996</v>
      </c>
      <c r="DK198">
        <v>4</v>
      </c>
      <c r="DL198">
        <v>1.6</v>
      </c>
      <c r="DM198">
        <v>26</v>
      </c>
      <c r="DN198">
        <v>10.199999999999999</v>
      </c>
      <c r="DO198">
        <v>99</v>
      </c>
      <c r="DP198">
        <v>38.799999999999997</v>
      </c>
      <c r="DQ198">
        <v>88</v>
      </c>
      <c r="DR198">
        <v>34.5</v>
      </c>
      <c r="DS198">
        <v>172</v>
      </c>
      <c r="DT198">
        <v>67.5</v>
      </c>
      <c r="DU198">
        <v>34</v>
      </c>
      <c r="DV198">
        <v>13.3</v>
      </c>
      <c r="DW198">
        <v>34</v>
      </c>
      <c r="DX198">
        <v>13.3</v>
      </c>
      <c r="DY198">
        <v>2</v>
      </c>
      <c r="DZ198">
        <v>0.8</v>
      </c>
      <c r="EA198">
        <v>2</v>
      </c>
      <c r="EB198">
        <v>0.8</v>
      </c>
      <c r="EC198">
        <v>114</v>
      </c>
      <c r="ED198">
        <v>44.7</v>
      </c>
    </row>
    <row r="199" spans="1:134" x14ac:dyDescent="0.35">
      <c r="A199" s="228" t="str">
        <f t="shared" si="3"/>
        <v>Provisional.University Technical Colleges (UTCs).Prior attainment.Girls</v>
      </c>
      <c r="B199">
        <v>201819</v>
      </c>
      <c r="C199" t="s">
        <v>223</v>
      </c>
      <c r="D199" t="s">
        <v>224</v>
      </c>
      <c r="E199" t="s">
        <v>225</v>
      </c>
      <c r="F199" t="s">
        <v>226</v>
      </c>
      <c r="G199" t="s">
        <v>239</v>
      </c>
      <c r="H199" s="380" t="s">
        <v>237</v>
      </c>
      <c r="I199" t="s">
        <v>362</v>
      </c>
      <c r="J199" t="s">
        <v>6</v>
      </c>
      <c r="K199" t="s">
        <v>373</v>
      </c>
      <c r="L199" t="s">
        <v>7</v>
      </c>
      <c r="M199" t="s">
        <v>7</v>
      </c>
      <c r="N199">
        <v>46</v>
      </c>
      <c r="O199">
        <v>478</v>
      </c>
      <c r="P199">
        <v>16855.75</v>
      </c>
      <c r="Q199">
        <v>35.299999999999997</v>
      </c>
      <c r="R199">
        <v>454</v>
      </c>
      <c r="S199">
        <v>95</v>
      </c>
      <c r="T199">
        <v>67</v>
      </c>
      <c r="U199">
        <v>14</v>
      </c>
      <c r="V199">
        <v>213</v>
      </c>
      <c r="W199">
        <v>44.6</v>
      </c>
      <c r="X199">
        <v>17</v>
      </c>
      <c r="Y199">
        <v>3.6</v>
      </c>
      <c r="Z199">
        <v>0</v>
      </c>
      <c r="AA199">
        <v>0</v>
      </c>
      <c r="AB199">
        <v>1</v>
      </c>
      <c r="AC199">
        <v>0.2</v>
      </c>
      <c r="AD199">
        <v>1254.71</v>
      </c>
      <c r="AE199">
        <v>2.62</v>
      </c>
      <c r="AF199">
        <v>478</v>
      </c>
      <c r="AG199">
        <v>-238.51</v>
      </c>
      <c r="AH199">
        <v>-0.5</v>
      </c>
      <c r="AI199">
        <v>-0.61</v>
      </c>
      <c r="AJ199">
        <v>-0.38</v>
      </c>
      <c r="AK199">
        <v>-167.37</v>
      </c>
      <c r="AL199">
        <v>-0.35</v>
      </c>
      <c r="AM199">
        <v>-0.47</v>
      </c>
      <c r="AN199">
        <v>-0.24</v>
      </c>
      <c r="AO199">
        <v>-226.27</v>
      </c>
      <c r="AP199">
        <v>-0.47</v>
      </c>
      <c r="AQ199">
        <v>-0.59</v>
      </c>
      <c r="AR199">
        <v>-0.36</v>
      </c>
      <c r="AS199">
        <v>-331.58</v>
      </c>
      <c r="AT199">
        <v>-0.69</v>
      </c>
      <c r="AU199">
        <v>-0.81</v>
      </c>
      <c r="AV199">
        <v>-0.57999999999999996</v>
      </c>
      <c r="AW199">
        <v>-215.43</v>
      </c>
      <c r="AX199">
        <v>-0.45</v>
      </c>
      <c r="AY199">
        <v>-0.56999999999999995</v>
      </c>
      <c r="AZ199">
        <v>-0.34</v>
      </c>
      <c r="BA199">
        <v>471</v>
      </c>
      <c r="BB199">
        <v>98.5</v>
      </c>
      <c r="BC199">
        <v>469</v>
      </c>
      <c r="BD199">
        <v>98.1</v>
      </c>
      <c r="BE199">
        <v>439</v>
      </c>
      <c r="BF199">
        <v>91.8</v>
      </c>
      <c r="BG199">
        <v>456</v>
      </c>
      <c r="BH199">
        <v>95.4</v>
      </c>
      <c r="BI199">
        <v>436</v>
      </c>
      <c r="BJ199">
        <v>91.2</v>
      </c>
      <c r="BK199">
        <v>186</v>
      </c>
      <c r="BL199">
        <v>38.9</v>
      </c>
      <c r="BM199">
        <v>64</v>
      </c>
      <c r="BN199">
        <v>13.4</v>
      </c>
      <c r="BO199">
        <v>215</v>
      </c>
      <c r="BP199">
        <v>45</v>
      </c>
      <c r="BQ199">
        <v>92</v>
      </c>
      <c r="BR199">
        <v>19.2</v>
      </c>
      <c r="BS199">
        <v>81</v>
      </c>
      <c r="BT199">
        <v>18.600000000000001</v>
      </c>
      <c r="BU199">
        <v>39</v>
      </c>
      <c r="BV199">
        <v>21</v>
      </c>
      <c r="BW199">
        <v>10</v>
      </c>
      <c r="BX199">
        <v>15.6</v>
      </c>
      <c r="BY199">
        <v>330</v>
      </c>
      <c r="BZ199">
        <v>69</v>
      </c>
      <c r="CA199">
        <v>240</v>
      </c>
      <c r="CB199">
        <v>50.2</v>
      </c>
      <c r="CC199">
        <v>192</v>
      </c>
      <c r="CD199">
        <v>44</v>
      </c>
      <c r="CE199">
        <v>62</v>
      </c>
      <c r="CF199">
        <v>33.299999999999997</v>
      </c>
      <c r="CG199">
        <v>23</v>
      </c>
      <c r="CH199">
        <v>35.9</v>
      </c>
      <c r="CI199">
        <v>1953</v>
      </c>
      <c r="CJ199">
        <v>4.09</v>
      </c>
      <c r="CK199">
        <v>1594</v>
      </c>
      <c r="CL199">
        <v>3.33</v>
      </c>
      <c r="CM199">
        <v>1587.5</v>
      </c>
      <c r="CN199">
        <v>3.32</v>
      </c>
      <c r="CO199">
        <v>592</v>
      </c>
      <c r="CP199">
        <v>1.24</v>
      </c>
      <c r="CQ199">
        <v>214.75</v>
      </c>
      <c r="CR199">
        <v>0.45</v>
      </c>
      <c r="CS199">
        <v>3953</v>
      </c>
      <c r="CT199">
        <v>8.3000000000000007</v>
      </c>
      <c r="CU199">
        <v>3188</v>
      </c>
      <c r="CV199">
        <v>6.7</v>
      </c>
      <c r="CW199">
        <v>4326.75</v>
      </c>
      <c r="CX199">
        <v>9.1</v>
      </c>
      <c r="CY199">
        <v>5388</v>
      </c>
      <c r="CZ199">
        <v>11.3</v>
      </c>
      <c r="DA199">
        <v>2614</v>
      </c>
      <c r="DB199">
        <v>5.5</v>
      </c>
      <c r="DC199">
        <v>2774</v>
      </c>
      <c r="DD199">
        <v>5.8</v>
      </c>
      <c r="DE199">
        <v>1201</v>
      </c>
      <c r="DF199">
        <v>2.5</v>
      </c>
      <c r="DG199">
        <v>1288</v>
      </c>
      <c r="DH199">
        <v>2.7</v>
      </c>
      <c r="DI199">
        <v>11</v>
      </c>
      <c r="DJ199">
        <v>2.2999999999999998</v>
      </c>
      <c r="DK199">
        <v>19</v>
      </c>
      <c r="DL199">
        <v>4</v>
      </c>
      <c r="DM199">
        <v>8</v>
      </c>
      <c r="DN199">
        <v>1.7</v>
      </c>
      <c r="DO199">
        <v>231</v>
      </c>
      <c r="DP199">
        <v>48.3</v>
      </c>
      <c r="DQ199">
        <v>192</v>
      </c>
      <c r="DR199">
        <v>40.200000000000003</v>
      </c>
      <c r="DS199">
        <v>310</v>
      </c>
      <c r="DT199">
        <v>64.900000000000006</v>
      </c>
      <c r="DU199">
        <v>126</v>
      </c>
      <c r="DV199">
        <v>26.4</v>
      </c>
      <c r="DW199">
        <v>104</v>
      </c>
      <c r="DX199">
        <v>21.8</v>
      </c>
      <c r="DY199">
        <v>2</v>
      </c>
      <c r="DZ199">
        <v>0.4</v>
      </c>
      <c r="EA199">
        <v>3</v>
      </c>
      <c r="EB199">
        <v>0.6</v>
      </c>
      <c r="EC199">
        <v>115</v>
      </c>
      <c r="ED199">
        <v>24.1</v>
      </c>
    </row>
    <row r="200" spans="1:134" x14ac:dyDescent="0.35">
      <c r="A200" s="228" t="str">
        <f t="shared" si="3"/>
        <v>Provisional.Academies and free schools.Total.Girls</v>
      </c>
      <c r="B200">
        <v>201819</v>
      </c>
      <c r="C200" t="s">
        <v>223</v>
      </c>
      <c r="D200" t="s">
        <v>224</v>
      </c>
      <c r="E200" t="s">
        <v>225</v>
      </c>
      <c r="F200" t="s">
        <v>226</v>
      </c>
      <c r="G200" t="s">
        <v>239</v>
      </c>
      <c r="H200" s="380" t="s">
        <v>92</v>
      </c>
      <c r="I200" t="s">
        <v>7</v>
      </c>
      <c r="J200" t="s">
        <v>6</v>
      </c>
      <c r="K200" t="s">
        <v>7</v>
      </c>
      <c r="L200" t="s">
        <v>7</v>
      </c>
      <c r="M200" t="s">
        <v>7</v>
      </c>
      <c r="N200">
        <v>2231</v>
      </c>
      <c r="O200">
        <v>191898</v>
      </c>
      <c r="P200">
        <v>9635681.4199999999</v>
      </c>
      <c r="Q200">
        <v>50.2</v>
      </c>
      <c r="R200">
        <v>189786</v>
      </c>
      <c r="S200">
        <v>98.9</v>
      </c>
      <c r="T200">
        <v>91223</v>
      </c>
      <c r="U200">
        <v>47.5</v>
      </c>
      <c r="V200">
        <v>133384</v>
      </c>
      <c r="W200">
        <v>69.5</v>
      </c>
      <c r="X200">
        <v>90818</v>
      </c>
      <c r="Y200">
        <v>47.3</v>
      </c>
      <c r="Z200">
        <v>42370</v>
      </c>
      <c r="AA200">
        <v>22.1</v>
      </c>
      <c r="AB200">
        <v>60364</v>
      </c>
      <c r="AC200">
        <v>31.5</v>
      </c>
      <c r="AD200">
        <v>843715.52</v>
      </c>
      <c r="AE200">
        <v>4.4000000000000004</v>
      </c>
      <c r="AF200">
        <v>181994</v>
      </c>
      <c r="AG200">
        <v>47867.63</v>
      </c>
      <c r="AH200">
        <v>0.26</v>
      </c>
      <c r="AI200">
        <v>0.26</v>
      </c>
      <c r="AJ200">
        <v>0.27</v>
      </c>
      <c r="AK200">
        <v>77883.320000000007</v>
      </c>
      <c r="AL200">
        <v>0.43</v>
      </c>
      <c r="AM200">
        <v>0.42</v>
      </c>
      <c r="AN200">
        <v>0.43</v>
      </c>
      <c r="AO200">
        <v>526.89</v>
      </c>
      <c r="AP200">
        <v>0</v>
      </c>
      <c r="AQ200">
        <v>0</v>
      </c>
      <c r="AR200">
        <v>0.01</v>
      </c>
      <c r="AS200">
        <v>31606.29</v>
      </c>
      <c r="AT200">
        <v>0.17</v>
      </c>
      <c r="AU200">
        <v>0.17</v>
      </c>
      <c r="AV200">
        <v>0.18</v>
      </c>
      <c r="AW200">
        <v>72666.350000000006</v>
      </c>
      <c r="AX200">
        <v>0.4</v>
      </c>
      <c r="AY200">
        <v>0.39</v>
      </c>
      <c r="AZ200">
        <v>0.41</v>
      </c>
      <c r="BA200">
        <v>190760</v>
      </c>
      <c r="BB200">
        <v>99.4</v>
      </c>
      <c r="BC200">
        <v>190462</v>
      </c>
      <c r="BD200">
        <v>99.3</v>
      </c>
      <c r="BE200">
        <v>188563</v>
      </c>
      <c r="BF200">
        <v>98.3</v>
      </c>
      <c r="BG200">
        <v>190040</v>
      </c>
      <c r="BH200">
        <v>99</v>
      </c>
      <c r="BI200">
        <v>187551</v>
      </c>
      <c r="BJ200">
        <v>97.7</v>
      </c>
      <c r="BK200">
        <v>161276</v>
      </c>
      <c r="BL200">
        <v>84</v>
      </c>
      <c r="BM200">
        <v>105283</v>
      </c>
      <c r="BN200">
        <v>54.9</v>
      </c>
      <c r="BO200">
        <v>135132</v>
      </c>
      <c r="BP200">
        <v>70.400000000000006</v>
      </c>
      <c r="BQ200">
        <v>96913</v>
      </c>
      <c r="BR200">
        <v>50.5</v>
      </c>
      <c r="BS200">
        <v>91916</v>
      </c>
      <c r="BT200">
        <v>49</v>
      </c>
      <c r="BU200">
        <v>87312</v>
      </c>
      <c r="BV200">
        <v>54.1</v>
      </c>
      <c r="BW200">
        <v>62028</v>
      </c>
      <c r="BX200">
        <v>58.9</v>
      </c>
      <c r="BY200">
        <v>161278</v>
      </c>
      <c r="BZ200">
        <v>84</v>
      </c>
      <c r="CA200">
        <v>138019</v>
      </c>
      <c r="CB200">
        <v>71.900000000000006</v>
      </c>
      <c r="CC200">
        <v>126704</v>
      </c>
      <c r="CD200">
        <v>67.599999999999994</v>
      </c>
      <c r="CE200">
        <v>106938</v>
      </c>
      <c r="CF200">
        <v>66.3</v>
      </c>
      <c r="CG200">
        <v>78390</v>
      </c>
      <c r="CH200">
        <v>74.5</v>
      </c>
      <c r="CI200">
        <v>1054361.28</v>
      </c>
      <c r="CJ200">
        <v>5.49</v>
      </c>
      <c r="CK200">
        <v>888330.58</v>
      </c>
      <c r="CL200">
        <v>4.63</v>
      </c>
      <c r="CM200">
        <v>903373.6</v>
      </c>
      <c r="CN200">
        <v>4.71</v>
      </c>
      <c r="CO200">
        <v>776331</v>
      </c>
      <c r="CP200">
        <v>4.05</v>
      </c>
      <c r="CQ200">
        <v>536530.28</v>
      </c>
      <c r="CR200">
        <v>2.8</v>
      </c>
      <c r="CS200">
        <v>2112740.56</v>
      </c>
      <c r="CT200">
        <v>11</v>
      </c>
      <c r="CU200">
        <v>1776693.08</v>
      </c>
      <c r="CV200">
        <v>9.3000000000000007</v>
      </c>
      <c r="CW200">
        <v>2741942.67</v>
      </c>
      <c r="CX200">
        <v>14.3</v>
      </c>
      <c r="CY200">
        <v>3004305.11</v>
      </c>
      <c r="CZ200">
        <v>15.7</v>
      </c>
      <c r="DA200">
        <v>2492924.36</v>
      </c>
      <c r="DB200">
        <v>13</v>
      </c>
      <c r="DC200">
        <v>511380.75</v>
      </c>
      <c r="DD200">
        <v>2.7</v>
      </c>
      <c r="DE200">
        <v>549802</v>
      </c>
      <c r="DF200">
        <v>2.9</v>
      </c>
      <c r="DG200">
        <v>555937</v>
      </c>
      <c r="DH200">
        <v>2.9</v>
      </c>
      <c r="DI200">
        <v>1552</v>
      </c>
      <c r="DJ200">
        <v>0.8</v>
      </c>
      <c r="DK200">
        <v>843</v>
      </c>
      <c r="DL200">
        <v>0.4</v>
      </c>
      <c r="DM200">
        <v>1683</v>
      </c>
      <c r="DN200">
        <v>0.9</v>
      </c>
      <c r="DO200">
        <v>13594</v>
      </c>
      <c r="DP200">
        <v>7.1</v>
      </c>
      <c r="DQ200">
        <v>83408</v>
      </c>
      <c r="DR200">
        <v>43.5</v>
      </c>
      <c r="DS200">
        <v>133711</v>
      </c>
      <c r="DT200">
        <v>69.7</v>
      </c>
      <c r="DU200">
        <v>53842</v>
      </c>
      <c r="DV200">
        <v>28.1</v>
      </c>
      <c r="DW200">
        <v>53735</v>
      </c>
      <c r="DX200">
        <v>28</v>
      </c>
      <c r="DY200">
        <v>15994</v>
      </c>
      <c r="DZ200">
        <v>8.3000000000000007</v>
      </c>
      <c r="EA200">
        <v>7372</v>
      </c>
      <c r="EB200">
        <v>3.8</v>
      </c>
      <c r="EC200">
        <v>109254</v>
      </c>
      <c r="ED200">
        <v>56.9</v>
      </c>
    </row>
    <row r="201" spans="1:134" x14ac:dyDescent="0.35">
      <c r="A201" s="228" t="str">
        <f t="shared" si="3"/>
        <v>Provisional.All independent schools.Total.Girls</v>
      </c>
      <c r="B201">
        <v>201819</v>
      </c>
      <c r="C201" t="s">
        <v>223</v>
      </c>
      <c r="D201" t="s">
        <v>224</v>
      </c>
      <c r="E201" t="s">
        <v>225</v>
      </c>
      <c r="F201" t="s">
        <v>226</v>
      </c>
      <c r="G201" t="s">
        <v>239</v>
      </c>
      <c r="H201" s="380" t="s">
        <v>311</v>
      </c>
      <c r="I201" t="s">
        <v>7</v>
      </c>
      <c r="J201" t="s">
        <v>6</v>
      </c>
      <c r="K201" t="s">
        <v>7</v>
      </c>
      <c r="L201" t="s">
        <v>7</v>
      </c>
      <c r="M201" t="s">
        <v>7</v>
      </c>
      <c r="N201">
        <v>984</v>
      </c>
      <c r="O201">
        <v>23371</v>
      </c>
      <c r="P201">
        <v>870703.65</v>
      </c>
      <c r="Q201">
        <v>37.299999999999997</v>
      </c>
      <c r="R201">
        <v>6839</v>
      </c>
      <c r="S201">
        <v>29.3</v>
      </c>
      <c r="T201">
        <v>4401</v>
      </c>
      <c r="U201">
        <v>18.8</v>
      </c>
      <c r="V201">
        <v>5673</v>
      </c>
      <c r="W201">
        <v>24.3</v>
      </c>
      <c r="X201">
        <v>2417</v>
      </c>
      <c r="Y201">
        <v>10.3</v>
      </c>
      <c r="Z201">
        <v>1571</v>
      </c>
      <c r="AA201">
        <v>6.7</v>
      </c>
      <c r="AB201">
        <v>2027</v>
      </c>
      <c r="AC201">
        <v>8.6999999999999993</v>
      </c>
      <c r="AD201">
        <v>67952.72</v>
      </c>
      <c r="AE201">
        <v>2.91</v>
      </c>
      <c r="AF201">
        <v>92</v>
      </c>
      <c r="AG201">
        <v>-139.02000000000001</v>
      </c>
      <c r="AH201">
        <v>-1.51</v>
      </c>
      <c r="AI201">
        <v>-1.77</v>
      </c>
      <c r="AJ201">
        <v>-1.25</v>
      </c>
      <c r="AK201">
        <v>-161.84</v>
      </c>
      <c r="AL201">
        <v>-1.76</v>
      </c>
      <c r="AM201">
        <v>-2.02</v>
      </c>
      <c r="AN201">
        <v>-1.5</v>
      </c>
      <c r="AO201">
        <v>-108.62</v>
      </c>
      <c r="AP201">
        <v>-1.18</v>
      </c>
      <c r="AQ201">
        <v>-1.44</v>
      </c>
      <c r="AR201">
        <v>-0.92</v>
      </c>
      <c r="AS201">
        <v>-136.55000000000001</v>
      </c>
      <c r="AT201">
        <v>-1.48</v>
      </c>
      <c r="AU201">
        <v>-1.75</v>
      </c>
      <c r="AV201">
        <v>-1.22</v>
      </c>
      <c r="AW201">
        <v>-146.63</v>
      </c>
      <c r="AX201">
        <v>-1.59</v>
      </c>
      <c r="AY201">
        <v>-1.86</v>
      </c>
      <c r="AZ201">
        <v>-1.33</v>
      </c>
      <c r="BA201">
        <v>22251</v>
      </c>
      <c r="BB201">
        <v>95.2</v>
      </c>
      <c r="BC201">
        <v>22255</v>
      </c>
      <c r="BD201">
        <v>95.2</v>
      </c>
      <c r="BE201">
        <v>10282</v>
      </c>
      <c r="BF201">
        <v>44</v>
      </c>
      <c r="BG201">
        <v>8451</v>
      </c>
      <c r="BH201">
        <v>36.200000000000003</v>
      </c>
      <c r="BI201">
        <v>10674</v>
      </c>
      <c r="BJ201">
        <v>45.7</v>
      </c>
      <c r="BK201">
        <v>11161</v>
      </c>
      <c r="BL201">
        <v>47.8</v>
      </c>
      <c r="BM201">
        <v>11496</v>
      </c>
      <c r="BN201">
        <v>49.2</v>
      </c>
      <c r="BO201">
        <v>9558</v>
      </c>
      <c r="BP201">
        <v>40.9</v>
      </c>
      <c r="BQ201">
        <v>5833</v>
      </c>
      <c r="BR201">
        <v>25</v>
      </c>
      <c r="BS201">
        <v>8692</v>
      </c>
      <c r="BT201">
        <v>81.400000000000006</v>
      </c>
      <c r="BU201">
        <v>9688</v>
      </c>
      <c r="BV201">
        <v>86.8</v>
      </c>
      <c r="BW201">
        <v>9978</v>
      </c>
      <c r="BX201">
        <v>86.8</v>
      </c>
      <c r="BY201">
        <v>10063</v>
      </c>
      <c r="BZ201">
        <v>43.1</v>
      </c>
      <c r="CA201">
        <v>7235</v>
      </c>
      <c r="CB201">
        <v>31</v>
      </c>
      <c r="CC201">
        <v>9888</v>
      </c>
      <c r="CD201">
        <v>92.6</v>
      </c>
      <c r="CE201">
        <v>10406</v>
      </c>
      <c r="CF201">
        <v>93.2</v>
      </c>
      <c r="CG201">
        <v>10846</v>
      </c>
      <c r="CH201">
        <v>94.3</v>
      </c>
      <c r="CI201">
        <v>70557.17</v>
      </c>
      <c r="CJ201">
        <v>3.02</v>
      </c>
      <c r="CK201">
        <v>46641.07</v>
      </c>
      <c r="CL201">
        <v>2</v>
      </c>
      <c r="CM201">
        <v>68444.38</v>
      </c>
      <c r="CN201">
        <v>2.93</v>
      </c>
      <c r="CO201">
        <v>75116.13</v>
      </c>
      <c r="CP201">
        <v>3.21</v>
      </c>
      <c r="CQ201">
        <v>78525.05</v>
      </c>
      <c r="CR201">
        <v>3.36</v>
      </c>
      <c r="CS201">
        <v>156631.34</v>
      </c>
      <c r="CT201">
        <v>6.7</v>
      </c>
      <c r="CU201">
        <v>93282.14</v>
      </c>
      <c r="CV201">
        <v>4</v>
      </c>
      <c r="CW201">
        <v>302280.69</v>
      </c>
      <c r="CX201">
        <v>12.9</v>
      </c>
      <c r="CY201">
        <v>318509.48</v>
      </c>
      <c r="CZ201">
        <v>13.6</v>
      </c>
      <c r="DA201">
        <v>311697.28999999998</v>
      </c>
      <c r="DB201">
        <v>13.3</v>
      </c>
      <c r="DC201">
        <v>6812.19</v>
      </c>
      <c r="DD201">
        <v>0.3</v>
      </c>
      <c r="DE201">
        <v>44736</v>
      </c>
      <c r="DF201">
        <v>1.9</v>
      </c>
      <c r="DG201">
        <v>47858</v>
      </c>
      <c r="DH201">
        <v>2</v>
      </c>
      <c r="DI201">
        <v>3520</v>
      </c>
      <c r="DJ201">
        <v>15.1</v>
      </c>
      <c r="DK201">
        <v>5325</v>
      </c>
      <c r="DL201">
        <v>22.8</v>
      </c>
      <c r="DM201">
        <v>4920</v>
      </c>
      <c r="DN201">
        <v>21.1</v>
      </c>
      <c r="DO201">
        <v>3950</v>
      </c>
      <c r="DP201">
        <v>16.899999999999999</v>
      </c>
      <c r="DQ201">
        <v>3241</v>
      </c>
      <c r="DR201">
        <v>13.9</v>
      </c>
      <c r="DS201">
        <v>5820</v>
      </c>
      <c r="DT201">
        <v>24.9</v>
      </c>
      <c r="DU201">
        <v>4856</v>
      </c>
      <c r="DV201">
        <v>20.8</v>
      </c>
      <c r="DW201">
        <v>4839</v>
      </c>
      <c r="DX201">
        <v>20.7</v>
      </c>
      <c r="DY201">
        <v>1259</v>
      </c>
      <c r="DZ201">
        <v>5.4</v>
      </c>
      <c r="EA201">
        <v>2430</v>
      </c>
      <c r="EB201">
        <v>10.4</v>
      </c>
      <c r="EC201">
        <v>12502</v>
      </c>
      <c r="ED201">
        <v>53.5</v>
      </c>
    </row>
    <row r="202" spans="1:134" x14ac:dyDescent="0.35">
      <c r="A202" s="228" t="str">
        <f t="shared" si="3"/>
        <v>Provisional.All schools.Total.Girls</v>
      </c>
      <c r="B202">
        <v>201819</v>
      </c>
      <c r="C202" t="s">
        <v>223</v>
      </c>
      <c r="D202" t="s">
        <v>224</v>
      </c>
      <c r="E202" t="s">
        <v>225</v>
      </c>
      <c r="F202" t="s">
        <v>226</v>
      </c>
      <c r="G202" t="s">
        <v>239</v>
      </c>
      <c r="H202" s="380" t="s">
        <v>15</v>
      </c>
      <c r="I202" t="s">
        <v>7</v>
      </c>
      <c r="J202" t="s">
        <v>6</v>
      </c>
      <c r="K202" t="s">
        <v>7</v>
      </c>
      <c r="L202" t="s">
        <v>7</v>
      </c>
      <c r="M202" t="s">
        <v>7</v>
      </c>
      <c r="N202">
        <v>5068</v>
      </c>
      <c r="O202">
        <v>294805</v>
      </c>
      <c r="P202">
        <v>14035008.59</v>
      </c>
      <c r="Q202">
        <v>47.6</v>
      </c>
      <c r="R202">
        <v>269396</v>
      </c>
      <c r="S202">
        <v>91.4</v>
      </c>
      <c r="T202">
        <v>127898</v>
      </c>
      <c r="U202">
        <v>43.4</v>
      </c>
      <c r="V202">
        <v>187530</v>
      </c>
      <c r="W202">
        <v>63.6</v>
      </c>
      <c r="X202">
        <v>124540</v>
      </c>
      <c r="Y202">
        <v>42.2</v>
      </c>
      <c r="Z202">
        <v>57723</v>
      </c>
      <c r="AA202">
        <v>19.600000000000001</v>
      </c>
      <c r="AB202">
        <v>82640</v>
      </c>
      <c r="AC202">
        <v>28</v>
      </c>
      <c r="AD202">
        <v>1217907.93</v>
      </c>
      <c r="AE202">
        <v>4.13</v>
      </c>
      <c r="AF202">
        <v>254855</v>
      </c>
      <c r="AG202">
        <v>48324.160000000003</v>
      </c>
      <c r="AH202">
        <v>0.19</v>
      </c>
      <c r="AI202">
        <v>0.18</v>
      </c>
      <c r="AJ202">
        <v>0.19</v>
      </c>
      <c r="AK202">
        <v>89239.42</v>
      </c>
      <c r="AL202">
        <v>0.35</v>
      </c>
      <c r="AM202">
        <v>0.35</v>
      </c>
      <c r="AN202">
        <v>0.36</v>
      </c>
      <c r="AO202">
        <v>-12803.06</v>
      </c>
      <c r="AP202">
        <v>-0.05</v>
      </c>
      <c r="AQ202">
        <v>-0.06</v>
      </c>
      <c r="AR202">
        <v>-0.05</v>
      </c>
      <c r="AS202">
        <v>26447.97</v>
      </c>
      <c r="AT202">
        <v>0.1</v>
      </c>
      <c r="AU202">
        <v>0.1</v>
      </c>
      <c r="AV202">
        <v>0.11</v>
      </c>
      <c r="AW202">
        <v>79377.070000000007</v>
      </c>
      <c r="AX202">
        <v>0.31</v>
      </c>
      <c r="AY202">
        <v>0.31</v>
      </c>
      <c r="AZ202">
        <v>0.32</v>
      </c>
      <c r="BA202">
        <v>287577</v>
      </c>
      <c r="BB202">
        <v>97.5</v>
      </c>
      <c r="BC202">
        <v>286922</v>
      </c>
      <c r="BD202">
        <v>97.3</v>
      </c>
      <c r="BE202">
        <v>269414</v>
      </c>
      <c r="BF202">
        <v>91.4</v>
      </c>
      <c r="BG202">
        <v>271823</v>
      </c>
      <c r="BH202">
        <v>92.2</v>
      </c>
      <c r="BI202">
        <v>268671</v>
      </c>
      <c r="BJ202">
        <v>91.1</v>
      </c>
      <c r="BK202">
        <v>231149</v>
      </c>
      <c r="BL202">
        <v>78.400000000000006</v>
      </c>
      <c r="BM202">
        <v>154547</v>
      </c>
      <c r="BN202">
        <v>52.4</v>
      </c>
      <c r="BO202">
        <v>194034</v>
      </c>
      <c r="BP202">
        <v>65.8</v>
      </c>
      <c r="BQ202">
        <v>137378</v>
      </c>
      <c r="BR202">
        <v>46.6</v>
      </c>
      <c r="BS202">
        <v>133113</v>
      </c>
      <c r="BT202">
        <v>49.5</v>
      </c>
      <c r="BU202">
        <v>127984</v>
      </c>
      <c r="BV202">
        <v>55.4</v>
      </c>
      <c r="BW202">
        <v>94024</v>
      </c>
      <c r="BX202">
        <v>60.8</v>
      </c>
      <c r="BY202">
        <v>230760</v>
      </c>
      <c r="BZ202">
        <v>78.3</v>
      </c>
      <c r="CA202">
        <v>195831</v>
      </c>
      <c r="CB202">
        <v>66.400000000000006</v>
      </c>
      <c r="CC202">
        <v>182223</v>
      </c>
      <c r="CD202">
        <v>67.8</v>
      </c>
      <c r="CE202">
        <v>155700</v>
      </c>
      <c r="CF202">
        <v>67.400000000000006</v>
      </c>
      <c r="CG202">
        <v>117172</v>
      </c>
      <c r="CH202">
        <v>75.8</v>
      </c>
      <c r="CI202">
        <v>1511552.45</v>
      </c>
      <c r="CJ202">
        <v>5.13</v>
      </c>
      <c r="CK202">
        <v>1261983.67</v>
      </c>
      <c r="CL202">
        <v>4.28</v>
      </c>
      <c r="CM202">
        <v>1299318.98</v>
      </c>
      <c r="CN202">
        <v>4.41</v>
      </c>
      <c r="CO202">
        <v>1128707.1299999999</v>
      </c>
      <c r="CP202">
        <v>3.83</v>
      </c>
      <c r="CQ202">
        <v>806579.32</v>
      </c>
      <c r="CR202">
        <v>2.74</v>
      </c>
      <c r="CS202">
        <v>3049467.9</v>
      </c>
      <c r="CT202">
        <v>10.3</v>
      </c>
      <c r="CU202">
        <v>2523999.2599999998</v>
      </c>
      <c r="CV202">
        <v>8.6</v>
      </c>
      <c r="CW202">
        <v>4043455.77</v>
      </c>
      <c r="CX202">
        <v>13.7</v>
      </c>
      <c r="CY202">
        <v>4418085.66</v>
      </c>
      <c r="CZ202">
        <v>15</v>
      </c>
      <c r="DA202">
        <v>3735852.22</v>
      </c>
      <c r="DB202">
        <v>12.7</v>
      </c>
      <c r="DC202">
        <v>682233.44</v>
      </c>
      <c r="DD202">
        <v>2.2999999999999998</v>
      </c>
      <c r="DE202">
        <v>800258</v>
      </c>
      <c r="DF202">
        <v>2.7</v>
      </c>
      <c r="DG202">
        <v>812449</v>
      </c>
      <c r="DH202">
        <v>2.8</v>
      </c>
      <c r="DI202">
        <v>10629</v>
      </c>
      <c r="DJ202">
        <v>3.6</v>
      </c>
      <c r="DK202">
        <v>8230</v>
      </c>
      <c r="DL202">
        <v>2.8</v>
      </c>
      <c r="DM202">
        <v>8177</v>
      </c>
      <c r="DN202">
        <v>2.8</v>
      </c>
      <c r="DO202">
        <v>23308</v>
      </c>
      <c r="DP202">
        <v>7.9</v>
      </c>
      <c r="DQ202">
        <v>119599</v>
      </c>
      <c r="DR202">
        <v>40.6</v>
      </c>
      <c r="DS202">
        <v>192467</v>
      </c>
      <c r="DT202">
        <v>65.3</v>
      </c>
      <c r="DU202">
        <v>76220</v>
      </c>
      <c r="DV202">
        <v>25.9</v>
      </c>
      <c r="DW202">
        <v>76082</v>
      </c>
      <c r="DX202">
        <v>25.8</v>
      </c>
      <c r="DY202">
        <v>22992</v>
      </c>
      <c r="DZ202">
        <v>7.8</v>
      </c>
      <c r="EA202">
        <v>12127</v>
      </c>
      <c r="EB202">
        <v>4.0999999999999996</v>
      </c>
      <c r="EC202">
        <v>162719</v>
      </c>
      <c r="ED202">
        <v>55.2</v>
      </c>
    </row>
    <row r="203" spans="1:134" x14ac:dyDescent="0.35">
      <c r="A203" s="228" t="str">
        <f t="shared" si="3"/>
        <v>Provisional.All special schools.Total.Girls</v>
      </c>
      <c r="B203">
        <v>201819</v>
      </c>
      <c r="C203" t="s">
        <v>223</v>
      </c>
      <c r="D203" t="s">
        <v>224</v>
      </c>
      <c r="E203" t="s">
        <v>225</v>
      </c>
      <c r="F203" t="s">
        <v>226</v>
      </c>
      <c r="G203" t="s">
        <v>239</v>
      </c>
      <c r="H203" s="380" t="s">
        <v>18</v>
      </c>
      <c r="I203" t="s">
        <v>7</v>
      </c>
      <c r="J203" t="s">
        <v>6</v>
      </c>
      <c r="K203" t="s">
        <v>7</v>
      </c>
      <c r="L203" t="s">
        <v>7</v>
      </c>
      <c r="M203" t="s">
        <v>7</v>
      </c>
      <c r="N203">
        <v>881</v>
      </c>
      <c r="O203">
        <v>3658</v>
      </c>
      <c r="P203">
        <v>10835</v>
      </c>
      <c r="Q203">
        <v>3</v>
      </c>
      <c r="R203">
        <v>544</v>
      </c>
      <c r="S203">
        <v>14.9</v>
      </c>
      <c r="T203">
        <v>28</v>
      </c>
      <c r="U203">
        <v>0.8</v>
      </c>
      <c r="V203">
        <v>70</v>
      </c>
      <c r="W203">
        <v>1.9</v>
      </c>
      <c r="X203">
        <v>1</v>
      </c>
      <c r="Y203">
        <v>0</v>
      </c>
      <c r="Z203">
        <v>0</v>
      </c>
      <c r="AA203">
        <v>0</v>
      </c>
      <c r="AB203">
        <v>1</v>
      </c>
      <c r="AC203">
        <v>0</v>
      </c>
      <c r="AD203">
        <v>654.11</v>
      </c>
      <c r="AE203">
        <v>0.18</v>
      </c>
      <c r="AF203">
        <v>2809</v>
      </c>
      <c r="AG203">
        <v>-4703.5200000000004</v>
      </c>
      <c r="AH203">
        <v>-1.67</v>
      </c>
      <c r="AI203">
        <v>-1.72</v>
      </c>
      <c r="AJ203">
        <v>-1.63</v>
      </c>
      <c r="AK203">
        <v>-5333.4</v>
      </c>
      <c r="AL203">
        <v>-1.9</v>
      </c>
      <c r="AM203">
        <v>-1.95</v>
      </c>
      <c r="AN203">
        <v>-1.85</v>
      </c>
      <c r="AO203">
        <v>-3429.42</v>
      </c>
      <c r="AP203">
        <v>-1.22</v>
      </c>
      <c r="AQ203">
        <v>-1.27</v>
      </c>
      <c r="AR203">
        <v>-1.17</v>
      </c>
      <c r="AS203">
        <v>-4439.1099999999997</v>
      </c>
      <c r="AT203">
        <v>-1.58</v>
      </c>
      <c r="AU203">
        <v>-1.63</v>
      </c>
      <c r="AV203">
        <v>-1.53</v>
      </c>
      <c r="AW203">
        <v>-5401.07</v>
      </c>
      <c r="AX203">
        <v>-1.92</v>
      </c>
      <c r="AY203">
        <v>-1.97</v>
      </c>
      <c r="AZ203">
        <v>-1.88</v>
      </c>
      <c r="BA203">
        <v>1092</v>
      </c>
      <c r="BB203">
        <v>29.9</v>
      </c>
      <c r="BC203">
        <v>1052</v>
      </c>
      <c r="BD203">
        <v>28.8</v>
      </c>
      <c r="BE203">
        <v>211</v>
      </c>
      <c r="BF203">
        <v>5.8</v>
      </c>
      <c r="BG203">
        <v>691</v>
      </c>
      <c r="BH203">
        <v>18.899999999999999</v>
      </c>
      <c r="BI203">
        <v>260</v>
      </c>
      <c r="BJ203">
        <v>7.1</v>
      </c>
      <c r="BK203">
        <v>110</v>
      </c>
      <c r="BL203">
        <v>3</v>
      </c>
      <c r="BM203">
        <v>19</v>
      </c>
      <c r="BN203">
        <v>0.5</v>
      </c>
      <c r="BO203">
        <v>60</v>
      </c>
      <c r="BP203">
        <v>1.6</v>
      </c>
      <c r="BQ203">
        <v>48</v>
      </c>
      <c r="BR203">
        <v>1.3</v>
      </c>
      <c r="BS203">
        <v>35</v>
      </c>
      <c r="BT203">
        <v>13.5</v>
      </c>
      <c r="BU203">
        <v>14</v>
      </c>
      <c r="BV203">
        <v>12.7</v>
      </c>
      <c r="BW203">
        <v>15</v>
      </c>
      <c r="BX203">
        <v>78.900000000000006</v>
      </c>
      <c r="BY203">
        <v>93</v>
      </c>
      <c r="BZ203">
        <v>2.5</v>
      </c>
      <c r="CA203">
        <v>115</v>
      </c>
      <c r="CB203">
        <v>3.1</v>
      </c>
      <c r="CC203">
        <v>65</v>
      </c>
      <c r="CD203">
        <v>25</v>
      </c>
      <c r="CE203">
        <v>25</v>
      </c>
      <c r="CF203">
        <v>22.7</v>
      </c>
      <c r="CG203">
        <v>15</v>
      </c>
      <c r="CH203">
        <v>78.900000000000006</v>
      </c>
      <c r="CI203">
        <v>751</v>
      </c>
      <c r="CJ203">
        <v>0.21</v>
      </c>
      <c r="CK203">
        <v>1344.75</v>
      </c>
      <c r="CL203">
        <v>0.37</v>
      </c>
      <c r="CM203">
        <v>718</v>
      </c>
      <c r="CN203">
        <v>0.2</v>
      </c>
      <c r="CO203">
        <v>285</v>
      </c>
      <c r="CP203">
        <v>0.08</v>
      </c>
      <c r="CQ203">
        <v>107.5</v>
      </c>
      <c r="CR203">
        <v>0.03</v>
      </c>
      <c r="CS203">
        <v>2637</v>
      </c>
      <c r="CT203">
        <v>0.7</v>
      </c>
      <c r="CU203">
        <v>2689.5</v>
      </c>
      <c r="CV203">
        <v>0.7</v>
      </c>
      <c r="CW203">
        <v>2217</v>
      </c>
      <c r="CX203">
        <v>0.6</v>
      </c>
      <c r="CY203">
        <v>3291.5</v>
      </c>
      <c r="CZ203">
        <v>0.9</v>
      </c>
      <c r="DA203">
        <v>2954.5</v>
      </c>
      <c r="DB203">
        <v>0.8</v>
      </c>
      <c r="DC203">
        <v>337</v>
      </c>
      <c r="DD203">
        <v>0.1</v>
      </c>
      <c r="DE203">
        <v>799</v>
      </c>
      <c r="DF203">
        <v>0.2</v>
      </c>
      <c r="DG203">
        <v>1054</v>
      </c>
      <c r="DH203">
        <v>0.3</v>
      </c>
      <c r="DI203">
        <v>2895</v>
      </c>
      <c r="DJ203">
        <v>79.099999999999994</v>
      </c>
      <c r="DK203">
        <v>417</v>
      </c>
      <c r="DL203">
        <v>11.4</v>
      </c>
      <c r="DM203">
        <v>207</v>
      </c>
      <c r="DN203">
        <v>5.7</v>
      </c>
      <c r="DO203">
        <v>97</v>
      </c>
      <c r="DP203">
        <v>2.7</v>
      </c>
      <c r="DQ203">
        <v>41</v>
      </c>
      <c r="DR203">
        <v>1.1000000000000001</v>
      </c>
      <c r="DS203">
        <v>251</v>
      </c>
      <c r="DT203">
        <v>6.9</v>
      </c>
      <c r="DU203">
        <v>10</v>
      </c>
      <c r="DV203">
        <v>0.3</v>
      </c>
      <c r="DW203">
        <v>10</v>
      </c>
      <c r="DX203">
        <v>0.3</v>
      </c>
      <c r="DY203">
        <v>12</v>
      </c>
      <c r="DZ203">
        <v>0.3</v>
      </c>
      <c r="EA203">
        <v>1</v>
      </c>
      <c r="EB203">
        <v>0</v>
      </c>
      <c r="EC203">
        <v>550</v>
      </c>
      <c r="ED203">
        <v>15</v>
      </c>
    </row>
    <row r="204" spans="1:134" x14ac:dyDescent="0.35">
      <c r="A204" s="228" t="str">
        <f t="shared" si="3"/>
        <v>Provisional.All state-funded.Total.Girls</v>
      </c>
      <c r="B204">
        <v>201819</v>
      </c>
      <c r="C204" t="s">
        <v>223</v>
      </c>
      <c r="D204" t="s">
        <v>224</v>
      </c>
      <c r="E204" t="s">
        <v>225</v>
      </c>
      <c r="F204" t="s">
        <v>226</v>
      </c>
      <c r="G204" t="s">
        <v>239</v>
      </c>
      <c r="H204" s="380" t="s">
        <v>227</v>
      </c>
      <c r="I204" t="s">
        <v>7</v>
      </c>
      <c r="J204" t="s">
        <v>6</v>
      </c>
      <c r="K204" t="s">
        <v>7</v>
      </c>
      <c r="L204" t="s">
        <v>7</v>
      </c>
      <c r="M204" t="s">
        <v>7</v>
      </c>
      <c r="N204">
        <v>3692</v>
      </c>
      <c r="O204">
        <v>266059</v>
      </c>
      <c r="P204">
        <v>13121695.16</v>
      </c>
      <c r="Q204">
        <v>49.3</v>
      </c>
      <c r="R204">
        <v>260221</v>
      </c>
      <c r="S204">
        <v>97.8</v>
      </c>
      <c r="T204">
        <v>123342</v>
      </c>
      <c r="U204">
        <v>46.4</v>
      </c>
      <c r="V204">
        <v>181490</v>
      </c>
      <c r="W204">
        <v>68.2</v>
      </c>
      <c r="X204">
        <v>122076</v>
      </c>
      <c r="Y204">
        <v>45.9</v>
      </c>
      <c r="Z204">
        <v>56140</v>
      </c>
      <c r="AA204">
        <v>21.1</v>
      </c>
      <c r="AB204">
        <v>80596</v>
      </c>
      <c r="AC204">
        <v>30.3</v>
      </c>
      <c r="AD204">
        <v>1146979.8899999999</v>
      </c>
      <c r="AE204">
        <v>4.3099999999999996</v>
      </c>
      <c r="AF204">
        <v>251965</v>
      </c>
      <c r="AG204">
        <v>56780.23</v>
      </c>
      <c r="AH204">
        <v>0.23</v>
      </c>
      <c r="AI204">
        <v>0.22</v>
      </c>
      <c r="AJ204">
        <v>0.23</v>
      </c>
      <c r="AK204">
        <v>98046.66</v>
      </c>
      <c r="AL204">
        <v>0.39</v>
      </c>
      <c r="AM204">
        <v>0.38</v>
      </c>
      <c r="AN204">
        <v>0.39</v>
      </c>
      <c r="AO204">
        <v>-6261.71</v>
      </c>
      <c r="AP204">
        <v>-0.02</v>
      </c>
      <c r="AQ204">
        <v>-0.03</v>
      </c>
      <c r="AR204">
        <v>-0.02</v>
      </c>
      <c r="AS204">
        <v>35000.720000000001</v>
      </c>
      <c r="AT204">
        <v>0.14000000000000001</v>
      </c>
      <c r="AU204">
        <v>0.13</v>
      </c>
      <c r="AV204">
        <v>0.14000000000000001</v>
      </c>
      <c r="AW204">
        <v>88777.93</v>
      </c>
      <c r="AX204">
        <v>0.35</v>
      </c>
      <c r="AY204">
        <v>0.35</v>
      </c>
      <c r="AZ204">
        <v>0.36</v>
      </c>
      <c r="BA204">
        <v>262037</v>
      </c>
      <c r="BB204">
        <v>98.5</v>
      </c>
      <c r="BC204">
        <v>261595</v>
      </c>
      <c r="BD204">
        <v>98.3</v>
      </c>
      <c r="BE204">
        <v>258105</v>
      </c>
      <c r="BF204">
        <v>97</v>
      </c>
      <c r="BG204">
        <v>260702</v>
      </c>
      <c r="BH204">
        <v>98</v>
      </c>
      <c r="BI204">
        <v>256985</v>
      </c>
      <c r="BJ204">
        <v>96.6</v>
      </c>
      <c r="BK204">
        <v>219610</v>
      </c>
      <c r="BL204">
        <v>82.5</v>
      </c>
      <c r="BM204">
        <v>142800</v>
      </c>
      <c r="BN204">
        <v>53.7</v>
      </c>
      <c r="BO204">
        <v>184203</v>
      </c>
      <c r="BP204">
        <v>69.2</v>
      </c>
      <c r="BQ204">
        <v>131295</v>
      </c>
      <c r="BR204">
        <v>49.3</v>
      </c>
      <c r="BS204">
        <v>124288</v>
      </c>
      <c r="BT204">
        <v>48.4</v>
      </c>
      <c r="BU204">
        <v>118235</v>
      </c>
      <c r="BV204">
        <v>53.8</v>
      </c>
      <c r="BW204">
        <v>83842</v>
      </c>
      <c r="BX204">
        <v>58.7</v>
      </c>
      <c r="BY204">
        <v>220252</v>
      </c>
      <c r="BZ204">
        <v>82.8</v>
      </c>
      <c r="CA204">
        <v>188029</v>
      </c>
      <c r="CB204">
        <v>70.7</v>
      </c>
      <c r="CC204">
        <v>172116</v>
      </c>
      <c r="CD204">
        <v>67</v>
      </c>
      <c r="CE204">
        <v>145197</v>
      </c>
      <c r="CF204">
        <v>66.099999999999994</v>
      </c>
      <c r="CG204">
        <v>106111</v>
      </c>
      <c r="CH204">
        <v>74.3</v>
      </c>
      <c r="CI204">
        <v>1437329.28</v>
      </c>
      <c r="CJ204">
        <v>5.4</v>
      </c>
      <c r="CK204">
        <v>1209299.8500000001</v>
      </c>
      <c r="CL204">
        <v>4.55</v>
      </c>
      <c r="CM204">
        <v>1228135.1000000001</v>
      </c>
      <c r="CN204">
        <v>4.62</v>
      </c>
      <c r="CO204">
        <v>1052620</v>
      </c>
      <c r="CP204">
        <v>3.96</v>
      </c>
      <c r="CQ204">
        <v>726365.25</v>
      </c>
      <c r="CR204">
        <v>2.73</v>
      </c>
      <c r="CS204">
        <v>2881499.56</v>
      </c>
      <c r="CT204">
        <v>10.8</v>
      </c>
      <c r="CU204">
        <v>2418631.62</v>
      </c>
      <c r="CV204">
        <v>9.1</v>
      </c>
      <c r="CW204">
        <v>3731713.56</v>
      </c>
      <c r="CX204">
        <v>14</v>
      </c>
      <c r="CY204">
        <v>4089850.42</v>
      </c>
      <c r="CZ204">
        <v>15.4</v>
      </c>
      <c r="DA204">
        <v>3415885.17</v>
      </c>
      <c r="DB204">
        <v>12.8</v>
      </c>
      <c r="DC204">
        <v>673965.25</v>
      </c>
      <c r="DD204">
        <v>2.5</v>
      </c>
      <c r="DE204">
        <v>752557</v>
      </c>
      <c r="DF204">
        <v>2.8</v>
      </c>
      <c r="DG204">
        <v>761682</v>
      </c>
      <c r="DH204">
        <v>2.9</v>
      </c>
      <c r="DI204">
        <v>4868</v>
      </c>
      <c r="DJ204">
        <v>1.8</v>
      </c>
      <c r="DK204">
        <v>1578</v>
      </c>
      <c r="DL204">
        <v>0.6</v>
      </c>
      <c r="DM204">
        <v>2518</v>
      </c>
      <c r="DN204">
        <v>0.9</v>
      </c>
      <c r="DO204">
        <v>18868</v>
      </c>
      <c r="DP204">
        <v>7.1</v>
      </c>
      <c r="DQ204">
        <v>116151</v>
      </c>
      <c r="DR204">
        <v>43.7</v>
      </c>
      <c r="DS204">
        <v>185675</v>
      </c>
      <c r="DT204">
        <v>69.8</v>
      </c>
      <c r="DU204">
        <v>71323</v>
      </c>
      <c r="DV204">
        <v>26.8</v>
      </c>
      <c r="DW204">
        <v>71202</v>
      </c>
      <c r="DX204">
        <v>26.8</v>
      </c>
      <c r="DY204">
        <v>21716</v>
      </c>
      <c r="DZ204">
        <v>8.1999999999999993</v>
      </c>
      <c r="EA204">
        <v>9668</v>
      </c>
      <c r="EB204">
        <v>3.6</v>
      </c>
      <c r="EC204">
        <v>149435</v>
      </c>
      <c r="ED204">
        <v>56.2</v>
      </c>
    </row>
    <row r="205" spans="1:134" x14ac:dyDescent="0.35">
      <c r="A205" s="228" t="str">
        <f t="shared" si="3"/>
        <v>Provisional.Converter Academies.Total.Girls</v>
      </c>
      <c r="B205">
        <v>201819</v>
      </c>
      <c r="C205" t="s">
        <v>223</v>
      </c>
      <c r="D205" t="s">
        <v>224</v>
      </c>
      <c r="E205" t="s">
        <v>225</v>
      </c>
      <c r="F205" t="s">
        <v>226</v>
      </c>
      <c r="G205" t="s">
        <v>239</v>
      </c>
      <c r="H205" s="380" t="s">
        <v>228</v>
      </c>
      <c r="I205" t="s">
        <v>7</v>
      </c>
      <c r="J205" t="s">
        <v>6</v>
      </c>
      <c r="K205" t="s">
        <v>7</v>
      </c>
      <c r="L205" t="s">
        <v>7</v>
      </c>
      <c r="M205" t="s">
        <v>7</v>
      </c>
      <c r="N205">
        <v>1377</v>
      </c>
      <c r="O205">
        <v>136195</v>
      </c>
      <c r="P205">
        <v>7161476.6600000001</v>
      </c>
      <c r="Q205">
        <v>52.6</v>
      </c>
      <c r="R205">
        <v>134979</v>
      </c>
      <c r="S205">
        <v>99.1</v>
      </c>
      <c r="T205">
        <v>71202</v>
      </c>
      <c r="U205">
        <v>52.3</v>
      </c>
      <c r="V205">
        <v>100593</v>
      </c>
      <c r="W205">
        <v>73.900000000000006</v>
      </c>
      <c r="X205">
        <v>69498</v>
      </c>
      <c r="Y205">
        <v>51</v>
      </c>
      <c r="Z205">
        <v>35164</v>
      </c>
      <c r="AA205">
        <v>25.8</v>
      </c>
      <c r="AB205">
        <v>48853</v>
      </c>
      <c r="AC205">
        <v>35.9</v>
      </c>
      <c r="AD205">
        <v>633770.72</v>
      </c>
      <c r="AE205">
        <v>4.6500000000000004</v>
      </c>
      <c r="AF205">
        <v>130054</v>
      </c>
      <c r="AG205">
        <v>45393.67</v>
      </c>
      <c r="AH205">
        <v>0.35</v>
      </c>
      <c r="AI205">
        <v>0.34</v>
      </c>
      <c r="AJ205">
        <v>0.36</v>
      </c>
      <c r="AK205">
        <v>65801.86</v>
      </c>
      <c r="AL205">
        <v>0.51</v>
      </c>
      <c r="AM205">
        <v>0.5</v>
      </c>
      <c r="AN205">
        <v>0.51</v>
      </c>
      <c r="AO205">
        <v>9128.19</v>
      </c>
      <c r="AP205">
        <v>7.0000000000000007E-2</v>
      </c>
      <c r="AQ205">
        <v>0.06</v>
      </c>
      <c r="AR205">
        <v>0.08</v>
      </c>
      <c r="AS205">
        <v>37308.93</v>
      </c>
      <c r="AT205">
        <v>0.28999999999999998</v>
      </c>
      <c r="AU205">
        <v>0.28000000000000003</v>
      </c>
      <c r="AV205">
        <v>0.28999999999999998</v>
      </c>
      <c r="AW205">
        <v>62223.360000000001</v>
      </c>
      <c r="AX205">
        <v>0.48</v>
      </c>
      <c r="AY205">
        <v>0.47</v>
      </c>
      <c r="AZ205">
        <v>0.49</v>
      </c>
      <c r="BA205">
        <v>135567</v>
      </c>
      <c r="BB205">
        <v>99.5</v>
      </c>
      <c r="BC205">
        <v>135422</v>
      </c>
      <c r="BD205">
        <v>99.4</v>
      </c>
      <c r="BE205">
        <v>134120</v>
      </c>
      <c r="BF205">
        <v>98.5</v>
      </c>
      <c r="BG205">
        <v>135137</v>
      </c>
      <c r="BH205">
        <v>99.2</v>
      </c>
      <c r="BI205">
        <v>133558</v>
      </c>
      <c r="BJ205">
        <v>98.1</v>
      </c>
      <c r="BK205">
        <v>116042</v>
      </c>
      <c r="BL205">
        <v>85.2</v>
      </c>
      <c r="BM205">
        <v>79692</v>
      </c>
      <c r="BN205">
        <v>58.5</v>
      </c>
      <c r="BO205">
        <v>101553</v>
      </c>
      <c r="BP205">
        <v>74.599999999999994</v>
      </c>
      <c r="BQ205">
        <v>75049</v>
      </c>
      <c r="BR205">
        <v>55.1</v>
      </c>
      <c r="BS205">
        <v>72236</v>
      </c>
      <c r="BT205">
        <v>54.1</v>
      </c>
      <c r="BU205">
        <v>68705</v>
      </c>
      <c r="BV205">
        <v>59.2</v>
      </c>
      <c r="BW205">
        <v>49096</v>
      </c>
      <c r="BX205">
        <v>61.6</v>
      </c>
      <c r="BY205">
        <v>118487</v>
      </c>
      <c r="BZ205">
        <v>87</v>
      </c>
      <c r="CA205">
        <v>103537</v>
      </c>
      <c r="CB205">
        <v>76</v>
      </c>
      <c r="CC205">
        <v>96493</v>
      </c>
      <c r="CD205">
        <v>72.2</v>
      </c>
      <c r="CE205">
        <v>82492</v>
      </c>
      <c r="CF205">
        <v>71.099999999999994</v>
      </c>
      <c r="CG205">
        <v>61461</v>
      </c>
      <c r="CH205">
        <v>77.099999999999994</v>
      </c>
      <c r="CI205">
        <v>777517.28</v>
      </c>
      <c r="CJ205">
        <v>5.71</v>
      </c>
      <c r="CK205">
        <v>662755.94999999995</v>
      </c>
      <c r="CL205">
        <v>4.87</v>
      </c>
      <c r="CM205">
        <v>677412.6</v>
      </c>
      <c r="CN205">
        <v>4.97</v>
      </c>
      <c r="CO205">
        <v>591643</v>
      </c>
      <c r="CP205">
        <v>4.34</v>
      </c>
      <c r="CQ205">
        <v>415896.04</v>
      </c>
      <c r="CR205">
        <v>3.05</v>
      </c>
      <c r="CS205">
        <v>1557951.56</v>
      </c>
      <c r="CT205">
        <v>11.4</v>
      </c>
      <c r="CU205">
        <v>1325543.82</v>
      </c>
      <c r="CV205">
        <v>9.6999999999999993</v>
      </c>
      <c r="CW205">
        <v>2058018.43</v>
      </c>
      <c r="CX205">
        <v>15.1</v>
      </c>
      <c r="CY205">
        <v>2219962.85</v>
      </c>
      <c r="CZ205">
        <v>16.3</v>
      </c>
      <c r="DA205">
        <v>1926576.1</v>
      </c>
      <c r="DB205">
        <v>14.1</v>
      </c>
      <c r="DC205">
        <v>293386.75</v>
      </c>
      <c r="DD205">
        <v>2.2000000000000002</v>
      </c>
      <c r="DE205">
        <v>393347</v>
      </c>
      <c r="DF205">
        <v>2.9</v>
      </c>
      <c r="DG205">
        <v>397635</v>
      </c>
      <c r="DH205">
        <v>2.9</v>
      </c>
      <c r="DI205">
        <v>883</v>
      </c>
      <c r="DJ205">
        <v>0.6</v>
      </c>
      <c r="DK205">
        <v>541</v>
      </c>
      <c r="DL205">
        <v>0.4</v>
      </c>
      <c r="DM205">
        <v>1018</v>
      </c>
      <c r="DN205">
        <v>0.7</v>
      </c>
      <c r="DO205">
        <v>8538</v>
      </c>
      <c r="DP205">
        <v>6.3</v>
      </c>
      <c r="DQ205">
        <v>55717</v>
      </c>
      <c r="DR205">
        <v>40.9</v>
      </c>
      <c r="DS205">
        <v>90999</v>
      </c>
      <c r="DT205">
        <v>66.8</v>
      </c>
      <c r="DU205">
        <v>42561</v>
      </c>
      <c r="DV205">
        <v>31.3</v>
      </c>
      <c r="DW205">
        <v>42495</v>
      </c>
      <c r="DX205">
        <v>31.2</v>
      </c>
      <c r="DY205">
        <v>12576</v>
      </c>
      <c r="DZ205">
        <v>9.1999999999999993</v>
      </c>
      <c r="EA205">
        <v>5566</v>
      </c>
      <c r="EB205">
        <v>4.0999999999999996</v>
      </c>
      <c r="EC205">
        <v>79702</v>
      </c>
      <c r="ED205">
        <v>58.5</v>
      </c>
    </row>
    <row r="206" spans="1:134" x14ac:dyDescent="0.35">
      <c r="A206" s="228" t="str">
        <f t="shared" si="3"/>
        <v>Provisional.FE14-16 Colleges.Total.Girls</v>
      </c>
      <c r="B206">
        <v>201819</v>
      </c>
      <c r="C206" t="s">
        <v>223</v>
      </c>
      <c r="D206" t="s">
        <v>224</v>
      </c>
      <c r="E206" t="s">
        <v>225</v>
      </c>
      <c r="F206" t="s">
        <v>226</v>
      </c>
      <c r="G206" t="s">
        <v>239</v>
      </c>
      <c r="H206" s="380" t="s">
        <v>229</v>
      </c>
      <c r="I206" t="s">
        <v>7</v>
      </c>
      <c r="J206" t="s">
        <v>6</v>
      </c>
      <c r="K206" t="s">
        <v>7</v>
      </c>
      <c r="L206" t="s">
        <v>7</v>
      </c>
      <c r="M206" t="s">
        <v>7</v>
      </c>
      <c r="N206">
        <v>16</v>
      </c>
      <c r="O206">
        <v>578</v>
      </c>
      <c r="P206">
        <v>10424.75</v>
      </c>
      <c r="Q206">
        <v>18</v>
      </c>
      <c r="R206">
        <v>438</v>
      </c>
      <c r="S206">
        <v>75.8</v>
      </c>
      <c r="T206">
        <v>47</v>
      </c>
      <c r="U206">
        <v>8.1</v>
      </c>
      <c r="V206">
        <v>132</v>
      </c>
      <c r="W206">
        <v>22.8</v>
      </c>
      <c r="X206">
        <v>8</v>
      </c>
      <c r="Y206">
        <v>1.4</v>
      </c>
      <c r="Z206">
        <v>4</v>
      </c>
      <c r="AA206">
        <v>0.7</v>
      </c>
      <c r="AB206">
        <v>5</v>
      </c>
      <c r="AC206">
        <v>0.9</v>
      </c>
      <c r="AD206">
        <v>773.23</v>
      </c>
      <c r="AE206">
        <v>1.34</v>
      </c>
      <c r="AF206">
        <v>495</v>
      </c>
      <c r="AG206">
        <v>-1001.62</v>
      </c>
      <c r="AH206">
        <v>-2.02</v>
      </c>
      <c r="AI206">
        <v>-2.14</v>
      </c>
      <c r="AJ206">
        <v>-1.91</v>
      </c>
      <c r="AK206">
        <v>-992.99</v>
      </c>
      <c r="AL206">
        <v>-2.0099999999999998</v>
      </c>
      <c r="AM206">
        <v>-2.12</v>
      </c>
      <c r="AN206">
        <v>-1.89</v>
      </c>
      <c r="AO206">
        <v>-708.79</v>
      </c>
      <c r="AP206">
        <v>-1.43</v>
      </c>
      <c r="AQ206">
        <v>-1.54</v>
      </c>
      <c r="AR206">
        <v>-1.32</v>
      </c>
      <c r="AS206">
        <v>-1128.79</v>
      </c>
      <c r="AT206">
        <v>-2.2799999999999998</v>
      </c>
      <c r="AU206">
        <v>-2.39</v>
      </c>
      <c r="AV206">
        <v>-2.17</v>
      </c>
      <c r="AW206">
        <v>-1230.44</v>
      </c>
      <c r="AX206">
        <v>-2.4900000000000002</v>
      </c>
      <c r="AY206">
        <v>-2.6</v>
      </c>
      <c r="AZ206">
        <v>-2.37</v>
      </c>
      <c r="BA206">
        <v>474</v>
      </c>
      <c r="BB206">
        <v>82</v>
      </c>
      <c r="BC206">
        <v>467</v>
      </c>
      <c r="BD206">
        <v>80.8</v>
      </c>
      <c r="BE206">
        <v>275</v>
      </c>
      <c r="BF206">
        <v>47.6</v>
      </c>
      <c r="BG206">
        <v>448</v>
      </c>
      <c r="BH206">
        <v>77.5</v>
      </c>
      <c r="BI206">
        <v>287</v>
      </c>
      <c r="BJ206">
        <v>49.7</v>
      </c>
      <c r="BK206">
        <v>192</v>
      </c>
      <c r="BL206">
        <v>33.200000000000003</v>
      </c>
      <c r="BM206">
        <v>29</v>
      </c>
      <c r="BN206">
        <v>5</v>
      </c>
      <c r="BO206">
        <v>87</v>
      </c>
      <c r="BP206">
        <v>15.1</v>
      </c>
      <c r="BQ206">
        <v>77</v>
      </c>
      <c r="BR206">
        <v>13.3</v>
      </c>
      <c r="BS206">
        <v>29</v>
      </c>
      <c r="BT206">
        <v>10.1</v>
      </c>
      <c r="BU206">
        <v>18</v>
      </c>
      <c r="BV206">
        <v>9.4</v>
      </c>
      <c r="BW206">
        <v>8</v>
      </c>
      <c r="BX206">
        <v>27.6</v>
      </c>
      <c r="BY206">
        <v>156</v>
      </c>
      <c r="BZ206">
        <v>27</v>
      </c>
      <c r="CA206">
        <v>173</v>
      </c>
      <c r="CB206">
        <v>29.9</v>
      </c>
      <c r="CC206">
        <v>65</v>
      </c>
      <c r="CD206">
        <v>22.6</v>
      </c>
      <c r="CE206">
        <v>32</v>
      </c>
      <c r="CF206">
        <v>16.7</v>
      </c>
      <c r="CG206">
        <v>15</v>
      </c>
      <c r="CH206">
        <v>51.7</v>
      </c>
      <c r="CI206">
        <v>1064</v>
      </c>
      <c r="CJ206">
        <v>1.84</v>
      </c>
      <c r="CK206">
        <v>1316</v>
      </c>
      <c r="CL206">
        <v>2.2799999999999998</v>
      </c>
      <c r="CM206">
        <v>861.5</v>
      </c>
      <c r="CN206">
        <v>1.49</v>
      </c>
      <c r="CO206">
        <v>430</v>
      </c>
      <c r="CP206">
        <v>0.74</v>
      </c>
      <c r="CQ206">
        <v>106</v>
      </c>
      <c r="CR206">
        <v>0.18</v>
      </c>
      <c r="CS206">
        <v>2642</v>
      </c>
      <c r="CT206">
        <v>4.5999999999999996</v>
      </c>
      <c r="CU206">
        <v>2632</v>
      </c>
      <c r="CV206">
        <v>4.5999999999999996</v>
      </c>
      <c r="CW206">
        <v>2403</v>
      </c>
      <c r="CX206">
        <v>4.2</v>
      </c>
      <c r="CY206">
        <v>2747.75</v>
      </c>
      <c r="CZ206">
        <v>4.8</v>
      </c>
      <c r="DA206">
        <v>1573</v>
      </c>
      <c r="DB206">
        <v>2.7</v>
      </c>
      <c r="DC206">
        <v>1174.75</v>
      </c>
      <c r="DD206">
        <v>2</v>
      </c>
      <c r="DE206">
        <v>811</v>
      </c>
      <c r="DF206">
        <v>1.4</v>
      </c>
      <c r="DG206">
        <v>750</v>
      </c>
      <c r="DH206">
        <v>1.3</v>
      </c>
      <c r="DI206">
        <v>129</v>
      </c>
      <c r="DJ206">
        <v>22.3</v>
      </c>
      <c r="DK206">
        <v>96</v>
      </c>
      <c r="DL206">
        <v>16.600000000000001</v>
      </c>
      <c r="DM206">
        <v>91</v>
      </c>
      <c r="DN206">
        <v>15.7</v>
      </c>
      <c r="DO206">
        <v>103</v>
      </c>
      <c r="DP206">
        <v>17.8</v>
      </c>
      <c r="DQ206">
        <v>151</v>
      </c>
      <c r="DR206">
        <v>26.1</v>
      </c>
      <c r="DS206">
        <v>276</v>
      </c>
      <c r="DT206">
        <v>47.8</v>
      </c>
      <c r="DU206">
        <v>11</v>
      </c>
      <c r="DV206">
        <v>1.9</v>
      </c>
      <c r="DW206">
        <v>11</v>
      </c>
      <c r="DX206">
        <v>1.9</v>
      </c>
      <c r="DY206">
        <v>1</v>
      </c>
      <c r="DZ206">
        <v>0.2</v>
      </c>
      <c r="EA206">
        <v>0</v>
      </c>
      <c r="EB206">
        <v>0</v>
      </c>
      <c r="EC206">
        <v>107</v>
      </c>
      <c r="ED206">
        <v>18.5</v>
      </c>
    </row>
    <row r="207" spans="1:134" x14ac:dyDescent="0.35">
      <c r="A207" s="228" t="str">
        <f t="shared" si="3"/>
        <v>Provisional.Free Schools.Total.Girls</v>
      </c>
      <c r="B207">
        <v>201819</v>
      </c>
      <c r="C207" t="s">
        <v>223</v>
      </c>
      <c r="D207" t="s">
        <v>224</v>
      </c>
      <c r="E207" t="s">
        <v>225</v>
      </c>
      <c r="F207" t="s">
        <v>226</v>
      </c>
      <c r="G207" t="s">
        <v>239</v>
      </c>
      <c r="H207" s="380" t="s">
        <v>230</v>
      </c>
      <c r="I207" t="s">
        <v>7</v>
      </c>
      <c r="J207" t="s">
        <v>6</v>
      </c>
      <c r="K207" t="s">
        <v>7</v>
      </c>
      <c r="L207" t="s">
        <v>7</v>
      </c>
      <c r="M207" t="s">
        <v>7</v>
      </c>
      <c r="N207">
        <v>97</v>
      </c>
      <c r="O207">
        <v>4138</v>
      </c>
      <c r="P207">
        <v>208010.76</v>
      </c>
      <c r="Q207">
        <v>50.3</v>
      </c>
      <c r="R207">
        <v>4055</v>
      </c>
      <c r="S207">
        <v>98</v>
      </c>
      <c r="T207">
        <v>1954</v>
      </c>
      <c r="U207">
        <v>47.2</v>
      </c>
      <c r="V207">
        <v>2874</v>
      </c>
      <c r="W207">
        <v>69.5</v>
      </c>
      <c r="X207">
        <v>2633</v>
      </c>
      <c r="Y207">
        <v>63.6</v>
      </c>
      <c r="Z207">
        <v>1095</v>
      </c>
      <c r="AA207">
        <v>26.5</v>
      </c>
      <c r="AB207">
        <v>1659</v>
      </c>
      <c r="AC207">
        <v>40.1</v>
      </c>
      <c r="AD207">
        <v>19023.45</v>
      </c>
      <c r="AE207">
        <v>4.5999999999999996</v>
      </c>
      <c r="AF207">
        <v>3717</v>
      </c>
      <c r="AG207">
        <v>1676.98</v>
      </c>
      <c r="AH207">
        <v>0.45</v>
      </c>
      <c r="AI207">
        <v>0.41</v>
      </c>
      <c r="AJ207">
        <v>0.49</v>
      </c>
      <c r="AK207">
        <v>2505.25</v>
      </c>
      <c r="AL207">
        <v>0.67</v>
      </c>
      <c r="AM207">
        <v>0.63</v>
      </c>
      <c r="AN207">
        <v>0.72</v>
      </c>
      <c r="AO207">
        <v>690.75</v>
      </c>
      <c r="AP207">
        <v>0.19</v>
      </c>
      <c r="AQ207">
        <v>0.14000000000000001</v>
      </c>
      <c r="AR207">
        <v>0.23</v>
      </c>
      <c r="AS207">
        <v>2006.01</v>
      </c>
      <c r="AT207">
        <v>0.54</v>
      </c>
      <c r="AU207">
        <v>0.5</v>
      </c>
      <c r="AV207">
        <v>0.57999999999999996</v>
      </c>
      <c r="AW207">
        <v>1365.75</v>
      </c>
      <c r="AX207">
        <v>0.37</v>
      </c>
      <c r="AY207">
        <v>0.33</v>
      </c>
      <c r="AZ207">
        <v>0.41</v>
      </c>
      <c r="BA207">
        <v>4079</v>
      </c>
      <c r="BB207">
        <v>98.6</v>
      </c>
      <c r="BC207">
        <v>4076</v>
      </c>
      <c r="BD207">
        <v>98.5</v>
      </c>
      <c r="BE207">
        <v>4024</v>
      </c>
      <c r="BF207">
        <v>97.2</v>
      </c>
      <c r="BG207">
        <v>4058</v>
      </c>
      <c r="BH207">
        <v>98.1</v>
      </c>
      <c r="BI207">
        <v>3972</v>
      </c>
      <c r="BJ207">
        <v>96</v>
      </c>
      <c r="BK207">
        <v>3514</v>
      </c>
      <c r="BL207">
        <v>84.9</v>
      </c>
      <c r="BM207">
        <v>2932</v>
      </c>
      <c r="BN207">
        <v>70.900000000000006</v>
      </c>
      <c r="BO207">
        <v>2971</v>
      </c>
      <c r="BP207">
        <v>71.8</v>
      </c>
      <c r="BQ207">
        <v>2082</v>
      </c>
      <c r="BR207">
        <v>50.3</v>
      </c>
      <c r="BS207">
        <v>2153</v>
      </c>
      <c r="BT207">
        <v>54.2</v>
      </c>
      <c r="BU207">
        <v>1988</v>
      </c>
      <c r="BV207">
        <v>56.6</v>
      </c>
      <c r="BW207">
        <v>1718</v>
      </c>
      <c r="BX207">
        <v>58.6</v>
      </c>
      <c r="BY207">
        <v>3524</v>
      </c>
      <c r="BZ207">
        <v>85.2</v>
      </c>
      <c r="CA207">
        <v>2978</v>
      </c>
      <c r="CB207">
        <v>72</v>
      </c>
      <c r="CC207">
        <v>2850</v>
      </c>
      <c r="CD207">
        <v>71.8</v>
      </c>
      <c r="CE207">
        <v>2447</v>
      </c>
      <c r="CF207">
        <v>69.599999999999994</v>
      </c>
      <c r="CG207">
        <v>2133</v>
      </c>
      <c r="CH207">
        <v>72.7</v>
      </c>
      <c r="CI207">
        <v>22991</v>
      </c>
      <c r="CJ207">
        <v>5.56</v>
      </c>
      <c r="CK207">
        <v>19107</v>
      </c>
      <c r="CL207">
        <v>4.62</v>
      </c>
      <c r="CM207">
        <v>19854</v>
      </c>
      <c r="CN207">
        <v>4.8</v>
      </c>
      <c r="CO207">
        <v>17369</v>
      </c>
      <c r="CP207">
        <v>4.2</v>
      </c>
      <c r="CQ207">
        <v>14967.26</v>
      </c>
      <c r="CR207">
        <v>3.62</v>
      </c>
      <c r="CS207">
        <v>46113</v>
      </c>
      <c r="CT207">
        <v>11.1</v>
      </c>
      <c r="CU207">
        <v>38214</v>
      </c>
      <c r="CV207">
        <v>9.1999999999999993</v>
      </c>
      <c r="CW207">
        <v>61398.76</v>
      </c>
      <c r="CX207">
        <v>14.8</v>
      </c>
      <c r="CY207">
        <v>62285</v>
      </c>
      <c r="CZ207">
        <v>15.1</v>
      </c>
      <c r="DA207">
        <v>56765</v>
      </c>
      <c r="DB207">
        <v>13.7</v>
      </c>
      <c r="DC207">
        <v>5520</v>
      </c>
      <c r="DD207">
        <v>1.3</v>
      </c>
      <c r="DE207">
        <v>11765</v>
      </c>
      <c r="DF207">
        <v>2.8</v>
      </c>
      <c r="DG207">
        <v>11839</v>
      </c>
      <c r="DH207">
        <v>2.9</v>
      </c>
      <c r="DI207">
        <v>74</v>
      </c>
      <c r="DJ207">
        <v>1.8</v>
      </c>
      <c r="DK207">
        <v>20</v>
      </c>
      <c r="DL207">
        <v>0.5</v>
      </c>
      <c r="DM207">
        <v>37</v>
      </c>
      <c r="DN207">
        <v>0.9</v>
      </c>
      <c r="DO207">
        <v>255</v>
      </c>
      <c r="DP207">
        <v>6.2</v>
      </c>
      <c r="DQ207">
        <v>1119</v>
      </c>
      <c r="DR207">
        <v>27</v>
      </c>
      <c r="DS207">
        <v>2923</v>
      </c>
      <c r="DT207">
        <v>70.599999999999994</v>
      </c>
      <c r="DU207">
        <v>1049</v>
      </c>
      <c r="DV207">
        <v>25.4</v>
      </c>
      <c r="DW207">
        <v>1049</v>
      </c>
      <c r="DX207">
        <v>25.4</v>
      </c>
      <c r="DY207">
        <v>352</v>
      </c>
      <c r="DZ207">
        <v>8.5</v>
      </c>
      <c r="EA207">
        <v>268</v>
      </c>
      <c r="EB207">
        <v>6.5</v>
      </c>
      <c r="EC207">
        <v>2310</v>
      </c>
      <c r="ED207">
        <v>55.8</v>
      </c>
    </row>
    <row r="208" spans="1:134" x14ac:dyDescent="0.35">
      <c r="A208" s="228" t="str">
        <f t="shared" si="3"/>
        <v>Provisional.Independent Schools.Total.Girls</v>
      </c>
      <c r="B208">
        <v>201819</v>
      </c>
      <c r="C208" t="s">
        <v>223</v>
      </c>
      <c r="D208" t="s">
        <v>224</v>
      </c>
      <c r="E208" t="s">
        <v>225</v>
      </c>
      <c r="F208" t="s">
        <v>226</v>
      </c>
      <c r="G208" t="s">
        <v>239</v>
      </c>
      <c r="H208" s="380" t="s">
        <v>231</v>
      </c>
      <c r="I208" t="s">
        <v>7</v>
      </c>
      <c r="J208" t="s">
        <v>6</v>
      </c>
      <c r="K208" t="s">
        <v>7</v>
      </c>
      <c r="L208" t="s">
        <v>7</v>
      </c>
      <c r="M208" t="s">
        <v>7</v>
      </c>
      <c r="N208">
        <v>748</v>
      </c>
      <c r="O208">
        <v>22715</v>
      </c>
      <c r="P208">
        <v>866076.9</v>
      </c>
      <c r="Q208">
        <v>38.1</v>
      </c>
      <c r="R208">
        <v>6590</v>
      </c>
      <c r="S208">
        <v>29</v>
      </c>
      <c r="T208">
        <v>4386</v>
      </c>
      <c r="U208">
        <v>19.3</v>
      </c>
      <c r="V208">
        <v>5639</v>
      </c>
      <c r="W208">
        <v>24.8</v>
      </c>
      <c r="X208">
        <v>2416</v>
      </c>
      <c r="Y208">
        <v>10.6</v>
      </c>
      <c r="Z208">
        <v>1571</v>
      </c>
      <c r="AA208">
        <v>6.9</v>
      </c>
      <c r="AB208">
        <v>2026</v>
      </c>
      <c r="AC208">
        <v>8.9</v>
      </c>
      <c r="AD208">
        <v>67649.3</v>
      </c>
      <c r="AE208">
        <v>2.98</v>
      </c>
      <c r="AF208">
        <v>0</v>
      </c>
      <c r="AG208">
        <v>0</v>
      </c>
      <c r="AH208">
        <v>0</v>
      </c>
      <c r="AI208">
        <v>0</v>
      </c>
      <c r="AJ208">
        <v>0</v>
      </c>
      <c r="AK208">
        <v>0</v>
      </c>
      <c r="AL208">
        <v>0</v>
      </c>
      <c r="AM208">
        <v>0</v>
      </c>
      <c r="AN208">
        <v>0</v>
      </c>
      <c r="AO208">
        <v>0</v>
      </c>
      <c r="AP208">
        <v>0</v>
      </c>
      <c r="AQ208">
        <v>0</v>
      </c>
      <c r="AR208">
        <v>0</v>
      </c>
      <c r="AS208">
        <v>0</v>
      </c>
      <c r="AT208">
        <v>0</v>
      </c>
      <c r="AU208">
        <v>0</v>
      </c>
      <c r="AV208">
        <v>0</v>
      </c>
      <c r="AW208">
        <v>0</v>
      </c>
      <c r="AX208">
        <v>0</v>
      </c>
      <c r="AY208">
        <v>0</v>
      </c>
      <c r="AZ208">
        <v>0</v>
      </c>
      <c r="BA208">
        <v>21873</v>
      </c>
      <c r="BB208">
        <v>96.3</v>
      </c>
      <c r="BC208">
        <v>21890</v>
      </c>
      <c r="BD208">
        <v>96.4</v>
      </c>
      <c r="BE208">
        <v>10222</v>
      </c>
      <c r="BF208">
        <v>45</v>
      </c>
      <c r="BG208">
        <v>8152</v>
      </c>
      <c r="BH208">
        <v>35.9</v>
      </c>
      <c r="BI208">
        <v>10557</v>
      </c>
      <c r="BJ208">
        <v>46.5</v>
      </c>
      <c r="BK208">
        <v>11105</v>
      </c>
      <c r="BL208">
        <v>48.9</v>
      </c>
      <c r="BM208">
        <v>11486</v>
      </c>
      <c r="BN208">
        <v>50.6</v>
      </c>
      <c r="BO208">
        <v>9532</v>
      </c>
      <c r="BP208">
        <v>42</v>
      </c>
      <c r="BQ208">
        <v>5805</v>
      </c>
      <c r="BR208">
        <v>25.6</v>
      </c>
      <c r="BS208">
        <v>8673</v>
      </c>
      <c r="BT208">
        <v>82.2</v>
      </c>
      <c r="BU208">
        <v>9680</v>
      </c>
      <c r="BV208">
        <v>87.2</v>
      </c>
      <c r="BW208">
        <v>9969</v>
      </c>
      <c r="BX208">
        <v>86.8</v>
      </c>
      <c r="BY208">
        <v>10024</v>
      </c>
      <c r="BZ208">
        <v>44.1</v>
      </c>
      <c r="CA208">
        <v>7175</v>
      </c>
      <c r="CB208">
        <v>31.6</v>
      </c>
      <c r="CC208">
        <v>9852</v>
      </c>
      <c r="CD208">
        <v>93.3</v>
      </c>
      <c r="CE208">
        <v>10390</v>
      </c>
      <c r="CF208">
        <v>93.6</v>
      </c>
      <c r="CG208">
        <v>10837</v>
      </c>
      <c r="CH208">
        <v>94.3</v>
      </c>
      <c r="CI208">
        <v>70297.17</v>
      </c>
      <c r="CJ208">
        <v>3.09</v>
      </c>
      <c r="CK208">
        <v>46001.32</v>
      </c>
      <c r="CL208">
        <v>2.0299999999999998</v>
      </c>
      <c r="CM208">
        <v>68090.880000000005</v>
      </c>
      <c r="CN208">
        <v>3</v>
      </c>
      <c r="CO208">
        <v>74962.13</v>
      </c>
      <c r="CP208">
        <v>3.3</v>
      </c>
      <c r="CQ208">
        <v>78465.55</v>
      </c>
      <c r="CR208">
        <v>3.45</v>
      </c>
      <c r="CS208">
        <v>155547.34</v>
      </c>
      <c r="CT208">
        <v>6.8</v>
      </c>
      <c r="CU208">
        <v>92002.64</v>
      </c>
      <c r="CV208">
        <v>4.0999999999999996</v>
      </c>
      <c r="CW208">
        <v>301231.69</v>
      </c>
      <c r="CX208">
        <v>13.3</v>
      </c>
      <c r="CY208">
        <v>317295.23</v>
      </c>
      <c r="CZ208">
        <v>14</v>
      </c>
      <c r="DA208">
        <v>310592.78999999998</v>
      </c>
      <c r="DB208">
        <v>13.7</v>
      </c>
      <c r="DC208">
        <v>6702.44</v>
      </c>
      <c r="DD208">
        <v>0.3</v>
      </c>
      <c r="DE208">
        <v>44394</v>
      </c>
      <c r="DF208">
        <v>2</v>
      </c>
      <c r="DG208">
        <v>47536</v>
      </c>
      <c r="DH208">
        <v>2.1</v>
      </c>
      <c r="DI208">
        <v>3179</v>
      </c>
      <c r="DJ208">
        <v>14</v>
      </c>
      <c r="DK208">
        <v>5160</v>
      </c>
      <c r="DL208">
        <v>22.7</v>
      </c>
      <c r="DM208">
        <v>4824</v>
      </c>
      <c r="DN208">
        <v>21.2</v>
      </c>
      <c r="DO208">
        <v>3910</v>
      </c>
      <c r="DP208">
        <v>17.2</v>
      </c>
      <c r="DQ208">
        <v>3226</v>
      </c>
      <c r="DR208">
        <v>14.2</v>
      </c>
      <c r="DS208">
        <v>5708</v>
      </c>
      <c r="DT208">
        <v>25.1</v>
      </c>
      <c r="DU208">
        <v>4850</v>
      </c>
      <c r="DV208">
        <v>21.4</v>
      </c>
      <c r="DW208">
        <v>4833</v>
      </c>
      <c r="DX208">
        <v>21.3</v>
      </c>
      <c r="DY208">
        <v>1252</v>
      </c>
      <c r="DZ208">
        <v>5.5</v>
      </c>
      <c r="EA208">
        <v>2430</v>
      </c>
      <c r="EB208">
        <v>10.7</v>
      </c>
      <c r="EC208">
        <v>12362</v>
      </c>
      <c r="ED208">
        <v>54.4</v>
      </c>
    </row>
    <row r="209" spans="1:134" x14ac:dyDescent="0.35">
      <c r="A209" s="228" t="str">
        <f t="shared" si="3"/>
        <v>Provisional.Independent Special Schools.Total.Girls</v>
      </c>
      <c r="B209">
        <v>201819</v>
      </c>
      <c r="C209" t="s">
        <v>223</v>
      </c>
      <c r="D209" t="s">
        <v>224</v>
      </c>
      <c r="E209" t="s">
        <v>225</v>
      </c>
      <c r="F209" t="s">
        <v>226</v>
      </c>
      <c r="G209" t="s">
        <v>239</v>
      </c>
      <c r="H209" s="380" t="s">
        <v>310</v>
      </c>
      <c r="I209" t="s">
        <v>7</v>
      </c>
      <c r="J209" t="s">
        <v>6</v>
      </c>
      <c r="K209" t="s">
        <v>7</v>
      </c>
      <c r="L209" t="s">
        <v>7</v>
      </c>
      <c r="M209" t="s">
        <v>7</v>
      </c>
      <c r="N209">
        <v>197</v>
      </c>
      <c r="O209">
        <v>546</v>
      </c>
      <c r="P209">
        <v>3947.75</v>
      </c>
      <c r="Q209">
        <v>7.2</v>
      </c>
      <c r="R209">
        <v>229</v>
      </c>
      <c r="S209">
        <v>41.9</v>
      </c>
      <c r="T209">
        <v>13</v>
      </c>
      <c r="U209">
        <v>2.4</v>
      </c>
      <c r="V209">
        <v>29</v>
      </c>
      <c r="W209">
        <v>5.3</v>
      </c>
      <c r="X209">
        <v>0</v>
      </c>
      <c r="Y209">
        <v>0</v>
      </c>
      <c r="Z209">
        <v>0</v>
      </c>
      <c r="AA209">
        <v>0</v>
      </c>
      <c r="AB209">
        <v>0</v>
      </c>
      <c r="AC209">
        <v>0</v>
      </c>
      <c r="AD209">
        <v>257.08</v>
      </c>
      <c r="AE209">
        <v>0.47</v>
      </c>
      <c r="AF209">
        <v>0</v>
      </c>
      <c r="AG209">
        <v>0</v>
      </c>
      <c r="AH209">
        <v>0</v>
      </c>
      <c r="AI209">
        <v>0</v>
      </c>
      <c r="AJ209">
        <v>0</v>
      </c>
      <c r="AK209">
        <v>0</v>
      </c>
      <c r="AL209">
        <v>0</v>
      </c>
      <c r="AM209">
        <v>0</v>
      </c>
      <c r="AN209">
        <v>0</v>
      </c>
      <c r="AO209">
        <v>0</v>
      </c>
      <c r="AP209">
        <v>0</v>
      </c>
      <c r="AQ209">
        <v>0</v>
      </c>
      <c r="AR209">
        <v>0</v>
      </c>
      <c r="AS209">
        <v>0</v>
      </c>
      <c r="AT209">
        <v>0</v>
      </c>
      <c r="AU209">
        <v>0</v>
      </c>
      <c r="AV209">
        <v>0</v>
      </c>
      <c r="AW209">
        <v>0</v>
      </c>
      <c r="AX209">
        <v>0</v>
      </c>
      <c r="AY209">
        <v>0</v>
      </c>
      <c r="AZ209">
        <v>0</v>
      </c>
      <c r="BA209">
        <v>343</v>
      </c>
      <c r="BB209">
        <v>62.8</v>
      </c>
      <c r="BC209">
        <v>331</v>
      </c>
      <c r="BD209">
        <v>60.6</v>
      </c>
      <c r="BE209">
        <v>48</v>
      </c>
      <c r="BF209">
        <v>8.8000000000000007</v>
      </c>
      <c r="BG209">
        <v>275</v>
      </c>
      <c r="BH209">
        <v>50.4</v>
      </c>
      <c r="BI209">
        <v>100</v>
      </c>
      <c r="BJ209">
        <v>18.3</v>
      </c>
      <c r="BK209">
        <v>45</v>
      </c>
      <c r="BL209">
        <v>8.1999999999999993</v>
      </c>
      <c r="BM209">
        <v>7</v>
      </c>
      <c r="BN209">
        <v>1.3</v>
      </c>
      <c r="BO209">
        <v>21</v>
      </c>
      <c r="BP209">
        <v>3.8</v>
      </c>
      <c r="BQ209">
        <v>25</v>
      </c>
      <c r="BR209">
        <v>4.5999999999999996</v>
      </c>
      <c r="BS209">
        <v>18</v>
      </c>
      <c r="BT209">
        <v>18</v>
      </c>
      <c r="BU209">
        <v>5</v>
      </c>
      <c r="BV209">
        <v>11.1</v>
      </c>
      <c r="BW209">
        <v>7</v>
      </c>
      <c r="BX209">
        <v>100</v>
      </c>
      <c r="BY209">
        <v>31</v>
      </c>
      <c r="BZ209">
        <v>5.7</v>
      </c>
      <c r="CA209">
        <v>53</v>
      </c>
      <c r="CB209">
        <v>9.6999999999999993</v>
      </c>
      <c r="CC209">
        <v>31</v>
      </c>
      <c r="CD209">
        <v>31</v>
      </c>
      <c r="CE209">
        <v>13</v>
      </c>
      <c r="CF209">
        <v>28.9</v>
      </c>
      <c r="CG209">
        <v>7</v>
      </c>
      <c r="CH209">
        <v>100</v>
      </c>
      <c r="CI209">
        <v>202</v>
      </c>
      <c r="CJ209">
        <v>0.37</v>
      </c>
      <c r="CK209">
        <v>578.75</v>
      </c>
      <c r="CL209">
        <v>1.06</v>
      </c>
      <c r="CM209">
        <v>298.5</v>
      </c>
      <c r="CN209">
        <v>0.55000000000000004</v>
      </c>
      <c r="CO209">
        <v>119</v>
      </c>
      <c r="CP209">
        <v>0.22</v>
      </c>
      <c r="CQ209">
        <v>45.5</v>
      </c>
      <c r="CR209">
        <v>0.08</v>
      </c>
      <c r="CS209">
        <v>940</v>
      </c>
      <c r="CT209">
        <v>1.7</v>
      </c>
      <c r="CU209">
        <v>1157.5</v>
      </c>
      <c r="CV209">
        <v>2.1</v>
      </c>
      <c r="CW209">
        <v>891</v>
      </c>
      <c r="CX209">
        <v>1.6</v>
      </c>
      <c r="CY209">
        <v>959.25</v>
      </c>
      <c r="CZ209">
        <v>1.8</v>
      </c>
      <c r="DA209">
        <v>885.5</v>
      </c>
      <c r="DB209">
        <v>1.6</v>
      </c>
      <c r="DC209">
        <v>73.75</v>
      </c>
      <c r="DD209">
        <v>0.1</v>
      </c>
      <c r="DE209">
        <v>292</v>
      </c>
      <c r="DF209">
        <v>0.5</v>
      </c>
      <c r="DG209">
        <v>261</v>
      </c>
      <c r="DH209">
        <v>0.5</v>
      </c>
      <c r="DI209">
        <v>257</v>
      </c>
      <c r="DJ209">
        <v>47.1</v>
      </c>
      <c r="DK209">
        <v>157</v>
      </c>
      <c r="DL209">
        <v>28.8</v>
      </c>
      <c r="DM209">
        <v>88</v>
      </c>
      <c r="DN209">
        <v>16.100000000000001</v>
      </c>
      <c r="DO209">
        <v>34</v>
      </c>
      <c r="DP209">
        <v>6.2</v>
      </c>
      <c r="DQ209">
        <v>10</v>
      </c>
      <c r="DR209">
        <v>1.8</v>
      </c>
      <c r="DS209">
        <v>99</v>
      </c>
      <c r="DT209">
        <v>18.100000000000001</v>
      </c>
      <c r="DU209">
        <v>2</v>
      </c>
      <c r="DV209">
        <v>0.4</v>
      </c>
      <c r="DW209">
        <v>2</v>
      </c>
      <c r="DX209">
        <v>0.4</v>
      </c>
      <c r="DY209">
        <v>7</v>
      </c>
      <c r="DZ209">
        <v>1.3</v>
      </c>
      <c r="EA209">
        <v>0</v>
      </c>
      <c r="EB209">
        <v>0</v>
      </c>
      <c r="EC209">
        <v>115</v>
      </c>
      <c r="ED209">
        <v>21.1</v>
      </c>
    </row>
    <row r="210" spans="1:134" x14ac:dyDescent="0.35">
      <c r="A210" s="228" t="str">
        <f t="shared" si="3"/>
        <v>Provisional.LA maintained.Total.Girls</v>
      </c>
      <c r="B210">
        <v>201819</v>
      </c>
      <c r="C210" t="s">
        <v>223</v>
      </c>
      <c r="D210" t="s">
        <v>224</v>
      </c>
      <c r="E210" t="s">
        <v>225</v>
      </c>
      <c r="F210" t="s">
        <v>226</v>
      </c>
      <c r="G210" t="s">
        <v>239</v>
      </c>
      <c r="H210" s="380" t="s">
        <v>232</v>
      </c>
      <c r="I210" t="s">
        <v>7</v>
      </c>
      <c r="J210" t="s">
        <v>6</v>
      </c>
      <c r="K210" t="s">
        <v>7</v>
      </c>
      <c r="L210" t="s">
        <v>7</v>
      </c>
      <c r="M210" t="s">
        <v>7</v>
      </c>
      <c r="N210">
        <v>797</v>
      </c>
      <c r="O210">
        <v>70267</v>
      </c>
      <c r="P210">
        <v>3451688.99</v>
      </c>
      <c r="Q210">
        <v>49.1</v>
      </c>
      <c r="R210">
        <v>69391</v>
      </c>
      <c r="S210">
        <v>98.8</v>
      </c>
      <c r="T210">
        <v>31860</v>
      </c>
      <c r="U210">
        <v>45.3</v>
      </c>
      <c r="V210">
        <v>47671</v>
      </c>
      <c r="W210">
        <v>67.8</v>
      </c>
      <c r="X210">
        <v>31066</v>
      </c>
      <c r="Y210">
        <v>44.2</v>
      </c>
      <c r="Z210">
        <v>13660</v>
      </c>
      <c r="AA210">
        <v>19.399999999999999</v>
      </c>
      <c r="AB210">
        <v>20086</v>
      </c>
      <c r="AC210">
        <v>28.6</v>
      </c>
      <c r="AD210">
        <v>300595.53999999998</v>
      </c>
      <c r="AE210">
        <v>4.28</v>
      </c>
      <c r="AF210">
        <v>66473</v>
      </c>
      <c r="AG210">
        <v>14383.36</v>
      </c>
      <c r="AH210">
        <v>0.22</v>
      </c>
      <c r="AI210">
        <v>0.21</v>
      </c>
      <c r="AJ210">
        <v>0.23</v>
      </c>
      <c r="AK210">
        <v>26177.23</v>
      </c>
      <c r="AL210">
        <v>0.39</v>
      </c>
      <c r="AM210">
        <v>0.38</v>
      </c>
      <c r="AN210">
        <v>0.4</v>
      </c>
      <c r="AO210">
        <v>-2769.11</v>
      </c>
      <c r="AP210">
        <v>-0.04</v>
      </c>
      <c r="AQ210">
        <v>-0.05</v>
      </c>
      <c r="AR210">
        <v>-0.03</v>
      </c>
      <c r="AS210">
        <v>8845.52</v>
      </c>
      <c r="AT210">
        <v>0.13</v>
      </c>
      <c r="AU210">
        <v>0.12</v>
      </c>
      <c r="AV210">
        <v>0.14000000000000001</v>
      </c>
      <c r="AW210">
        <v>22384.28</v>
      </c>
      <c r="AX210">
        <v>0.34</v>
      </c>
      <c r="AY210">
        <v>0.33</v>
      </c>
      <c r="AZ210">
        <v>0.35</v>
      </c>
      <c r="BA210">
        <v>69776</v>
      </c>
      <c r="BB210">
        <v>99.3</v>
      </c>
      <c r="BC210">
        <v>69668</v>
      </c>
      <c r="BD210">
        <v>99.1</v>
      </c>
      <c r="BE210">
        <v>68807</v>
      </c>
      <c r="BF210">
        <v>97.9</v>
      </c>
      <c r="BG210">
        <v>69510</v>
      </c>
      <c r="BH210">
        <v>98.9</v>
      </c>
      <c r="BI210">
        <v>68694</v>
      </c>
      <c r="BJ210">
        <v>97.8</v>
      </c>
      <c r="BK210">
        <v>57857</v>
      </c>
      <c r="BL210">
        <v>82.3</v>
      </c>
      <c r="BM210">
        <v>37274</v>
      </c>
      <c r="BN210">
        <v>53</v>
      </c>
      <c r="BO210">
        <v>48685</v>
      </c>
      <c r="BP210">
        <v>69.3</v>
      </c>
      <c r="BQ210">
        <v>34082</v>
      </c>
      <c r="BR210">
        <v>48.5</v>
      </c>
      <c r="BS210">
        <v>32149</v>
      </c>
      <c r="BT210">
        <v>46.8</v>
      </c>
      <c r="BU210">
        <v>30735</v>
      </c>
      <c r="BV210">
        <v>53.1</v>
      </c>
      <c r="BW210">
        <v>21663</v>
      </c>
      <c r="BX210">
        <v>58.1</v>
      </c>
      <c r="BY210">
        <v>58469</v>
      </c>
      <c r="BZ210">
        <v>83.2</v>
      </c>
      <c r="CA210">
        <v>49514</v>
      </c>
      <c r="CB210">
        <v>70.5</v>
      </c>
      <c r="CC210">
        <v>45083</v>
      </c>
      <c r="CD210">
        <v>65.599999999999994</v>
      </c>
      <c r="CE210">
        <v>38031</v>
      </c>
      <c r="CF210">
        <v>65.7</v>
      </c>
      <c r="CG210">
        <v>27525</v>
      </c>
      <c r="CH210">
        <v>73.8</v>
      </c>
      <c r="CI210">
        <v>379483</v>
      </c>
      <c r="CJ210">
        <v>5.4</v>
      </c>
      <c r="CK210">
        <v>317283.27</v>
      </c>
      <c r="CL210">
        <v>4.5199999999999996</v>
      </c>
      <c r="CM210">
        <v>321921</v>
      </c>
      <c r="CN210">
        <v>4.58</v>
      </c>
      <c r="CO210">
        <v>274427</v>
      </c>
      <c r="CP210">
        <v>3.91</v>
      </c>
      <c r="CQ210">
        <v>188536.97</v>
      </c>
      <c r="CR210">
        <v>2.68</v>
      </c>
      <c r="CS210">
        <v>760696</v>
      </c>
      <c r="CT210">
        <v>10.8</v>
      </c>
      <c r="CU210">
        <v>634566.54</v>
      </c>
      <c r="CV210">
        <v>9</v>
      </c>
      <c r="CW210">
        <v>981416.89</v>
      </c>
      <c r="CX210">
        <v>14</v>
      </c>
      <c r="CY210">
        <v>1075009.56</v>
      </c>
      <c r="CZ210">
        <v>15.3</v>
      </c>
      <c r="DA210">
        <v>915262.81</v>
      </c>
      <c r="DB210">
        <v>13</v>
      </c>
      <c r="DC210">
        <v>159746.75</v>
      </c>
      <c r="DD210">
        <v>2.2999999999999998</v>
      </c>
      <c r="DE210">
        <v>200621</v>
      </c>
      <c r="DF210">
        <v>2.9</v>
      </c>
      <c r="DG210">
        <v>203342</v>
      </c>
      <c r="DH210">
        <v>2.9</v>
      </c>
      <c r="DI210">
        <v>629</v>
      </c>
      <c r="DJ210">
        <v>0.9</v>
      </c>
      <c r="DK210">
        <v>385</v>
      </c>
      <c r="DL210">
        <v>0.5</v>
      </c>
      <c r="DM210">
        <v>632</v>
      </c>
      <c r="DN210">
        <v>0.9</v>
      </c>
      <c r="DO210">
        <v>5057</v>
      </c>
      <c r="DP210">
        <v>7.2</v>
      </c>
      <c r="DQ210">
        <v>32498</v>
      </c>
      <c r="DR210">
        <v>46.2</v>
      </c>
      <c r="DS210">
        <v>51312</v>
      </c>
      <c r="DT210">
        <v>73</v>
      </c>
      <c r="DU210">
        <v>17393</v>
      </c>
      <c r="DV210">
        <v>24.8</v>
      </c>
      <c r="DW210">
        <v>17379</v>
      </c>
      <c r="DX210">
        <v>24.7</v>
      </c>
      <c r="DY210">
        <v>5716</v>
      </c>
      <c r="DZ210">
        <v>8.1</v>
      </c>
      <c r="EA210">
        <v>2283</v>
      </c>
      <c r="EB210">
        <v>3.2</v>
      </c>
      <c r="EC210">
        <v>39490</v>
      </c>
      <c r="ED210">
        <v>56.2</v>
      </c>
    </row>
    <row r="211" spans="1:134" x14ac:dyDescent="0.35">
      <c r="A211" s="228" t="str">
        <f t="shared" si="3"/>
        <v>Provisional.Non-Maintained Special Schools.Total.Girls</v>
      </c>
      <c r="B211">
        <v>201819</v>
      </c>
      <c r="C211" t="s">
        <v>223</v>
      </c>
      <c r="D211" t="s">
        <v>224</v>
      </c>
      <c r="E211" t="s">
        <v>225</v>
      </c>
      <c r="F211" t="s">
        <v>226</v>
      </c>
      <c r="G211" t="s">
        <v>239</v>
      </c>
      <c r="H211" s="380" t="s">
        <v>233</v>
      </c>
      <c r="I211" t="s">
        <v>7</v>
      </c>
      <c r="J211" t="s">
        <v>6</v>
      </c>
      <c r="K211" t="s">
        <v>7</v>
      </c>
      <c r="L211" t="s">
        <v>7</v>
      </c>
      <c r="M211" t="s">
        <v>7</v>
      </c>
      <c r="N211">
        <v>39</v>
      </c>
      <c r="O211">
        <v>110</v>
      </c>
      <c r="P211">
        <v>679</v>
      </c>
      <c r="Q211">
        <v>6.2</v>
      </c>
      <c r="R211">
        <v>20</v>
      </c>
      <c r="S211">
        <v>18.2</v>
      </c>
      <c r="T211">
        <v>2</v>
      </c>
      <c r="U211">
        <v>1.8</v>
      </c>
      <c r="V211">
        <v>5</v>
      </c>
      <c r="W211">
        <v>4.5</v>
      </c>
      <c r="X211">
        <v>1</v>
      </c>
      <c r="Y211">
        <v>0.9</v>
      </c>
      <c r="Z211">
        <v>0</v>
      </c>
      <c r="AA211">
        <v>0</v>
      </c>
      <c r="AB211">
        <v>1</v>
      </c>
      <c r="AC211">
        <v>0.9</v>
      </c>
      <c r="AD211">
        <v>46.34</v>
      </c>
      <c r="AE211">
        <v>0.42</v>
      </c>
      <c r="AF211">
        <v>92</v>
      </c>
      <c r="AG211">
        <v>-139.02000000000001</v>
      </c>
      <c r="AH211">
        <v>-1.51</v>
      </c>
      <c r="AI211">
        <v>-1.77</v>
      </c>
      <c r="AJ211">
        <v>-1.25</v>
      </c>
      <c r="AK211">
        <v>-161.85</v>
      </c>
      <c r="AL211">
        <v>-1.76</v>
      </c>
      <c r="AM211">
        <v>-2.02</v>
      </c>
      <c r="AN211">
        <v>-1.5</v>
      </c>
      <c r="AO211">
        <v>-108.62</v>
      </c>
      <c r="AP211">
        <v>-1.18</v>
      </c>
      <c r="AQ211">
        <v>-1.44</v>
      </c>
      <c r="AR211">
        <v>-0.92</v>
      </c>
      <c r="AS211">
        <v>-136.55000000000001</v>
      </c>
      <c r="AT211">
        <v>-1.48</v>
      </c>
      <c r="AU211">
        <v>-1.75</v>
      </c>
      <c r="AV211">
        <v>-1.22</v>
      </c>
      <c r="AW211">
        <v>-146.63</v>
      </c>
      <c r="AX211">
        <v>-1.59</v>
      </c>
      <c r="AY211">
        <v>-1.86</v>
      </c>
      <c r="AZ211">
        <v>-1.33</v>
      </c>
      <c r="BA211">
        <v>35</v>
      </c>
      <c r="BB211">
        <v>31.8</v>
      </c>
      <c r="BC211">
        <v>34</v>
      </c>
      <c r="BD211">
        <v>30.9</v>
      </c>
      <c r="BE211">
        <v>12</v>
      </c>
      <c r="BF211">
        <v>10.9</v>
      </c>
      <c r="BG211">
        <v>24</v>
      </c>
      <c r="BH211">
        <v>21.8</v>
      </c>
      <c r="BI211">
        <v>17</v>
      </c>
      <c r="BJ211">
        <v>15.5</v>
      </c>
      <c r="BK211">
        <v>11</v>
      </c>
      <c r="BL211">
        <v>10</v>
      </c>
      <c r="BM211">
        <v>3</v>
      </c>
      <c r="BN211">
        <v>2.7</v>
      </c>
      <c r="BO211">
        <v>5</v>
      </c>
      <c r="BP211">
        <v>4.5</v>
      </c>
      <c r="BQ211">
        <v>3</v>
      </c>
      <c r="BR211">
        <v>2.7</v>
      </c>
      <c r="BS211">
        <v>1</v>
      </c>
      <c r="BT211">
        <v>5.9</v>
      </c>
      <c r="BU211">
        <v>3</v>
      </c>
      <c r="BV211">
        <v>27.3</v>
      </c>
      <c r="BW211">
        <v>2</v>
      </c>
      <c r="BX211">
        <v>66.7</v>
      </c>
      <c r="BY211">
        <v>8</v>
      </c>
      <c r="BZ211">
        <v>7.3</v>
      </c>
      <c r="CA211">
        <v>7</v>
      </c>
      <c r="CB211">
        <v>6.4</v>
      </c>
      <c r="CC211">
        <v>5</v>
      </c>
      <c r="CD211">
        <v>29.4</v>
      </c>
      <c r="CE211">
        <v>3</v>
      </c>
      <c r="CF211">
        <v>27.3</v>
      </c>
      <c r="CG211">
        <v>2</v>
      </c>
      <c r="CH211">
        <v>66.7</v>
      </c>
      <c r="CI211">
        <v>58</v>
      </c>
      <c r="CJ211">
        <v>0.53</v>
      </c>
      <c r="CK211">
        <v>61</v>
      </c>
      <c r="CL211">
        <v>0.55000000000000004</v>
      </c>
      <c r="CM211">
        <v>55</v>
      </c>
      <c r="CN211">
        <v>0.5</v>
      </c>
      <c r="CO211">
        <v>35</v>
      </c>
      <c r="CP211">
        <v>0.32</v>
      </c>
      <c r="CQ211">
        <v>14</v>
      </c>
      <c r="CR211">
        <v>0.13</v>
      </c>
      <c r="CS211">
        <v>144</v>
      </c>
      <c r="CT211">
        <v>1.3</v>
      </c>
      <c r="CU211">
        <v>122</v>
      </c>
      <c r="CV211">
        <v>1.1000000000000001</v>
      </c>
      <c r="CW211">
        <v>158</v>
      </c>
      <c r="CX211">
        <v>1.4</v>
      </c>
      <c r="CY211">
        <v>255</v>
      </c>
      <c r="CZ211">
        <v>2.2999999999999998</v>
      </c>
      <c r="DA211">
        <v>219</v>
      </c>
      <c r="DB211">
        <v>2</v>
      </c>
      <c r="DC211">
        <v>36</v>
      </c>
      <c r="DD211">
        <v>0.3</v>
      </c>
      <c r="DE211">
        <v>50</v>
      </c>
      <c r="DF211">
        <v>0.5</v>
      </c>
      <c r="DG211">
        <v>61</v>
      </c>
      <c r="DH211">
        <v>0.6</v>
      </c>
      <c r="DI211">
        <v>82</v>
      </c>
      <c r="DJ211">
        <v>74.5</v>
      </c>
      <c r="DK211">
        <v>8</v>
      </c>
      <c r="DL211">
        <v>7.3</v>
      </c>
      <c r="DM211">
        <v>8</v>
      </c>
      <c r="DN211">
        <v>7.3</v>
      </c>
      <c r="DO211">
        <v>6</v>
      </c>
      <c r="DP211">
        <v>5.5</v>
      </c>
      <c r="DQ211">
        <v>5</v>
      </c>
      <c r="DR211">
        <v>4.5</v>
      </c>
      <c r="DS211">
        <v>13</v>
      </c>
      <c r="DT211">
        <v>11.8</v>
      </c>
      <c r="DU211">
        <v>4</v>
      </c>
      <c r="DV211">
        <v>3.6</v>
      </c>
      <c r="DW211">
        <v>4</v>
      </c>
      <c r="DX211">
        <v>3.6</v>
      </c>
      <c r="DY211">
        <v>0</v>
      </c>
      <c r="DZ211">
        <v>0</v>
      </c>
      <c r="EA211">
        <v>0</v>
      </c>
      <c r="EB211">
        <v>0</v>
      </c>
      <c r="EC211">
        <v>25</v>
      </c>
      <c r="ED211">
        <v>22.7</v>
      </c>
    </row>
    <row r="212" spans="1:134" x14ac:dyDescent="0.35">
      <c r="A212" s="228" t="str">
        <f t="shared" si="3"/>
        <v>Provisional.PRU &amp; AP.Total.Girls</v>
      </c>
      <c r="B212">
        <v>201819</v>
      </c>
      <c r="C212" t="s">
        <v>223</v>
      </c>
      <c r="D212" t="s">
        <v>224</v>
      </c>
      <c r="E212" t="s">
        <v>225</v>
      </c>
      <c r="F212" t="s">
        <v>226</v>
      </c>
      <c r="G212" t="s">
        <v>239</v>
      </c>
      <c r="H212" s="380" t="s">
        <v>397</v>
      </c>
      <c r="I212" t="s">
        <v>7</v>
      </c>
      <c r="J212" t="s">
        <v>6</v>
      </c>
      <c r="K212" t="s">
        <v>7</v>
      </c>
      <c r="L212" t="s">
        <v>7</v>
      </c>
      <c r="M212" t="s">
        <v>7</v>
      </c>
      <c r="N212">
        <v>373</v>
      </c>
      <c r="O212">
        <v>3168</v>
      </c>
      <c r="P212">
        <v>25716.76</v>
      </c>
      <c r="Q212">
        <v>8.1</v>
      </c>
      <c r="R212">
        <v>1631</v>
      </c>
      <c r="S212">
        <v>51.5</v>
      </c>
      <c r="T212">
        <v>71</v>
      </c>
      <c r="U212">
        <v>2.2000000000000002</v>
      </c>
      <c r="V212">
        <v>194</v>
      </c>
      <c r="W212">
        <v>6.1</v>
      </c>
      <c r="X212">
        <v>13</v>
      </c>
      <c r="Y212">
        <v>0.4</v>
      </c>
      <c r="Z212">
        <v>3</v>
      </c>
      <c r="AA212">
        <v>0.1</v>
      </c>
      <c r="AB212">
        <v>4</v>
      </c>
      <c r="AC212">
        <v>0.1</v>
      </c>
      <c r="AD212">
        <v>1630.52</v>
      </c>
      <c r="AE212">
        <v>0.51</v>
      </c>
      <c r="AF212">
        <v>2798</v>
      </c>
      <c r="AG212">
        <v>-8317.06</v>
      </c>
      <c r="AH212">
        <v>-2.97</v>
      </c>
      <c r="AI212">
        <v>-3.02</v>
      </c>
      <c r="AJ212">
        <v>-2.92</v>
      </c>
      <c r="AK212">
        <v>-8645.39</v>
      </c>
      <c r="AL212">
        <v>-3.09</v>
      </c>
      <c r="AM212">
        <v>-3.14</v>
      </c>
      <c r="AN212">
        <v>-3.04</v>
      </c>
      <c r="AO212">
        <v>-6432.72</v>
      </c>
      <c r="AP212">
        <v>-2.2999999999999998</v>
      </c>
      <c r="AQ212">
        <v>-2.35</v>
      </c>
      <c r="AR212">
        <v>-2.25</v>
      </c>
      <c r="AS212">
        <v>-8416.2000000000007</v>
      </c>
      <c r="AT212">
        <v>-3.01</v>
      </c>
      <c r="AU212">
        <v>-3.06</v>
      </c>
      <c r="AV212">
        <v>-2.96</v>
      </c>
      <c r="AW212">
        <v>-9254.23</v>
      </c>
      <c r="AX212">
        <v>-3.31</v>
      </c>
      <c r="AY212">
        <v>-3.35</v>
      </c>
      <c r="AZ212">
        <v>-3.26</v>
      </c>
      <c r="BA212">
        <v>2102</v>
      </c>
      <c r="BB212">
        <v>66.400000000000006</v>
      </c>
      <c r="BC212">
        <v>1987</v>
      </c>
      <c r="BD212">
        <v>62.7</v>
      </c>
      <c r="BE212">
        <v>600</v>
      </c>
      <c r="BF212">
        <v>18.899999999999999</v>
      </c>
      <c r="BG212">
        <v>1863</v>
      </c>
      <c r="BH212">
        <v>58.8</v>
      </c>
      <c r="BI212">
        <v>574</v>
      </c>
      <c r="BJ212">
        <v>18.100000000000001</v>
      </c>
      <c r="BK212">
        <v>204</v>
      </c>
      <c r="BL212">
        <v>6.4</v>
      </c>
      <c r="BM212">
        <v>76</v>
      </c>
      <c r="BN212">
        <v>2.4</v>
      </c>
      <c r="BO212">
        <v>142</v>
      </c>
      <c r="BP212">
        <v>4.5</v>
      </c>
      <c r="BQ212">
        <v>111</v>
      </c>
      <c r="BR212">
        <v>3.5</v>
      </c>
      <c r="BS212">
        <v>69</v>
      </c>
      <c r="BT212">
        <v>12</v>
      </c>
      <c r="BU212">
        <v>18</v>
      </c>
      <c r="BV212">
        <v>8.8000000000000007</v>
      </c>
      <c r="BW212">
        <v>63</v>
      </c>
      <c r="BX212">
        <v>82.9</v>
      </c>
      <c r="BY212">
        <v>246</v>
      </c>
      <c r="BZ212">
        <v>7.8</v>
      </c>
      <c r="CA212">
        <v>302</v>
      </c>
      <c r="CB212">
        <v>9.5</v>
      </c>
      <c r="CC212">
        <v>115</v>
      </c>
      <c r="CD212">
        <v>20</v>
      </c>
      <c r="CE212">
        <v>37</v>
      </c>
      <c r="CF212">
        <v>18.100000000000001</v>
      </c>
      <c r="CG212">
        <v>66</v>
      </c>
      <c r="CH212">
        <v>86.8</v>
      </c>
      <c r="CI212">
        <v>2070</v>
      </c>
      <c r="CJ212">
        <v>0.65</v>
      </c>
      <c r="CK212">
        <v>3797</v>
      </c>
      <c r="CL212">
        <v>1.2</v>
      </c>
      <c r="CM212">
        <v>1489.5</v>
      </c>
      <c r="CN212">
        <v>0.47</v>
      </c>
      <c r="CO212">
        <v>432</v>
      </c>
      <c r="CP212">
        <v>0.14000000000000001</v>
      </c>
      <c r="CQ212">
        <v>501.76</v>
      </c>
      <c r="CR212">
        <v>0.16</v>
      </c>
      <c r="CS212">
        <v>6917</v>
      </c>
      <c r="CT212">
        <v>2.2000000000000002</v>
      </c>
      <c r="CU212">
        <v>7594</v>
      </c>
      <c r="CV212">
        <v>2.4</v>
      </c>
      <c r="CW212">
        <v>4961.76</v>
      </c>
      <c r="CX212">
        <v>1.6</v>
      </c>
      <c r="CY212">
        <v>6244</v>
      </c>
      <c r="CZ212">
        <v>2</v>
      </c>
      <c r="DA212">
        <v>5373.75</v>
      </c>
      <c r="DB212">
        <v>1.7</v>
      </c>
      <c r="DC212">
        <v>870.25</v>
      </c>
      <c r="DD212">
        <v>0.3</v>
      </c>
      <c r="DE212">
        <v>1763</v>
      </c>
      <c r="DF212">
        <v>0.6</v>
      </c>
      <c r="DG212">
        <v>1955</v>
      </c>
      <c r="DH212">
        <v>0.6</v>
      </c>
      <c r="DI212">
        <v>1251</v>
      </c>
      <c r="DJ212">
        <v>39.5</v>
      </c>
      <c r="DK212">
        <v>999</v>
      </c>
      <c r="DL212">
        <v>31.5</v>
      </c>
      <c r="DM212">
        <v>547</v>
      </c>
      <c r="DN212">
        <v>17.3</v>
      </c>
      <c r="DO212">
        <v>273</v>
      </c>
      <c r="DP212">
        <v>8.6</v>
      </c>
      <c r="DQ212">
        <v>85</v>
      </c>
      <c r="DR212">
        <v>2.7</v>
      </c>
      <c r="DS212">
        <v>567</v>
      </c>
      <c r="DT212">
        <v>17.899999999999999</v>
      </c>
      <c r="DU212">
        <v>8</v>
      </c>
      <c r="DV212">
        <v>0.3</v>
      </c>
      <c r="DW212">
        <v>8</v>
      </c>
      <c r="DX212">
        <v>0.3</v>
      </c>
      <c r="DY212">
        <v>9</v>
      </c>
      <c r="DZ212">
        <v>0.3</v>
      </c>
      <c r="EA212">
        <v>8</v>
      </c>
      <c r="EB212">
        <v>0.3</v>
      </c>
      <c r="EC212">
        <v>665</v>
      </c>
      <c r="ED212">
        <v>21</v>
      </c>
    </row>
    <row r="213" spans="1:134" x14ac:dyDescent="0.35">
      <c r="A213" s="228" t="str">
        <f t="shared" si="3"/>
        <v>Provisional.Sponsored Academies.Total.Girls</v>
      </c>
      <c r="B213">
        <v>201819</v>
      </c>
      <c r="C213" t="s">
        <v>223</v>
      </c>
      <c r="D213" t="s">
        <v>224</v>
      </c>
      <c r="E213" t="s">
        <v>225</v>
      </c>
      <c r="F213" t="s">
        <v>226</v>
      </c>
      <c r="G213" t="s">
        <v>239</v>
      </c>
      <c r="H213" s="380" t="s">
        <v>234</v>
      </c>
      <c r="I213" t="s">
        <v>7</v>
      </c>
      <c r="J213" t="s">
        <v>6</v>
      </c>
      <c r="K213" t="s">
        <v>7</v>
      </c>
      <c r="L213" t="s">
        <v>7</v>
      </c>
      <c r="M213" t="s">
        <v>7</v>
      </c>
      <c r="N213">
        <v>683</v>
      </c>
      <c r="O213">
        <v>50008</v>
      </c>
      <c r="P213">
        <v>2205133.37</v>
      </c>
      <c r="Q213">
        <v>44.1</v>
      </c>
      <c r="R213">
        <v>49268</v>
      </c>
      <c r="S213">
        <v>98.5</v>
      </c>
      <c r="T213">
        <v>17616</v>
      </c>
      <c r="U213">
        <v>35.200000000000003</v>
      </c>
      <c r="V213">
        <v>29075</v>
      </c>
      <c r="W213">
        <v>58.1</v>
      </c>
      <c r="X213">
        <v>18591</v>
      </c>
      <c r="Y213">
        <v>37.200000000000003</v>
      </c>
      <c r="Z213">
        <v>6087</v>
      </c>
      <c r="AA213">
        <v>12.2</v>
      </c>
      <c r="AB213">
        <v>9811</v>
      </c>
      <c r="AC213">
        <v>19.600000000000001</v>
      </c>
      <c r="AD213">
        <v>186347.84</v>
      </c>
      <c r="AE213">
        <v>3.73</v>
      </c>
      <c r="AF213">
        <v>46781</v>
      </c>
      <c r="AG213">
        <v>1665.83</v>
      </c>
      <c r="AH213">
        <v>0.04</v>
      </c>
      <c r="AI213">
        <v>0.02</v>
      </c>
      <c r="AJ213">
        <v>0.05</v>
      </c>
      <c r="AK213">
        <v>10188.44</v>
      </c>
      <c r="AL213">
        <v>0.22</v>
      </c>
      <c r="AM213">
        <v>0.21</v>
      </c>
      <c r="AN213">
        <v>0.23</v>
      </c>
      <c r="AO213">
        <v>-8418.57</v>
      </c>
      <c r="AP213">
        <v>-0.18</v>
      </c>
      <c r="AQ213">
        <v>-0.19</v>
      </c>
      <c r="AR213">
        <v>-0.17</v>
      </c>
      <c r="AS213">
        <v>-6373.69</v>
      </c>
      <c r="AT213">
        <v>-0.14000000000000001</v>
      </c>
      <c r="AU213">
        <v>-0.15</v>
      </c>
      <c r="AV213">
        <v>-0.12</v>
      </c>
      <c r="AW213">
        <v>9778.6299999999992</v>
      </c>
      <c r="AX213">
        <v>0.21</v>
      </c>
      <c r="AY213">
        <v>0.2</v>
      </c>
      <c r="AZ213">
        <v>0.22</v>
      </c>
      <c r="BA213">
        <v>49595</v>
      </c>
      <c r="BB213">
        <v>99.2</v>
      </c>
      <c r="BC213">
        <v>49452</v>
      </c>
      <c r="BD213">
        <v>98.9</v>
      </c>
      <c r="BE213">
        <v>48977</v>
      </c>
      <c r="BF213">
        <v>97.9</v>
      </c>
      <c r="BG213">
        <v>49355</v>
      </c>
      <c r="BH213">
        <v>98.7</v>
      </c>
      <c r="BI213">
        <v>48626</v>
      </c>
      <c r="BJ213">
        <v>97.2</v>
      </c>
      <c r="BK213">
        <v>41113</v>
      </c>
      <c r="BL213">
        <v>82.2</v>
      </c>
      <c r="BM213">
        <v>22405</v>
      </c>
      <c r="BN213">
        <v>44.8</v>
      </c>
      <c r="BO213">
        <v>29811</v>
      </c>
      <c r="BP213">
        <v>59.6</v>
      </c>
      <c r="BQ213">
        <v>19250</v>
      </c>
      <c r="BR213">
        <v>38.5</v>
      </c>
      <c r="BS213">
        <v>17074</v>
      </c>
      <c r="BT213">
        <v>35.1</v>
      </c>
      <c r="BU213">
        <v>16418</v>
      </c>
      <c r="BV213">
        <v>39.9</v>
      </c>
      <c r="BW213">
        <v>11106</v>
      </c>
      <c r="BX213">
        <v>49.6</v>
      </c>
      <c r="BY213">
        <v>38174</v>
      </c>
      <c r="BZ213">
        <v>76.3</v>
      </c>
      <c r="CA213">
        <v>30593</v>
      </c>
      <c r="CB213">
        <v>61.2</v>
      </c>
      <c r="CC213">
        <v>26598</v>
      </c>
      <c r="CD213">
        <v>54.7</v>
      </c>
      <c r="CE213">
        <v>21719</v>
      </c>
      <c r="CF213">
        <v>52.8</v>
      </c>
      <c r="CG213">
        <v>14650</v>
      </c>
      <c r="CH213">
        <v>65.400000000000006</v>
      </c>
      <c r="CI213">
        <v>246969</v>
      </c>
      <c r="CJ213">
        <v>4.9400000000000004</v>
      </c>
      <c r="CK213">
        <v>200591.63</v>
      </c>
      <c r="CL213">
        <v>4.01</v>
      </c>
      <c r="CM213">
        <v>200457.5</v>
      </c>
      <c r="CN213">
        <v>4.01</v>
      </c>
      <c r="CO213">
        <v>165068</v>
      </c>
      <c r="CP213">
        <v>3.3</v>
      </c>
      <c r="CQ213">
        <v>104535.1</v>
      </c>
      <c r="CR213">
        <v>2.09</v>
      </c>
      <c r="CS213">
        <v>494781</v>
      </c>
      <c r="CT213">
        <v>9.9</v>
      </c>
      <c r="CU213">
        <v>401183.26</v>
      </c>
      <c r="CV213">
        <v>8</v>
      </c>
      <c r="CW213">
        <v>606463.6</v>
      </c>
      <c r="CX213">
        <v>12.1</v>
      </c>
      <c r="CY213">
        <v>702705.51</v>
      </c>
      <c r="CZ213">
        <v>14.1</v>
      </c>
      <c r="DA213">
        <v>498941.01</v>
      </c>
      <c r="DB213">
        <v>10</v>
      </c>
      <c r="DC213">
        <v>203764.5</v>
      </c>
      <c r="DD213">
        <v>4.0999999999999996</v>
      </c>
      <c r="DE213">
        <v>140761</v>
      </c>
      <c r="DF213">
        <v>2.8</v>
      </c>
      <c r="DG213">
        <v>142261</v>
      </c>
      <c r="DH213">
        <v>2.8</v>
      </c>
      <c r="DI213">
        <v>546</v>
      </c>
      <c r="DJ213">
        <v>1.1000000000000001</v>
      </c>
      <c r="DK213">
        <v>244</v>
      </c>
      <c r="DL213">
        <v>0.5</v>
      </c>
      <c r="DM213">
        <v>561</v>
      </c>
      <c r="DN213">
        <v>1.1000000000000001</v>
      </c>
      <c r="DO213">
        <v>4109</v>
      </c>
      <c r="DP213">
        <v>8.1999999999999993</v>
      </c>
      <c r="DQ213">
        <v>25957</v>
      </c>
      <c r="DR213">
        <v>51.9</v>
      </c>
      <c r="DS213">
        <v>38885</v>
      </c>
      <c r="DT213">
        <v>77.8</v>
      </c>
      <c r="DU213">
        <v>9741</v>
      </c>
      <c r="DV213">
        <v>19.5</v>
      </c>
      <c r="DW213">
        <v>9734</v>
      </c>
      <c r="DX213">
        <v>19.5</v>
      </c>
      <c r="DY213">
        <v>3054</v>
      </c>
      <c r="DZ213">
        <v>6.1</v>
      </c>
      <c r="EA213">
        <v>1521</v>
      </c>
      <c r="EB213">
        <v>3</v>
      </c>
      <c r="EC213">
        <v>26747</v>
      </c>
      <c r="ED213">
        <v>53.5</v>
      </c>
    </row>
    <row r="214" spans="1:134" x14ac:dyDescent="0.35">
      <c r="A214" s="228" t="str">
        <f t="shared" si="3"/>
        <v>Provisional.state-funded inc PRU &amp; AP.Total.Girls</v>
      </c>
      <c r="B214">
        <v>201819</v>
      </c>
      <c r="C214" t="s">
        <v>223</v>
      </c>
      <c r="D214" t="s">
        <v>224</v>
      </c>
      <c r="E214" t="s">
        <v>225</v>
      </c>
      <c r="F214" t="s">
        <v>226</v>
      </c>
      <c r="G214" t="s">
        <v>239</v>
      </c>
      <c r="H214" s="380" t="s">
        <v>398</v>
      </c>
      <c r="I214" t="s">
        <v>7</v>
      </c>
      <c r="J214" t="s">
        <v>6</v>
      </c>
      <c r="K214" t="s">
        <v>7</v>
      </c>
      <c r="L214" t="s">
        <v>7</v>
      </c>
      <c r="M214" t="s">
        <v>7</v>
      </c>
      <c r="N214">
        <v>4065</v>
      </c>
      <c r="O214">
        <v>269227</v>
      </c>
      <c r="P214">
        <v>13147411.92</v>
      </c>
      <c r="Q214">
        <v>48.8</v>
      </c>
      <c r="R214">
        <v>261852</v>
      </c>
      <c r="S214">
        <v>97.3</v>
      </c>
      <c r="T214">
        <v>123413</v>
      </c>
      <c r="U214">
        <v>45.8</v>
      </c>
      <c r="V214">
        <v>181684</v>
      </c>
      <c r="W214">
        <v>67.5</v>
      </c>
      <c r="X214">
        <v>122089</v>
      </c>
      <c r="Y214">
        <v>45.3</v>
      </c>
      <c r="Z214">
        <v>56143</v>
      </c>
      <c r="AA214">
        <v>20.9</v>
      </c>
      <c r="AB214">
        <v>80600</v>
      </c>
      <c r="AC214">
        <v>29.9</v>
      </c>
      <c r="AD214">
        <v>1148610.4099999999</v>
      </c>
      <c r="AE214">
        <v>4.2699999999999996</v>
      </c>
      <c r="AF214">
        <v>254763</v>
      </c>
      <c r="AG214">
        <v>48463.18</v>
      </c>
      <c r="AH214">
        <v>0.19</v>
      </c>
      <c r="AI214">
        <v>0.19</v>
      </c>
      <c r="AJ214">
        <v>0.2</v>
      </c>
      <c r="AK214">
        <v>89401.27</v>
      </c>
      <c r="AL214">
        <v>0.35</v>
      </c>
      <c r="AM214">
        <v>0.35</v>
      </c>
      <c r="AN214">
        <v>0.36</v>
      </c>
      <c r="AO214">
        <v>-12694.43</v>
      </c>
      <c r="AP214">
        <v>-0.05</v>
      </c>
      <c r="AQ214">
        <v>-0.05</v>
      </c>
      <c r="AR214">
        <v>-0.04</v>
      </c>
      <c r="AS214">
        <v>26584.52</v>
      </c>
      <c r="AT214">
        <v>0.1</v>
      </c>
      <c r="AU214">
        <v>0.1</v>
      </c>
      <c r="AV214">
        <v>0.11</v>
      </c>
      <c r="AW214">
        <v>79523.69</v>
      </c>
      <c r="AX214">
        <v>0.31</v>
      </c>
      <c r="AY214">
        <v>0.31</v>
      </c>
      <c r="AZ214">
        <v>0.32</v>
      </c>
      <c r="BA214">
        <v>264139</v>
      </c>
      <c r="BB214">
        <v>98.1</v>
      </c>
      <c r="BC214">
        <v>263582</v>
      </c>
      <c r="BD214">
        <v>97.9</v>
      </c>
      <c r="BE214">
        <v>258705</v>
      </c>
      <c r="BF214">
        <v>96.1</v>
      </c>
      <c r="BG214">
        <v>262565</v>
      </c>
      <c r="BH214">
        <v>97.5</v>
      </c>
      <c r="BI214">
        <v>257559</v>
      </c>
      <c r="BJ214">
        <v>95.7</v>
      </c>
      <c r="BK214">
        <v>219814</v>
      </c>
      <c r="BL214">
        <v>81.599999999999994</v>
      </c>
      <c r="BM214">
        <v>142876</v>
      </c>
      <c r="BN214">
        <v>53.1</v>
      </c>
      <c r="BO214">
        <v>184345</v>
      </c>
      <c r="BP214">
        <v>68.5</v>
      </c>
      <c r="BQ214">
        <v>131406</v>
      </c>
      <c r="BR214">
        <v>48.8</v>
      </c>
      <c r="BS214">
        <v>124357</v>
      </c>
      <c r="BT214">
        <v>48.3</v>
      </c>
      <c r="BU214">
        <v>118253</v>
      </c>
      <c r="BV214">
        <v>53.8</v>
      </c>
      <c r="BW214">
        <v>83905</v>
      </c>
      <c r="BX214">
        <v>58.7</v>
      </c>
      <c r="BY214">
        <v>220498</v>
      </c>
      <c r="BZ214">
        <v>81.900000000000006</v>
      </c>
      <c r="CA214">
        <v>188331</v>
      </c>
      <c r="CB214">
        <v>70</v>
      </c>
      <c r="CC214">
        <v>172231</v>
      </c>
      <c r="CD214">
        <v>66.900000000000006</v>
      </c>
      <c r="CE214">
        <v>145234</v>
      </c>
      <c r="CF214">
        <v>66.099999999999994</v>
      </c>
      <c r="CG214">
        <v>106177</v>
      </c>
      <c r="CH214">
        <v>74.3</v>
      </c>
      <c r="CI214">
        <v>1439399.28</v>
      </c>
      <c r="CJ214">
        <v>5.35</v>
      </c>
      <c r="CK214">
        <v>1213096.8500000001</v>
      </c>
      <c r="CL214">
        <v>4.51</v>
      </c>
      <c r="CM214">
        <v>1229624.6000000001</v>
      </c>
      <c r="CN214">
        <v>4.57</v>
      </c>
      <c r="CO214">
        <v>1053052</v>
      </c>
      <c r="CP214">
        <v>3.91</v>
      </c>
      <c r="CQ214">
        <v>726867.01</v>
      </c>
      <c r="CR214">
        <v>2.7</v>
      </c>
      <c r="CS214">
        <v>2888416.56</v>
      </c>
      <c r="CT214">
        <v>10.7</v>
      </c>
      <c r="CU214">
        <v>2426225.62</v>
      </c>
      <c r="CV214">
        <v>9</v>
      </c>
      <c r="CW214">
        <v>3736675.32</v>
      </c>
      <c r="CX214">
        <v>13.9</v>
      </c>
      <c r="CY214">
        <v>4096094.42</v>
      </c>
      <c r="CZ214">
        <v>15.2</v>
      </c>
      <c r="DA214">
        <v>3421258.92</v>
      </c>
      <c r="DB214">
        <v>12.7</v>
      </c>
      <c r="DC214">
        <v>674835.5</v>
      </c>
      <c r="DD214">
        <v>2.5</v>
      </c>
      <c r="DE214">
        <v>754320</v>
      </c>
      <c r="DF214">
        <v>2.8</v>
      </c>
      <c r="DG214">
        <v>763637</v>
      </c>
      <c r="DH214">
        <v>2.8</v>
      </c>
      <c r="DI214">
        <v>6119</v>
      </c>
      <c r="DJ214">
        <v>2.2999999999999998</v>
      </c>
      <c r="DK214">
        <v>2577</v>
      </c>
      <c r="DL214">
        <v>1</v>
      </c>
      <c r="DM214">
        <v>3065</v>
      </c>
      <c r="DN214">
        <v>1.1000000000000001</v>
      </c>
      <c r="DO214">
        <v>19141</v>
      </c>
      <c r="DP214">
        <v>7.1</v>
      </c>
      <c r="DQ214">
        <v>116236</v>
      </c>
      <c r="DR214">
        <v>43.2</v>
      </c>
      <c r="DS214">
        <v>186242</v>
      </c>
      <c r="DT214">
        <v>69.2</v>
      </c>
      <c r="DU214">
        <v>71331</v>
      </c>
      <c r="DV214">
        <v>26.5</v>
      </c>
      <c r="DW214">
        <v>71210</v>
      </c>
      <c r="DX214">
        <v>26.4</v>
      </c>
      <c r="DY214">
        <v>21725</v>
      </c>
      <c r="DZ214">
        <v>8.1</v>
      </c>
      <c r="EA214">
        <v>9676</v>
      </c>
      <c r="EB214">
        <v>3.6</v>
      </c>
      <c r="EC214">
        <v>150100</v>
      </c>
      <c r="ED214">
        <v>55.8</v>
      </c>
    </row>
    <row r="215" spans="1:134" x14ac:dyDescent="0.35">
      <c r="A215" s="228" t="str">
        <f t="shared" si="3"/>
        <v>Provisional.State-funded mainstream.Religious denomination.Girls</v>
      </c>
      <c r="B215">
        <v>201819</v>
      </c>
      <c r="C215" t="s">
        <v>223</v>
      </c>
      <c r="D215" t="s">
        <v>224</v>
      </c>
      <c r="E215" t="s">
        <v>225</v>
      </c>
      <c r="F215" t="s">
        <v>226</v>
      </c>
      <c r="G215" t="s">
        <v>239</v>
      </c>
      <c r="H215" s="380" t="s">
        <v>235</v>
      </c>
      <c r="I215" t="s">
        <v>374</v>
      </c>
      <c r="J215" t="s">
        <v>6</v>
      </c>
      <c r="K215" t="s">
        <v>7</v>
      </c>
      <c r="L215" t="s">
        <v>7</v>
      </c>
      <c r="M215" t="s">
        <v>364</v>
      </c>
      <c r="N215">
        <v>173</v>
      </c>
      <c r="O215">
        <v>14647</v>
      </c>
      <c r="P215">
        <v>740768.58</v>
      </c>
      <c r="Q215">
        <v>50.6</v>
      </c>
      <c r="R215">
        <v>14474</v>
      </c>
      <c r="S215">
        <v>98.8</v>
      </c>
      <c r="T215">
        <v>6960</v>
      </c>
      <c r="U215">
        <v>47.5</v>
      </c>
      <c r="V215">
        <v>10204</v>
      </c>
      <c r="W215">
        <v>69.7</v>
      </c>
      <c r="X215">
        <v>6868</v>
      </c>
      <c r="Y215">
        <v>46.9</v>
      </c>
      <c r="Z215">
        <v>3120</v>
      </c>
      <c r="AA215">
        <v>21.3</v>
      </c>
      <c r="AB215">
        <v>4555</v>
      </c>
      <c r="AC215">
        <v>31.1</v>
      </c>
      <c r="AD215">
        <v>64243.46</v>
      </c>
      <c r="AE215">
        <v>4.3899999999999997</v>
      </c>
      <c r="AF215">
        <v>13933</v>
      </c>
      <c r="AG215">
        <v>4111.32</v>
      </c>
      <c r="AH215">
        <v>0.3</v>
      </c>
      <c r="AI215">
        <v>0.27</v>
      </c>
      <c r="AJ215">
        <v>0.32</v>
      </c>
      <c r="AK215">
        <v>6264.78</v>
      </c>
      <c r="AL215">
        <v>0.45</v>
      </c>
      <c r="AM215">
        <v>0.43</v>
      </c>
      <c r="AN215">
        <v>0.47</v>
      </c>
      <c r="AO215">
        <v>-360.59</v>
      </c>
      <c r="AP215">
        <v>-0.03</v>
      </c>
      <c r="AQ215">
        <v>-0.05</v>
      </c>
      <c r="AR215">
        <v>0</v>
      </c>
      <c r="AS215">
        <v>2472.5</v>
      </c>
      <c r="AT215">
        <v>0.18</v>
      </c>
      <c r="AU215">
        <v>0.16</v>
      </c>
      <c r="AV215">
        <v>0.2</v>
      </c>
      <c r="AW215">
        <v>7114.14</v>
      </c>
      <c r="AX215">
        <v>0.51</v>
      </c>
      <c r="AY215">
        <v>0.49</v>
      </c>
      <c r="AZ215">
        <v>0.53</v>
      </c>
      <c r="BA215">
        <v>14552</v>
      </c>
      <c r="BB215">
        <v>99.4</v>
      </c>
      <c r="BC215">
        <v>14527</v>
      </c>
      <c r="BD215">
        <v>99.2</v>
      </c>
      <c r="BE215">
        <v>14356</v>
      </c>
      <c r="BF215">
        <v>98</v>
      </c>
      <c r="BG215">
        <v>14493</v>
      </c>
      <c r="BH215">
        <v>98.9</v>
      </c>
      <c r="BI215">
        <v>14250</v>
      </c>
      <c r="BJ215">
        <v>97.3</v>
      </c>
      <c r="BK215">
        <v>11970</v>
      </c>
      <c r="BL215">
        <v>81.7</v>
      </c>
      <c r="BM215">
        <v>8158</v>
      </c>
      <c r="BN215">
        <v>55.7</v>
      </c>
      <c r="BO215">
        <v>10433</v>
      </c>
      <c r="BP215">
        <v>71.2</v>
      </c>
      <c r="BQ215">
        <v>7346</v>
      </c>
      <c r="BR215">
        <v>50.2</v>
      </c>
      <c r="BS215">
        <v>7066</v>
      </c>
      <c r="BT215">
        <v>49.6</v>
      </c>
      <c r="BU215">
        <v>6750</v>
      </c>
      <c r="BV215">
        <v>56.4</v>
      </c>
      <c r="BW215">
        <v>4614</v>
      </c>
      <c r="BX215">
        <v>56.6</v>
      </c>
      <c r="BY215">
        <v>12341</v>
      </c>
      <c r="BZ215">
        <v>84.3</v>
      </c>
      <c r="CA215">
        <v>10554</v>
      </c>
      <c r="CB215">
        <v>72.099999999999994</v>
      </c>
      <c r="CC215">
        <v>9740</v>
      </c>
      <c r="CD215">
        <v>68.400000000000006</v>
      </c>
      <c r="CE215">
        <v>8195</v>
      </c>
      <c r="CF215">
        <v>68.5</v>
      </c>
      <c r="CG215">
        <v>5994</v>
      </c>
      <c r="CH215">
        <v>73.5</v>
      </c>
      <c r="CI215">
        <v>80821</v>
      </c>
      <c r="CJ215">
        <v>5.52</v>
      </c>
      <c r="CK215">
        <v>67498.02</v>
      </c>
      <c r="CL215">
        <v>4.6100000000000003</v>
      </c>
      <c r="CM215">
        <v>68728.5</v>
      </c>
      <c r="CN215">
        <v>4.6900000000000004</v>
      </c>
      <c r="CO215">
        <v>58892</v>
      </c>
      <c r="CP215">
        <v>4.0199999999999996</v>
      </c>
      <c r="CQ215">
        <v>40791.040000000001</v>
      </c>
      <c r="CR215">
        <v>2.78</v>
      </c>
      <c r="CS215">
        <v>161994</v>
      </c>
      <c r="CT215">
        <v>11.1</v>
      </c>
      <c r="CU215">
        <v>134996.04</v>
      </c>
      <c r="CV215">
        <v>9.1999999999999993</v>
      </c>
      <c r="CW215">
        <v>209499.04</v>
      </c>
      <c r="CX215">
        <v>14.3</v>
      </c>
      <c r="CY215">
        <v>234279.5</v>
      </c>
      <c r="CZ215">
        <v>16</v>
      </c>
      <c r="DA215">
        <v>204018.5</v>
      </c>
      <c r="DB215">
        <v>13.9</v>
      </c>
      <c r="DC215">
        <v>30261</v>
      </c>
      <c r="DD215">
        <v>2.1</v>
      </c>
      <c r="DE215">
        <v>41918</v>
      </c>
      <c r="DF215">
        <v>2.9</v>
      </c>
      <c r="DG215">
        <v>42554</v>
      </c>
      <c r="DH215">
        <v>2.9</v>
      </c>
      <c r="DI215">
        <v>127</v>
      </c>
      <c r="DJ215">
        <v>0.9</v>
      </c>
      <c r="DK215">
        <v>65</v>
      </c>
      <c r="DL215">
        <v>0.4</v>
      </c>
      <c r="DM215">
        <v>139</v>
      </c>
      <c r="DN215">
        <v>0.9</v>
      </c>
      <c r="DO215">
        <v>1248</v>
      </c>
      <c r="DP215">
        <v>8.5</v>
      </c>
      <c r="DQ215">
        <v>6200</v>
      </c>
      <c r="DR215">
        <v>42.3</v>
      </c>
      <c r="DS215">
        <v>10254</v>
      </c>
      <c r="DT215">
        <v>70</v>
      </c>
      <c r="DU215">
        <v>3996</v>
      </c>
      <c r="DV215">
        <v>27.3</v>
      </c>
      <c r="DW215">
        <v>3989</v>
      </c>
      <c r="DX215">
        <v>27.2</v>
      </c>
      <c r="DY215">
        <v>1106</v>
      </c>
      <c r="DZ215">
        <v>7.6</v>
      </c>
      <c r="EA215">
        <v>526</v>
      </c>
      <c r="EB215">
        <v>3.6</v>
      </c>
      <c r="EC215">
        <v>8469</v>
      </c>
      <c r="ED215">
        <v>57.8</v>
      </c>
    </row>
    <row r="216" spans="1:134" x14ac:dyDescent="0.35">
      <c r="A216" s="228" t="str">
        <f t="shared" si="3"/>
        <v>Provisional.State-funded mainstream.Religious denomination.Girls</v>
      </c>
      <c r="B216">
        <v>201819</v>
      </c>
      <c r="C216" t="s">
        <v>223</v>
      </c>
      <c r="D216" t="s">
        <v>224</v>
      </c>
      <c r="E216" t="s">
        <v>225</v>
      </c>
      <c r="F216" t="s">
        <v>226</v>
      </c>
      <c r="G216" t="s">
        <v>239</v>
      </c>
      <c r="H216" s="380" t="s">
        <v>235</v>
      </c>
      <c r="I216" t="s">
        <v>374</v>
      </c>
      <c r="J216" t="s">
        <v>6</v>
      </c>
      <c r="K216" t="s">
        <v>7</v>
      </c>
      <c r="L216" t="s">
        <v>7</v>
      </c>
      <c r="M216" t="s">
        <v>365</v>
      </c>
      <c r="N216">
        <v>1</v>
      </c>
      <c r="O216">
        <v>68</v>
      </c>
      <c r="P216" s="520" t="s">
        <v>442</v>
      </c>
      <c r="Q216" s="520" t="s">
        <v>442</v>
      </c>
      <c r="R216" s="520" t="s">
        <v>442</v>
      </c>
      <c r="S216" s="520" t="s">
        <v>442</v>
      </c>
      <c r="T216" s="520" t="s">
        <v>442</v>
      </c>
      <c r="U216" s="520" t="s">
        <v>442</v>
      </c>
      <c r="V216" s="520" t="s">
        <v>442</v>
      </c>
      <c r="W216" s="520" t="s">
        <v>442</v>
      </c>
      <c r="X216" s="520" t="s">
        <v>442</v>
      </c>
      <c r="Y216" s="520" t="s">
        <v>442</v>
      </c>
      <c r="Z216" s="520" t="s">
        <v>442</v>
      </c>
      <c r="AA216" s="520" t="s">
        <v>442</v>
      </c>
      <c r="AB216" s="520" t="s">
        <v>442</v>
      </c>
      <c r="AC216" s="520" t="s">
        <v>442</v>
      </c>
      <c r="AD216" s="520" t="s">
        <v>442</v>
      </c>
      <c r="AE216" s="520" t="s">
        <v>442</v>
      </c>
      <c r="AF216" s="520" t="s">
        <v>442</v>
      </c>
      <c r="AG216" s="520" t="s">
        <v>442</v>
      </c>
      <c r="AH216" s="520" t="s">
        <v>442</v>
      </c>
      <c r="AI216" s="520" t="s">
        <v>442</v>
      </c>
      <c r="AJ216" s="520" t="s">
        <v>442</v>
      </c>
      <c r="AK216" s="520" t="s">
        <v>442</v>
      </c>
      <c r="AL216" s="520" t="s">
        <v>442</v>
      </c>
      <c r="AM216" s="520" t="s">
        <v>442</v>
      </c>
      <c r="AN216" s="520" t="s">
        <v>442</v>
      </c>
      <c r="AO216" s="520" t="s">
        <v>442</v>
      </c>
      <c r="AP216" s="520" t="s">
        <v>442</v>
      </c>
      <c r="AQ216" s="520" t="s">
        <v>442</v>
      </c>
      <c r="AR216" s="520" t="s">
        <v>442</v>
      </c>
      <c r="AS216" s="520" t="s">
        <v>442</v>
      </c>
      <c r="AT216" s="520" t="s">
        <v>442</v>
      </c>
      <c r="AU216" s="520" t="s">
        <v>442</v>
      </c>
      <c r="AV216" s="520" t="s">
        <v>442</v>
      </c>
      <c r="AW216" s="520" t="s">
        <v>442</v>
      </c>
      <c r="AX216" s="520" t="s">
        <v>442</v>
      </c>
      <c r="AY216" s="520" t="s">
        <v>442</v>
      </c>
      <c r="AZ216" s="520" t="s">
        <v>442</v>
      </c>
      <c r="BA216" s="520" t="s">
        <v>442</v>
      </c>
      <c r="BB216" s="520" t="s">
        <v>442</v>
      </c>
      <c r="BC216" s="520" t="s">
        <v>442</v>
      </c>
      <c r="BD216" s="520" t="s">
        <v>442</v>
      </c>
      <c r="BE216" s="520" t="s">
        <v>442</v>
      </c>
      <c r="BF216" s="520" t="s">
        <v>442</v>
      </c>
      <c r="BG216" s="520" t="s">
        <v>442</v>
      </c>
      <c r="BH216" s="520" t="s">
        <v>442</v>
      </c>
      <c r="BI216" s="520" t="s">
        <v>442</v>
      </c>
      <c r="BJ216" s="520" t="s">
        <v>442</v>
      </c>
      <c r="BK216" s="520" t="s">
        <v>442</v>
      </c>
      <c r="BL216" s="520" t="s">
        <v>442</v>
      </c>
      <c r="BM216" s="520" t="s">
        <v>442</v>
      </c>
      <c r="BN216" s="520" t="s">
        <v>442</v>
      </c>
      <c r="BO216" s="520" t="s">
        <v>442</v>
      </c>
      <c r="BP216" s="520" t="s">
        <v>442</v>
      </c>
      <c r="BQ216" s="520" t="s">
        <v>442</v>
      </c>
      <c r="BR216" s="520" t="s">
        <v>442</v>
      </c>
      <c r="BS216" s="520" t="s">
        <v>442</v>
      </c>
      <c r="BT216" s="520" t="s">
        <v>442</v>
      </c>
      <c r="BU216" s="520" t="s">
        <v>442</v>
      </c>
      <c r="BV216" s="520" t="s">
        <v>442</v>
      </c>
      <c r="BW216" s="520" t="s">
        <v>442</v>
      </c>
      <c r="BX216" s="520" t="s">
        <v>442</v>
      </c>
      <c r="BY216" s="520" t="s">
        <v>442</v>
      </c>
      <c r="BZ216" s="520" t="s">
        <v>442</v>
      </c>
      <c r="CA216" s="520" t="s">
        <v>442</v>
      </c>
      <c r="CB216" s="520" t="s">
        <v>442</v>
      </c>
      <c r="CC216" s="520" t="s">
        <v>442</v>
      </c>
      <c r="CD216" s="520" t="s">
        <v>442</v>
      </c>
      <c r="CE216" s="520" t="s">
        <v>442</v>
      </c>
      <c r="CF216" s="520" t="s">
        <v>442</v>
      </c>
      <c r="CG216" s="520" t="s">
        <v>442</v>
      </c>
      <c r="CH216" s="520" t="s">
        <v>442</v>
      </c>
      <c r="CI216" s="520" t="s">
        <v>442</v>
      </c>
      <c r="CJ216" s="520" t="s">
        <v>442</v>
      </c>
      <c r="CK216" s="520" t="s">
        <v>442</v>
      </c>
      <c r="CL216" s="520" t="s">
        <v>442</v>
      </c>
      <c r="CM216" s="520" t="s">
        <v>442</v>
      </c>
      <c r="CN216" s="520" t="s">
        <v>442</v>
      </c>
      <c r="CO216" s="520" t="s">
        <v>442</v>
      </c>
      <c r="CP216" s="520" t="s">
        <v>442</v>
      </c>
      <c r="CQ216" s="520" t="s">
        <v>442</v>
      </c>
      <c r="CR216" s="520" t="s">
        <v>442</v>
      </c>
      <c r="CS216" s="520" t="s">
        <v>442</v>
      </c>
      <c r="CT216" s="520" t="s">
        <v>442</v>
      </c>
      <c r="CU216" s="520" t="s">
        <v>442</v>
      </c>
      <c r="CV216" s="520" t="s">
        <v>442</v>
      </c>
      <c r="CW216" s="520" t="s">
        <v>442</v>
      </c>
      <c r="CX216" s="520" t="s">
        <v>442</v>
      </c>
      <c r="CY216" s="520" t="s">
        <v>442</v>
      </c>
      <c r="CZ216" s="520" t="s">
        <v>442</v>
      </c>
      <c r="DA216" s="520" t="s">
        <v>442</v>
      </c>
      <c r="DB216" s="520" t="s">
        <v>442</v>
      </c>
      <c r="DC216" s="520" t="s">
        <v>442</v>
      </c>
      <c r="DD216" s="520" t="s">
        <v>442</v>
      </c>
      <c r="DE216" s="520" t="s">
        <v>442</v>
      </c>
      <c r="DF216" s="520" t="s">
        <v>442</v>
      </c>
      <c r="DG216" s="520" t="s">
        <v>442</v>
      </c>
      <c r="DH216" s="520" t="s">
        <v>442</v>
      </c>
      <c r="DI216" s="520" t="s">
        <v>442</v>
      </c>
      <c r="DJ216" s="520" t="s">
        <v>442</v>
      </c>
      <c r="DK216" s="520" t="s">
        <v>442</v>
      </c>
      <c r="DL216" s="520" t="s">
        <v>442</v>
      </c>
      <c r="DM216" s="520" t="s">
        <v>442</v>
      </c>
      <c r="DN216" s="520" t="s">
        <v>442</v>
      </c>
      <c r="DO216" s="520" t="s">
        <v>442</v>
      </c>
      <c r="DP216" s="520" t="s">
        <v>442</v>
      </c>
      <c r="DQ216" s="520" t="s">
        <v>442</v>
      </c>
      <c r="DR216" s="520" t="s">
        <v>442</v>
      </c>
      <c r="DS216" s="520" t="s">
        <v>442</v>
      </c>
      <c r="DT216" s="520" t="s">
        <v>442</v>
      </c>
      <c r="DU216" s="520" t="s">
        <v>442</v>
      </c>
      <c r="DV216" s="520" t="s">
        <v>442</v>
      </c>
      <c r="DW216" s="520" t="s">
        <v>442</v>
      </c>
      <c r="DX216" s="520" t="s">
        <v>442</v>
      </c>
      <c r="DY216" s="520" t="s">
        <v>442</v>
      </c>
      <c r="DZ216" s="520" t="s">
        <v>442</v>
      </c>
      <c r="EA216" s="520" t="s">
        <v>442</v>
      </c>
      <c r="EB216" s="520" t="s">
        <v>442</v>
      </c>
      <c r="EC216" s="520" t="s">
        <v>442</v>
      </c>
      <c r="ED216" s="520" t="s">
        <v>442</v>
      </c>
    </row>
    <row r="217" spans="1:134" x14ac:dyDescent="0.35">
      <c r="A217" s="228" t="str">
        <f t="shared" si="3"/>
        <v>Provisional.State-funded mainstream.Religious denomination.Girls</v>
      </c>
      <c r="B217">
        <v>201819</v>
      </c>
      <c r="C217" t="s">
        <v>223</v>
      </c>
      <c r="D217" t="s">
        <v>224</v>
      </c>
      <c r="E217" t="s">
        <v>225</v>
      </c>
      <c r="F217" t="s">
        <v>226</v>
      </c>
      <c r="G217" t="s">
        <v>239</v>
      </c>
      <c r="H217" s="380" t="s">
        <v>235</v>
      </c>
      <c r="I217" t="s">
        <v>374</v>
      </c>
      <c r="J217" t="s">
        <v>6</v>
      </c>
      <c r="K217" t="s">
        <v>7</v>
      </c>
      <c r="L217" t="s">
        <v>7</v>
      </c>
      <c r="M217" t="s">
        <v>366</v>
      </c>
      <c r="N217">
        <v>12</v>
      </c>
      <c r="O217">
        <v>761</v>
      </c>
      <c r="P217">
        <v>45321.42</v>
      </c>
      <c r="Q217">
        <v>59.6</v>
      </c>
      <c r="R217">
        <v>756</v>
      </c>
      <c r="S217">
        <v>99.3</v>
      </c>
      <c r="T217">
        <v>516</v>
      </c>
      <c r="U217">
        <v>67.8</v>
      </c>
      <c r="V217">
        <v>662</v>
      </c>
      <c r="W217">
        <v>87</v>
      </c>
      <c r="X217">
        <v>351</v>
      </c>
      <c r="Y217">
        <v>46.1</v>
      </c>
      <c r="Z217">
        <v>252</v>
      </c>
      <c r="AA217">
        <v>33.1</v>
      </c>
      <c r="AB217">
        <v>299</v>
      </c>
      <c r="AC217">
        <v>39.299999999999997</v>
      </c>
      <c r="AD217">
        <v>4046.2</v>
      </c>
      <c r="AE217">
        <v>5.32</v>
      </c>
      <c r="AF217">
        <v>672</v>
      </c>
      <c r="AG217">
        <v>552.04</v>
      </c>
      <c r="AH217">
        <v>0.82</v>
      </c>
      <c r="AI217">
        <v>0.72</v>
      </c>
      <c r="AJ217">
        <v>0.92</v>
      </c>
      <c r="AK217">
        <v>662.15</v>
      </c>
      <c r="AL217">
        <v>0.99</v>
      </c>
      <c r="AM217">
        <v>0.89</v>
      </c>
      <c r="AN217">
        <v>1.08</v>
      </c>
      <c r="AO217">
        <v>484.25</v>
      </c>
      <c r="AP217">
        <v>0.72</v>
      </c>
      <c r="AQ217">
        <v>0.62</v>
      </c>
      <c r="AR217">
        <v>0.82</v>
      </c>
      <c r="AS217">
        <v>617.14</v>
      </c>
      <c r="AT217">
        <v>0.92</v>
      </c>
      <c r="AU217">
        <v>0.82</v>
      </c>
      <c r="AV217">
        <v>1.02</v>
      </c>
      <c r="AW217">
        <v>449.29</v>
      </c>
      <c r="AX217">
        <v>0.67</v>
      </c>
      <c r="AY217">
        <v>0.56999999999999995</v>
      </c>
      <c r="AZ217">
        <v>0.77</v>
      </c>
      <c r="BA217">
        <v>758</v>
      </c>
      <c r="BB217">
        <v>99.6</v>
      </c>
      <c r="BC217">
        <v>758</v>
      </c>
      <c r="BD217">
        <v>99.6</v>
      </c>
      <c r="BE217">
        <v>751</v>
      </c>
      <c r="BF217">
        <v>98.7</v>
      </c>
      <c r="BG217">
        <v>756</v>
      </c>
      <c r="BH217">
        <v>99.3</v>
      </c>
      <c r="BI217">
        <v>693</v>
      </c>
      <c r="BJ217">
        <v>91.1</v>
      </c>
      <c r="BK217">
        <v>589</v>
      </c>
      <c r="BL217">
        <v>77.400000000000006</v>
      </c>
      <c r="BM217">
        <v>479</v>
      </c>
      <c r="BN217">
        <v>62.9</v>
      </c>
      <c r="BO217">
        <v>658</v>
      </c>
      <c r="BP217">
        <v>86.5</v>
      </c>
      <c r="BQ217">
        <v>540</v>
      </c>
      <c r="BR217">
        <v>71</v>
      </c>
      <c r="BS217">
        <v>501</v>
      </c>
      <c r="BT217">
        <v>72.3</v>
      </c>
      <c r="BU217">
        <v>461</v>
      </c>
      <c r="BV217">
        <v>78.3</v>
      </c>
      <c r="BW217">
        <v>399</v>
      </c>
      <c r="BX217">
        <v>83.3</v>
      </c>
      <c r="BY217">
        <v>724</v>
      </c>
      <c r="BZ217">
        <v>95.1</v>
      </c>
      <c r="CA217">
        <v>673</v>
      </c>
      <c r="CB217">
        <v>88.4</v>
      </c>
      <c r="CC217">
        <v>597</v>
      </c>
      <c r="CD217">
        <v>86.1</v>
      </c>
      <c r="CE217">
        <v>524</v>
      </c>
      <c r="CF217">
        <v>89</v>
      </c>
      <c r="CG217">
        <v>422</v>
      </c>
      <c r="CH217">
        <v>88.1</v>
      </c>
      <c r="CI217">
        <v>4850</v>
      </c>
      <c r="CJ217">
        <v>6.37</v>
      </c>
      <c r="CK217">
        <v>4388.0200000000004</v>
      </c>
      <c r="CL217">
        <v>5.77</v>
      </c>
      <c r="CM217">
        <v>4194</v>
      </c>
      <c r="CN217">
        <v>5.51</v>
      </c>
      <c r="CO217">
        <v>3664</v>
      </c>
      <c r="CP217">
        <v>4.8099999999999996</v>
      </c>
      <c r="CQ217">
        <v>2987.38</v>
      </c>
      <c r="CR217">
        <v>3.93</v>
      </c>
      <c r="CS217">
        <v>9723</v>
      </c>
      <c r="CT217">
        <v>12.8</v>
      </c>
      <c r="CU217">
        <v>8776.0400000000009</v>
      </c>
      <c r="CV217">
        <v>11.5</v>
      </c>
      <c r="CW217">
        <v>13522.88</v>
      </c>
      <c r="CX217">
        <v>17.8</v>
      </c>
      <c r="CY217">
        <v>13299.5</v>
      </c>
      <c r="CZ217">
        <v>17.5</v>
      </c>
      <c r="DA217">
        <v>12561</v>
      </c>
      <c r="DB217">
        <v>16.5</v>
      </c>
      <c r="DC217">
        <v>738.5</v>
      </c>
      <c r="DD217">
        <v>1</v>
      </c>
      <c r="DE217">
        <v>2160</v>
      </c>
      <c r="DF217">
        <v>2.8</v>
      </c>
      <c r="DG217">
        <v>2160</v>
      </c>
      <c r="DH217">
        <v>2.8</v>
      </c>
      <c r="DI217">
        <v>4</v>
      </c>
      <c r="DJ217">
        <v>0.5</v>
      </c>
      <c r="DK217">
        <v>2</v>
      </c>
      <c r="DL217">
        <v>0.3</v>
      </c>
      <c r="DM217">
        <v>8</v>
      </c>
      <c r="DN217">
        <v>1.1000000000000001</v>
      </c>
      <c r="DO217">
        <v>89</v>
      </c>
      <c r="DP217">
        <v>11.7</v>
      </c>
      <c r="DQ217">
        <v>307</v>
      </c>
      <c r="DR217">
        <v>40.299999999999997</v>
      </c>
      <c r="DS217">
        <v>477</v>
      </c>
      <c r="DT217">
        <v>62.7</v>
      </c>
      <c r="DU217">
        <v>216</v>
      </c>
      <c r="DV217">
        <v>28.4</v>
      </c>
      <c r="DW217">
        <v>206</v>
      </c>
      <c r="DX217">
        <v>27.1</v>
      </c>
      <c r="DY217">
        <v>105</v>
      </c>
      <c r="DZ217">
        <v>13.8</v>
      </c>
      <c r="EA217">
        <v>55</v>
      </c>
      <c r="EB217">
        <v>7.2</v>
      </c>
      <c r="EC217">
        <v>365</v>
      </c>
      <c r="ED217">
        <v>48</v>
      </c>
    </row>
    <row r="218" spans="1:134" x14ac:dyDescent="0.35">
      <c r="A218" s="228" t="str">
        <f t="shared" si="3"/>
        <v>Provisional.State-funded mainstream.Religious denomination.Girls</v>
      </c>
      <c r="B218">
        <v>201819</v>
      </c>
      <c r="C218" t="s">
        <v>223</v>
      </c>
      <c r="D218" t="s">
        <v>224</v>
      </c>
      <c r="E218" t="s">
        <v>225</v>
      </c>
      <c r="F218" t="s">
        <v>226</v>
      </c>
      <c r="G218" t="s">
        <v>239</v>
      </c>
      <c r="H218" s="380" t="s">
        <v>235</v>
      </c>
      <c r="I218" t="s">
        <v>374</v>
      </c>
      <c r="J218" t="s">
        <v>6</v>
      </c>
      <c r="K218" t="s">
        <v>7</v>
      </c>
      <c r="L218" t="s">
        <v>7</v>
      </c>
      <c r="M218" t="s">
        <v>367</v>
      </c>
      <c r="N218">
        <v>9</v>
      </c>
      <c r="O218">
        <v>783</v>
      </c>
      <c r="P218">
        <v>47003</v>
      </c>
      <c r="Q218">
        <v>60</v>
      </c>
      <c r="R218">
        <v>777</v>
      </c>
      <c r="S218">
        <v>99.2</v>
      </c>
      <c r="T218">
        <v>498</v>
      </c>
      <c r="U218">
        <v>63.6</v>
      </c>
      <c r="V218">
        <v>648</v>
      </c>
      <c r="W218">
        <v>82.8</v>
      </c>
      <c r="X218">
        <v>584</v>
      </c>
      <c r="Y218">
        <v>74.599999999999994</v>
      </c>
      <c r="Z218">
        <v>264</v>
      </c>
      <c r="AA218">
        <v>33.700000000000003</v>
      </c>
      <c r="AB218">
        <v>377</v>
      </c>
      <c r="AC218">
        <v>48.1</v>
      </c>
      <c r="AD218">
        <v>4254.1499999999996</v>
      </c>
      <c r="AE218">
        <v>5.43</v>
      </c>
      <c r="AF218">
        <v>728</v>
      </c>
      <c r="AG218">
        <v>1001.49</v>
      </c>
      <c r="AH218">
        <v>1.38</v>
      </c>
      <c r="AI218">
        <v>1.28</v>
      </c>
      <c r="AJ218">
        <v>1.47</v>
      </c>
      <c r="AK218">
        <v>1166.98</v>
      </c>
      <c r="AL218">
        <v>1.6</v>
      </c>
      <c r="AM218">
        <v>1.51</v>
      </c>
      <c r="AN218">
        <v>1.7</v>
      </c>
      <c r="AO218">
        <v>646.80999999999995</v>
      </c>
      <c r="AP218">
        <v>0.89</v>
      </c>
      <c r="AQ218">
        <v>0.8</v>
      </c>
      <c r="AR218">
        <v>0.98</v>
      </c>
      <c r="AS218">
        <v>1031.3499999999999</v>
      </c>
      <c r="AT218">
        <v>1.42</v>
      </c>
      <c r="AU218">
        <v>1.32</v>
      </c>
      <c r="AV218">
        <v>1.51</v>
      </c>
      <c r="AW218">
        <v>1094.82</v>
      </c>
      <c r="AX218">
        <v>1.5</v>
      </c>
      <c r="AY218">
        <v>1.41</v>
      </c>
      <c r="AZ218">
        <v>1.6</v>
      </c>
      <c r="BA218">
        <v>782</v>
      </c>
      <c r="BB218">
        <v>99.9</v>
      </c>
      <c r="BC218">
        <v>782</v>
      </c>
      <c r="BD218">
        <v>99.9</v>
      </c>
      <c r="BE218">
        <v>764</v>
      </c>
      <c r="BF218">
        <v>97.6</v>
      </c>
      <c r="BG218">
        <v>778</v>
      </c>
      <c r="BH218">
        <v>99.4</v>
      </c>
      <c r="BI218">
        <v>772</v>
      </c>
      <c r="BJ218">
        <v>98.6</v>
      </c>
      <c r="BK218">
        <v>746</v>
      </c>
      <c r="BL218">
        <v>95.3</v>
      </c>
      <c r="BM218">
        <v>613</v>
      </c>
      <c r="BN218">
        <v>78.3</v>
      </c>
      <c r="BO218">
        <v>679</v>
      </c>
      <c r="BP218">
        <v>86.7</v>
      </c>
      <c r="BQ218">
        <v>510</v>
      </c>
      <c r="BR218">
        <v>65.099999999999994</v>
      </c>
      <c r="BS218">
        <v>569</v>
      </c>
      <c r="BT218">
        <v>73.7</v>
      </c>
      <c r="BU218">
        <v>478</v>
      </c>
      <c r="BV218">
        <v>64.099999999999994</v>
      </c>
      <c r="BW218">
        <v>376</v>
      </c>
      <c r="BX218">
        <v>61.3</v>
      </c>
      <c r="BY218">
        <v>734</v>
      </c>
      <c r="BZ218">
        <v>93.7</v>
      </c>
      <c r="CA218">
        <v>654</v>
      </c>
      <c r="CB218">
        <v>83.5</v>
      </c>
      <c r="CC218">
        <v>674</v>
      </c>
      <c r="CD218">
        <v>87.3</v>
      </c>
      <c r="CE218">
        <v>573</v>
      </c>
      <c r="CF218">
        <v>76.8</v>
      </c>
      <c r="CG218">
        <v>446</v>
      </c>
      <c r="CH218">
        <v>72.8</v>
      </c>
      <c r="CI218">
        <v>5099</v>
      </c>
      <c r="CJ218">
        <v>6.51</v>
      </c>
      <c r="CK218">
        <v>4209</v>
      </c>
      <c r="CL218">
        <v>5.38</v>
      </c>
      <c r="CM218">
        <v>4536</v>
      </c>
      <c r="CN218">
        <v>5.79</v>
      </c>
      <c r="CO218">
        <v>4018</v>
      </c>
      <c r="CP218">
        <v>5.13</v>
      </c>
      <c r="CQ218">
        <v>3127</v>
      </c>
      <c r="CR218">
        <v>3.99</v>
      </c>
      <c r="CS218">
        <v>10262</v>
      </c>
      <c r="CT218">
        <v>13.1</v>
      </c>
      <c r="CU218">
        <v>8418</v>
      </c>
      <c r="CV218">
        <v>10.8</v>
      </c>
      <c r="CW218">
        <v>13747</v>
      </c>
      <c r="CX218">
        <v>17.600000000000001</v>
      </c>
      <c r="CY218">
        <v>14576</v>
      </c>
      <c r="CZ218">
        <v>18.600000000000001</v>
      </c>
      <c r="DA218">
        <v>12719.5</v>
      </c>
      <c r="DB218">
        <v>16.2</v>
      </c>
      <c r="DC218">
        <v>1856.5</v>
      </c>
      <c r="DD218">
        <v>2.4</v>
      </c>
      <c r="DE218">
        <v>2316</v>
      </c>
      <c r="DF218">
        <v>3</v>
      </c>
      <c r="DG218">
        <v>2313</v>
      </c>
      <c r="DH218">
        <v>3</v>
      </c>
      <c r="DI218">
        <v>4</v>
      </c>
      <c r="DJ218">
        <v>0.5</v>
      </c>
      <c r="DK218">
        <v>0</v>
      </c>
      <c r="DL218">
        <v>0</v>
      </c>
      <c r="DM218">
        <v>2</v>
      </c>
      <c r="DN218">
        <v>0.3</v>
      </c>
      <c r="DO218">
        <v>23</v>
      </c>
      <c r="DP218">
        <v>2.9</v>
      </c>
      <c r="DQ218">
        <v>170</v>
      </c>
      <c r="DR218">
        <v>21.7</v>
      </c>
      <c r="DS218">
        <v>535</v>
      </c>
      <c r="DT218">
        <v>68.3</v>
      </c>
      <c r="DU218">
        <v>237</v>
      </c>
      <c r="DV218">
        <v>30.3</v>
      </c>
      <c r="DW218">
        <v>237</v>
      </c>
      <c r="DX218">
        <v>30.3</v>
      </c>
      <c r="DY218">
        <v>13</v>
      </c>
      <c r="DZ218">
        <v>1.7</v>
      </c>
      <c r="EA218">
        <v>67</v>
      </c>
      <c r="EB218">
        <v>8.6</v>
      </c>
      <c r="EC218">
        <v>140</v>
      </c>
      <c r="ED218">
        <v>17.899999999999999</v>
      </c>
    </row>
    <row r="219" spans="1:134" x14ac:dyDescent="0.35">
      <c r="A219" s="228" t="str">
        <f t="shared" si="3"/>
        <v>Provisional.State-funded mainstream.Religious denomination.Girls</v>
      </c>
      <c r="B219">
        <v>201819</v>
      </c>
      <c r="C219" t="s">
        <v>223</v>
      </c>
      <c r="D219" t="s">
        <v>224</v>
      </c>
      <c r="E219" t="s">
        <v>225</v>
      </c>
      <c r="F219" t="s">
        <v>226</v>
      </c>
      <c r="G219" t="s">
        <v>239</v>
      </c>
      <c r="H219" s="380" t="s">
        <v>235</v>
      </c>
      <c r="I219" t="s">
        <v>374</v>
      </c>
      <c r="J219" t="s">
        <v>6</v>
      </c>
      <c r="K219" t="s">
        <v>7</v>
      </c>
      <c r="L219" t="s">
        <v>7</v>
      </c>
      <c r="M219" t="s">
        <v>368</v>
      </c>
      <c r="N219">
        <v>2494</v>
      </c>
      <c r="O219">
        <v>215453</v>
      </c>
      <c r="P219">
        <v>10674446.93</v>
      </c>
      <c r="Q219">
        <v>49.5</v>
      </c>
      <c r="R219">
        <v>212955</v>
      </c>
      <c r="S219">
        <v>98.8</v>
      </c>
      <c r="T219">
        <v>100023</v>
      </c>
      <c r="U219">
        <v>46.4</v>
      </c>
      <c r="V219">
        <v>147616</v>
      </c>
      <c r="W219">
        <v>68.5</v>
      </c>
      <c r="X219">
        <v>98701</v>
      </c>
      <c r="Y219">
        <v>45.8</v>
      </c>
      <c r="Z219">
        <v>45292</v>
      </c>
      <c r="AA219">
        <v>21</v>
      </c>
      <c r="AB219">
        <v>64929</v>
      </c>
      <c r="AC219">
        <v>30.1</v>
      </c>
      <c r="AD219">
        <v>933341.71</v>
      </c>
      <c r="AE219">
        <v>4.33</v>
      </c>
      <c r="AF219">
        <v>204239</v>
      </c>
      <c r="AG219">
        <v>46461.15</v>
      </c>
      <c r="AH219">
        <v>0.23</v>
      </c>
      <c r="AI219">
        <v>0.22</v>
      </c>
      <c r="AJ219">
        <v>0.23</v>
      </c>
      <c r="AK219">
        <v>80978.149999999994</v>
      </c>
      <c r="AL219">
        <v>0.4</v>
      </c>
      <c r="AM219">
        <v>0.39</v>
      </c>
      <c r="AN219">
        <v>0.4</v>
      </c>
      <c r="AO219">
        <v>-3252.45</v>
      </c>
      <c r="AP219">
        <v>-0.02</v>
      </c>
      <c r="AQ219">
        <v>-0.02</v>
      </c>
      <c r="AR219">
        <v>-0.01</v>
      </c>
      <c r="AS219">
        <v>29284.68</v>
      </c>
      <c r="AT219">
        <v>0.14000000000000001</v>
      </c>
      <c r="AU219">
        <v>0.14000000000000001</v>
      </c>
      <c r="AV219">
        <v>0.15</v>
      </c>
      <c r="AW219">
        <v>70292.929999999993</v>
      </c>
      <c r="AX219">
        <v>0.34</v>
      </c>
      <c r="AY219">
        <v>0.34</v>
      </c>
      <c r="AZ219">
        <v>0.35</v>
      </c>
      <c r="BA219">
        <v>214102</v>
      </c>
      <c r="BB219">
        <v>99.4</v>
      </c>
      <c r="BC219">
        <v>213755</v>
      </c>
      <c r="BD219">
        <v>99.2</v>
      </c>
      <c r="BE219">
        <v>211487</v>
      </c>
      <c r="BF219">
        <v>98.2</v>
      </c>
      <c r="BG219">
        <v>213280</v>
      </c>
      <c r="BH219">
        <v>99</v>
      </c>
      <c r="BI219">
        <v>210541</v>
      </c>
      <c r="BJ219">
        <v>97.7</v>
      </c>
      <c r="BK219">
        <v>180225</v>
      </c>
      <c r="BL219">
        <v>83.6</v>
      </c>
      <c r="BM219">
        <v>115317</v>
      </c>
      <c r="BN219">
        <v>53.5</v>
      </c>
      <c r="BO219">
        <v>149478</v>
      </c>
      <c r="BP219">
        <v>69.400000000000006</v>
      </c>
      <c r="BQ219">
        <v>106703</v>
      </c>
      <c r="BR219">
        <v>49.5</v>
      </c>
      <c r="BS219">
        <v>100712</v>
      </c>
      <c r="BT219">
        <v>47.8</v>
      </c>
      <c r="BU219">
        <v>95684</v>
      </c>
      <c r="BV219">
        <v>53.1</v>
      </c>
      <c r="BW219">
        <v>67342</v>
      </c>
      <c r="BX219">
        <v>58.4</v>
      </c>
      <c r="BY219">
        <v>179467</v>
      </c>
      <c r="BZ219">
        <v>83.3</v>
      </c>
      <c r="CA219">
        <v>153106</v>
      </c>
      <c r="CB219">
        <v>71.099999999999994</v>
      </c>
      <c r="CC219">
        <v>139906</v>
      </c>
      <c r="CD219">
        <v>66.5</v>
      </c>
      <c r="CE219">
        <v>117786</v>
      </c>
      <c r="CF219">
        <v>65.400000000000006</v>
      </c>
      <c r="CG219">
        <v>85402</v>
      </c>
      <c r="CH219">
        <v>74.099999999999994</v>
      </c>
      <c r="CI219">
        <v>1170855.28</v>
      </c>
      <c r="CJ219">
        <v>5.43</v>
      </c>
      <c r="CK219">
        <v>985771.93</v>
      </c>
      <c r="CL219">
        <v>4.58</v>
      </c>
      <c r="CM219">
        <v>1001379.5</v>
      </c>
      <c r="CN219">
        <v>4.6500000000000004</v>
      </c>
      <c r="CO219">
        <v>856664</v>
      </c>
      <c r="CP219">
        <v>3.98</v>
      </c>
      <c r="CQ219">
        <v>584005.16</v>
      </c>
      <c r="CR219">
        <v>2.71</v>
      </c>
      <c r="CS219">
        <v>2346355.56</v>
      </c>
      <c r="CT219">
        <v>10.9</v>
      </c>
      <c r="CU219">
        <v>1971575.78</v>
      </c>
      <c r="CV219">
        <v>9.1999999999999993</v>
      </c>
      <c r="CW219">
        <v>3037198.56</v>
      </c>
      <c r="CX219">
        <v>14.1</v>
      </c>
      <c r="CY219">
        <v>3319317.03</v>
      </c>
      <c r="CZ219">
        <v>15.4</v>
      </c>
      <c r="DA219">
        <v>2737020.78</v>
      </c>
      <c r="DB219">
        <v>12.7</v>
      </c>
      <c r="DC219">
        <v>582296.25</v>
      </c>
      <c r="DD219">
        <v>2.7</v>
      </c>
      <c r="DE219">
        <v>616216</v>
      </c>
      <c r="DF219">
        <v>2.9</v>
      </c>
      <c r="DG219">
        <v>622999</v>
      </c>
      <c r="DH219">
        <v>2.9</v>
      </c>
      <c r="DI219">
        <v>1814</v>
      </c>
      <c r="DJ219">
        <v>0.8</v>
      </c>
      <c r="DK219">
        <v>1026</v>
      </c>
      <c r="DL219">
        <v>0.5</v>
      </c>
      <c r="DM219">
        <v>1954</v>
      </c>
      <c r="DN219">
        <v>0.9</v>
      </c>
      <c r="DO219">
        <v>15421</v>
      </c>
      <c r="DP219">
        <v>7.2</v>
      </c>
      <c r="DQ219">
        <v>96537</v>
      </c>
      <c r="DR219">
        <v>44.8</v>
      </c>
      <c r="DS219">
        <v>151390</v>
      </c>
      <c r="DT219">
        <v>70.3</v>
      </c>
      <c r="DU219">
        <v>59164</v>
      </c>
      <c r="DV219">
        <v>27.5</v>
      </c>
      <c r="DW219">
        <v>59062</v>
      </c>
      <c r="DX219">
        <v>27.4</v>
      </c>
      <c r="DY219">
        <v>17639</v>
      </c>
      <c r="DZ219">
        <v>8.1999999999999993</v>
      </c>
      <c r="EA219">
        <v>7647</v>
      </c>
      <c r="EB219">
        <v>3.5</v>
      </c>
      <c r="EC219">
        <v>124273</v>
      </c>
      <c r="ED219">
        <v>57.7</v>
      </c>
    </row>
    <row r="220" spans="1:134" x14ac:dyDescent="0.35">
      <c r="A220" s="228" t="str">
        <f t="shared" si="3"/>
        <v>Provisional.State-funded mainstream.Religious denomination.Girls</v>
      </c>
      <c r="B220">
        <v>201819</v>
      </c>
      <c r="C220" t="s">
        <v>223</v>
      </c>
      <c r="D220" t="s">
        <v>224</v>
      </c>
      <c r="E220" t="s">
        <v>225</v>
      </c>
      <c r="F220" t="s">
        <v>226</v>
      </c>
      <c r="G220" t="s">
        <v>239</v>
      </c>
      <c r="H220" s="380" t="s">
        <v>235</v>
      </c>
      <c r="I220" t="s">
        <v>374</v>
      </c>
      <c r="J220" t="s">
        <v>6</v>
      </c>
      <c r="K220" t="s">
        <v>7</v>
      </c>
      <c r="L220" t="s">
        <v>7</v>
      </c>
      <c r="M220" t="s">
        <v>369</v>
      </c>
      <c r="N220">
        <v>55</v>
      </c>
      <c r="O220">
        <v>4545</v>
      </c>
      <c r="P220">
        <v>240000.18</v>
      </c>
      <c r="Q220">
        <v>52.8</v>
      </c>
      <c r="R220">
        <v>4479</v>
      </c>
      <c r="S220">
        <v>98.5</v>
      </c>
      <c r="T220">
        <v>2349</v>
      </c>
      <c r="U220">
        <v>51.7</v>
      </c>
      <c r="V220">
        <v>3263</v>
      </c>
      <c r="W220">
        <v>71.8</v>
      </c>
      <c r="X220">
        <v>2450</v>
      </c>
      <c r="Y220">
        <v>53.9</v>
      </c>
      <c r="Z220">
        <v>1273</v>
      </c>
      <c r="AA220">
        <v>28</v>
      </c>
      <c r="AB220">
        <v>1723</v>
      </c>
      <c r="AC220">
        <v>37.9</v>
      </c>
      <c r="AD220">
        <v>21321.47</v>
      </c>
      <c r="AE220">
        <v>4.6900000000000004</v>
      </c>
      <c r="AF220">
        <v>4237</v>
      </c>
      <c r="AG220">
        <v>1409.74</v>
      </c>
      <c r="AH220">
        <v>0.33</v>
      </c>
      <c r="AI220">
        <v>0.28999999999999998</v>
      </c>
      <c r="AJ220">
        <v>0.37</v>
      </c>
      <c r="AK220">
        <v>1874.64</v>
      </c>
      <c r="AL220">
        <v>0.44</v>
      </c>
      <c r="AM220">
        <v>0.4</v>
      </c>
      <c r="AN220">
        <v>0.48</v>
      </c>
      <c r="AO220">
        <v>72.06</v>
      </c>
      <c r="AP220">
        <v>0.02</v>
      </c>
      <c r="AQ220">
        <v>-0.02</v>
      </c>
      <c r="AR220">
        <v>0.06</v>
      </c>
      <c r="AS220">
        <v>1129.4000000000001</v>
      </c>
      <c r="AT220">
        <v>0.27</v>
      </c>
      <c r="AU220">
        <v>0.23</v>
      </c>
      <c r="AV220">
        <v>0.31</v>
      </c>
      <c r="AW220">
        <v>2178.6</v>
      </c>
      <c r="AX220">
        <v>0.51</v>
      </c>
      <c r="AY220">
        <v>0.48</v>
      </c>
      <c r="AZ220">
        <v>0.55000000000000004</v>
      </c>
      <c r="BA220">
        <v>4505</v>
      </c>
      <c r="BB220">
        <v>99.1</v>
      </c>
      <c r="BC220">
        <v>4498</v>
      </c>
      <c r="BD220">
        <v>99</v>
      </c>
      <c r="BE220">
        <v>4457</v>
      </c>
      <c r="BF220">
        <v>98.1</v>
      </c>
      <c r="BG220">
        <v>4482</v>
      </c>
      <c r="BH220">
        <v>98.6</v>
      </c>
      <c r="BI220">
        <v>4463</v>
      </c>
      <c r="BJ220">
        <v>98.2</v>
      </c>
      <c r="BK220">
        <v>3878</v>
      </c>
      <c r="BL220">
        <v>85.3</v>
      </c>
      <c r="BM220">
        <v>2789</v>
      </c>
      <c r="BN220">
        <v>61.4</v>
      </c>
      <c r="BO220">
        <v>3284</v>
      </c>
      <c r="BP220">
        <v>72.3</v>
      </c>
      <c r="BQ220">
        <v>2485</v>
      </c>
      <c r="BR220">
        <v>54.7</v>
      </c>
      <c r="BS220">
        <v>2456</v>
      </c>
      <c r="BT220">
        <v>55</v>
      </c>
      <c r="BU220">
        <v>2262</v>
      </c>
      <c r="BV220">
        <v>58.3</v>
      </c>
      <c r="BW220">
        <v>1741</v>
      </c>
      <c r="BX220">
        <v>62.4</v>
      </c>
      <c r="BY220">
        <v>3861</v>
      </c>
      <c r="BZ220">
        <v>85</v>
      </c>
      <c r="CA220">
        <v>3367</v>
      </c>
      <c r="CB220">
        <v>74.099999999999994</v>
      </c>
      <c r="CC220">
        <v>3174</v>
      </c>
      <c r="CD220">
        <v>71.099999999999994</v>
      </c>
      <c r="CE220">
        <v>2678</v>
      </c>
      <c r="CF220">
        <v>69.099999999999994</v>
      </c>
      <c r="CG220">
        <v>2141</v>
      </c>
      <c r="CH220">
        <v>76.8</v>
      </c>
      <c r="CI220">
        <v>25776</v>
      </c>
      <c r="CJ220">
        <v>5.67</v>
      </c>
      <c r="CK220">
        <v>22047.88</v>
      </c>
      <c r="CL220">
        <v>4.8499999999999996</v>
      </c>
      <c r="CM220">
        <v>22926.1</v>
      </c>
      <c r="CN220">
        <v>5.04</v>
      </c>
      <c r="CO220">
        <v>19581</v>
      </c>
      <c r="CP220">
        <v>4.3099999999999996</v>
      </c>
      <c r="CQ220">
        <v>14670.65</v>
      </c>
      <c r="CR220">
        <v>3.23</v>
      </c>
      <c r="CS220">
        <v>51641</v>
      </c>
      <c r="CT220">
        <v>11.4</v>
      </c>
      <c r="CU220">
        <v>44095.76</v>
      </c>
      <c r="CV220">
        <v>9.6999999999999993</v>
      </c>
      <c r="CW220">
        <v>69150.66</v>
      </c>
      <c r="CX220">
        <v>15.2</v>
      </c>
      <c r="CY220">
        <v>75112.759999999995</v>
      </c>
      <c r="CZ220">
        <v>16.5</v>
      </c>
      <c r="DA220">
        <v>63159.26</v>
      </c>
      <c r="DB220">
        <v>13.9</v>
      </c>
      <c r="DC220">
        <v>11953.5</v>
      </c>
      <c r="DD220">
        <v>2.6</v>
      </c>
      <c r="DE220">
        <v>13065</v>
      </c>
      <c r="DF220">
        <v>2.9</v>
      </c>
      <c r="DG220">
        <v>13189</v>
      </c>
      <c r="DH220">
        <v>2.9</v>
      </c>
      <c r="DI220">
        <v>53</v>
      </c>
      <c r="DJ220">
        <v>1.2</v>
      </c>
      <c r="DK220">
        <v>23</v>
      </c>
      <c r="DL220">
        <v>0.5</v>
      </c>
      <c r="DM220">
        <v>20</v>
      </c>
      <c r="DN220">
        <v>0.4</v>
      </c>
      <c r="DO220">
        <v>240</v>
      </c>
      <c r="DP220">
        <v>5.3</v>
      </c>
      <c r="DQ220">
        <v>1759</v>
      </c>
      <c r="DR220">
        <v>38.700000000000003</v>
      </c>
      <c r="DS220">
        <v>3189</v>
      </c>
      <c r="DT220">
        <v>70.2</v>
      </c>
      <c r="DU220">
        <v>1274</v>
      </c>
      <c r="DV220">
        <v>28</v>
      </c>
      <c r="DW220">
        <v>1274</v>
      </c>
      <c r="DX220">
        <v>28</v>
      </c>
      <c r="DY220">
        <v>558</v>
      </c>
      <c r="DZ220">
        <v>12.3</v>
      </c>
      <c r="EA220">
        <v>256</v>
      </c>
      <c r="EB220">
        <v>5.6</v>
      </c>
      <c r="EC220">
        <v>2571</v>
      </c>
      <c r="ED220">
        <v>56.6</v>
      </c>
    </row>
    <row r="221" spans="1:134" x14ac:dyDescent="0.35">
      <c r="A221" s="228" t="str">
        <f t="shared" si="3"/>
        <v>Provisional.State-funded mainstream.Religious denomination.Girls</v>
      </c>
      <c r="B221">
        <v>201819</v>
      </c>
      <c r="C221" t="s">
        <v>223</v>
      </c>
      <c r="D221" t="s">
        <v>224</v>
      </c>
      <c r="E221" t="s">
        <v>225</v>
      </c>
      <c r="F221" t="s">
        <v>226</v>
      </c>
      <c r="G221" t="s">
        <v>239</v>
      </c>
      <c r="H221" s="380" t="s">
        <v>235</v>
      </c>
      <c r="I221" t="s">
        <v>374</v>
      </c>
      <c r="J221" t="s">
        <v>6</v>
      </c>
      <c r="K221" t="s">
        <v>7</v>
      </c>
      <c r="L221" t="s">
        <v>7</v>
      </c>
      <c r="M221" t="s">
        <v>370</v>
      </c>
      <c r="N221">
        <v>284</v>
      </c>
      <c r="O221">
        <v>26064</v>
      </c>
      <c r="P221">
        <v>1344324.3</v>
      </c>
      <c r="Q221">
        <v>51.6</v>
      </c>
      <c r="R221">
        <v>25821</v>
      </c>
      <c r="S221">
        <v>99.1</v>
      </c>
      <c r="T221">
        <v>12788</v>
      </c>
      <c r="U221">
        <v>49.1</v>
      </c>
      <c r="V221">
        <v>18742</v>
      </c>
      <c r="W221">
        <v>71.900000000000006</v>
      </c>
      <c r="X221">
        <v>12919</v>
      </c>
      <c r="Y221">
        <v>49.6</v>
      </c>
      <c r="Z221">
        <v>5835</v>
      </c>
      <c r="AA221">
        <v>22.4</v>
      </c>
      <c r="AB221">
        <v>8567</v>
      </c>
      <c r="AC221">
        <v>32.9</v>
      </c>
      <c r="AD221">
        <v>117388.04</v>
      </c>
      <c r="AE221">
        <v>4.5</v>
      </c>
      <c r="AF221">
        <v>24736</v>
      </c>
      <c r="AG221">
        <v>8602.65</v>
      </c>
      <c r="AH221">
        <v>0.35</v>
      </c>
      <c r="AI221">
        <v>0.33</v>
      </c>
      <c r="AJ221">
        <v>0.36</v>
      </c>
      <c r="AK221">
        <v>13072.75</v>
      </c>
      <c r="AL221">
        <v>0.53</v>
      </c>
      <c r="AM221">
        <v>0.51</v>
      </c>
      <c r="AN221">
        <v>0.54</v>
      </c>
      <c r="AO221">
        <v>-17.3</v>
      </c>
      <c r="AP221">
        <v>0</v>
      </c>
      <c r="AQ221">
        <v>-0.02</v>
      </c>
      <c r="AR221">
        <v>0.02</v>
      </c>
      <c r="AS221">
        <v>5647.4</v>
      </c>
      <c r="AT221">
        <v>0.23</v>
      </c>
      <c r="AU221">
        <v>0.21</v>
      </c>
      <c r="AV221">
        <v>0.24</v>
      </c>
      <c r="AW221">
        <v>13947.3</v>
      </c>
      <c r="AX221">
        <v>0.56000000000000005</v>
      </c>
      <c r="AY221">
        <v>0.55000000000000004</v>
      </c>
      <c r="AZ221">
        <v>0.57999999999999996</v>
      </c>
      <c r="BA221">
        <v>25924</v>
      </c>
      <c r="BB221">
        <v>99.5</v>
      </c>
      <c r="BC221">
        <v>25895</v>
      </c>
      <c r="BD221">
        <v>99.4</v>
      </c>
      <c r="BE221">
        <v>25639</v>
      </c>
      <c r="BF221">
        <v>98.4</v>
      </c>
      <c r="BG221">
        <v>25847</v>
      </c>
      <c r="BH221">
        <v>99.2</v>
      </c>
      <c r="BI221">
        <v>25610</v>
      </c>
      <c r="BJ221">
        <v>98.3</v>
      </c>
      <c r="BK221">
        <v>21748</v>
      </c>
      <c r="BL221">
        <v>83.4</v>
      </c>
      <c r="BM221">
        <v>15195</v>
      </c>
      <c r="BN221">
        <v>58.3</v>
      </c>
      <c r="BO221">
        <v>19363</v>
      </c>
      <c r="BP221">
        <v>74.3</v>
      </c>
      <c r="BQ221">
        <v>13454</v>
      </c>
      <c r="BR221">
        <v>51.6</v>
      </c>
      <c r="BS221">
        <v>12795</v>
      </c>
      <c r="BT221">
        <v>50</v>
      </c>
      <c r="BU221">
        <v>12444</v>
      </c>
      <c r="BV221">
        <v>57.2</v>
      </c>
      <c r="BW221">
        <v>9198</v>
      </c>
      <c r="BX221">
        <v>60.5</v>
      </c>
      <c r="BY221">
        <v>22710</v>
      </c>
      <c r="BZ221">
        <v>87.1</v>
      </c>
      <c r="CA221">
        <v>19255</v>
      </c>
      <c r="CB221">
        <v>73.900000000000006</v>
      </c>
      <c r="CC221">
        <v>17740</v>
      </c>
      <c r="CD221">
        <v>69.3</v>
      </c>
      <c r="CE221">
        <v>15237</v>
      </c>
      <c r="CF221">
        <v>70.099999999999994</v>
      </c>
      <c r="CG221">
        <v>11509</v>
      </c>
      <c r="CH221">
        <v>75.7</v>
      </c>
      <c r="CI221">
        <v>147006</v>
      </c>
      <c r="CJ221">
        <v>5.64</v>
      </c>
      <c r="CK221">
        <v>122082</v>
      </c>
      <c r="CL221">
        <v>4.68</v>
      </c>
      <c r="CM221">
        <v>123869</v>
      </c>
      <c r="CN221">
        <v>4.75</v>
      </c>
      <c r="CO221">
        <v>108111</v>
      </c>
      <c r="CP221">
        <v>4.1500000000000004</v>
      </c>
      <c r="CQ221">
        <v>79394.77</v>
      </c>
      <c r="CR221">
        <v>3.05</v>
      </c>
      <c r="CS221">
        <v>294593</v>
      </c>
      <c r="CT221">
        <v>11.3</v>
      </c>
      <c r="CU221">
        <v>244164</v>
      </c>
      <c r="CV221">
        <v>9.4</v>
      </c>
      <c r="CW221">
        <v>381033.17</v>
      </c>
      <c r="CX221">
        <v>14.6</v>
      </c>
      <c r="CY221">
        <v>424534.13</v>
      </c>
      <c r="CZ221">
        <v>16.3</v>
      </c>
      <c r="DA221">
        <v>379314.63</v>
      </c>
      <c r="DB221">
        <v>14.6</v>
      </c>
      <c r="DC221">
        <v>45219.5</v>
      </c>
      <c r="DD221">
        <v>1.7</v>
      </c>
      <c r="DE221">
        <v>74941</v>
      </c>
      <c r="DF221">
        <v>2.9</v>
      </c>
      <c r="DG221">
        <v>76310</v>
      </c>
      <c r="DH221">
        <v>2.9</v>
      </c>
      <c r="DI221">
        <v>181</v>
      </c>
      <c r="DJ221">
        <v>0.7</v>
      </c>
      <c r="DK221">
        <v>114</v>
      </c>
      <c r="DL221">
        <v>0.4</v>
      </c>
      <c r="DM221">
        <v>193</v>
      </c>
      <c r="DN221">
        <v>0.7</v>
      </c>
      <c r="DO221">
        <v>1684</v>
      </c>
      <c r="DP221">
        <v>6.5</v>
      </c>
      <c r="DQ221">
        <v>10973</v>
      </c>
      <c r="DR221">
        <v>42.1</v>
      </c>
      <c r="DS221">
        <v>19275</v>
      </c>
      <c r="DT221">
        <v>74</v>
      </c>
      <c r="DU221">
        <v>6335</v>
      </c>
      <c r="DV221">
        <v>24.3</v>
      </c>
      <c r="DW221">
        <v>6333</v>
      </c>
      <c r="DX221">
        <v>24.3</v>
      </c>
      <c r="DY221">
        <v>2289</v>
      </c>
      <c r="DZ221">
        <v>8.8000000000000007</v>
      </c>
      <c r="EA221">
        <v>1093</v>
      </c>
      <c r="EB221">
        <v>4.2</v>
      </c>
      <c r="EC221">
        <v>13008</v>
      </c>
      <c r="ED221">
        <v>49.9</v>
      </c>
    </row>
    <row r="222" spans="1:134" x14ac:dyDescent="0.35">
      <c r="A222" s="228" t="str">
        <f t="shared" si="3"/>
        <v>Provisional.State-funded mainstream.Religious denomination.Girls</v>
      </c>
      <c r="B222">
        <v>201819</v>
      </c>
      <c r="C222" t="s">
        <v>223</v>
      </c>
      <c r="D222" t="s">
        <v>224</v>
      </c>
      <c r="E222" t="s">
        <v>225</v>
      </c>
      <c r="F222" t="s">
        <v>226</v>
      </c>
      <c r="G222" t="s">
        <v>239</v>
      </c>
      <c r="H222" s="380" t="s">
        <v>235</v>
      </c>
      <c r="I222" t="s">
        <v>374</v>
      </c>
      <c r="J222" t="s">
        <v>6</v>
      </c>
      <c r="K222" t="s">
        <v>7</v>
      </c>
      <c r="L222" t="s">
        <v>7</v>
      </c>
      <c r="M222" t="s">
        <v>371</v>
      </c>
      <c r="N222">
        <v>3</v>
      </c>
      <c r="O222">
        <v>158</v>
      </c>
      <c r="P222">
        <v>8971.75</v>
      </c>
      <c r="Q222">
        <v>56.8</v>
      </c>
      <c r="R222">
        <v>158</v>
      </c>
      <c r="S222">
        <v>100</v>
      </c>
      <c r="T222">
        <v>100</v>
      </c>
      <c r="U222">
        <v>63.3</v>
      </c>
      <c r="V222">
        <v>128</v>
      </c>
      <c r="W222">
        <v>81</v>
      </c>
      <c r="X222">
        <v>133</v>
      </c>
      <c r="Y222">
        <v>84.2</v>
      </c>
      <c r="Z222">
        <v>61</v>
      </c>
      <c r="AA222">
        <v>38.6</v>
      </c>
      <c r="AB222">
        <v>92</v>
      </c>
      <c r="AC222">
        <v>58.2</v>
      </c>
      <c r="AD222">
        <v>846.71</v>
      </c>
      <c r="AE222">
        <v>5.36</v>
      </c>
      <c r="AF222">
        <v>147</v>
      </c>
      <c r="AG222">
        <v>142.09</v>
      </c>
      <c r="AH222">
        <v>0.97</v>
      </c>
      <c r="AI222">
        <v>0.76</v>
      </c>
      <c r="AJ222">
        <v>1.17</v>
      </c>
      <c r="AK222">
        <v>138.94</v>
      </c>
      <c r="AL222">
        <v>0.95</v>
      </c>
      <c r="AM222">
        <v>0.74</v>
      </c>
      <c r="AN222">
        <v>1.1499999999999999</v>
      </c>
      <c r="AO222">
        <v>117.08</v>
      </c>
      <c r="AP222">
        <v>0.8</v>
      </c>
      <c r="AQ222">
        <v>0.59</v>
      </c>
      <c r="AR222">
        <v>1</v>
      </c>
      <c r="AS222">
        <v>164.1</v>
      </c>
      <c r="AT222">
        <v>1.1200000000000001</v>
      </c>
      <c r="AU222">
        <v>0.91</v>
      </c>
      <c r="AV222">
        <v>1.32</v>
      </c>
      <c r="AW222">
        <v>138.87</v>
      </c>
      <c r="AX222">
        <v>0.94</v>
      </c>
      <c r="AY222">
        <v>0.74</v>
      </c>
      <c r="AZ222">
        <v>1.1499999999999999</v>
      </c>
      <c r="BA222">
        <v>158</v>
      </c>
      <c r="BB222">
        <v>100</v>
      </c>
      <c r="BC222">
        <v>158</v>
      </c>
      <c r="BD222">
        <v>100</v>
      </c>
      <c r="BE222">
        <v>158</v>
      </c>
      <c r="BF222">
        <v>100</v>
      </c>
      <c r="BG222">
        <v>158</v>
      </c>
      <c r="BH222">
        <v>100</v>
      </c>
      <c r="BI222">
        <v>158</v>
      </c>
      <c r="BJ222">
        <v>100</v>
      </c>
      <c r="BK222">
        <v>140</v>
      </c>
      <c r="BL222">
        <v>88.6</v>
      </c>
      <c r="BM222">
        <v>148</v>
      </c>
      <c r="BN222">
        <v>93.7</v>
      </c>
      <c r="BO222">
        <v>129</v>
      </c>
      <c r="BP222">
        <v>81.599999999999994</v>
      </c>
      <c r="BQ222">
        <v>109</v>
      </c>
      <c r="BR222">
        <v>69</v>
      </c>
      <c r="BS222">
        <v>89</v>
      </c>
      <c r="BT222">
        <v>56.3</v>
      </c>
      <c r="BU222">
        <v>88</v>
      </c>
      <c r="BV222">
        <v>62.9</v>
      </c>
      <c r="BW222">
        <v>107</v>
      </c>
      <c r="BX222">
        <v>72.3</v>
      </c>
      <c r="BY222">
        <v>144</v>
      </c>
      <c r="BZ222">
        <v>91.1</v>
      </c>
      <c r="CA222">
        <v>132</v>
      </c>
      <c r="CB222">
        <v>83.5</v>
      </c>
      <c r="CC222">
        <v>130</v>
      </c>
      <c r="CD222">
        <v>82.3</v>
      </c>
      <c r="CE222">
        <v>108</v>
      </c>
      <c r="CF222">
        <v>77.099999999999994</v>
      </c>
      <c r="CG222">
        <v>123</v>
      </c>
      <c r="CH222">
        <v>83.1</v>
      </c>
      <c r="CI222">
        <v>941</v>
      </c>
      <c r="CJ222">
        <v>5.96</v>
      </c>
      <c r="CK222">
        <v>849</v>
      </c>
      <c r="CL222">
        <v>5.37</v>
      </c>
      <c r="CM222">
        <v>839.5</v>
      </c>
      <c r="CN222">
        <v>5.31</v>
      </c>
      <c r="CO222">
        <v>748</v>
      </c>
      <c r="CP222">
        <v>4.7300000000000004</v>
      </c>
      <c r="CQ222">
        <v>862.75</v>
      </c>
      <c r="CR222">
        <v>5.46</v>
      </c>
      <c r="CS222">
        <v>1882</v>
      </c>
      <c r="CT222">
        <v>11.9</v>
      </c>
      <c r="CU222">
        <v>1698</v>
      </c>
      <c r="CV222">
        <v>10.7</v>
      </c>
      <c r="CW222">
        <v>2690.25</v>
      </c>
      <c r="CX222">
        <v>17</v>
      </c>
      <c r="CY222">
        <v>2701.5</v>
      </c>
      <c r="CZ222">
        <v>17.100000000000001</v>
      </c>
      <c r="DA222">
        <v>2463.5</v>
      </c>
      <c r="DB222">
        <v>15.6</v>
      </c>
      <c r="DC222">
        <v>238</v>
      </c>
      <c r="DD222">
        <v>1.5</v>
      </c>
      <c r="DE222">
        <v>469</v>
      </c>
      <c r="DF222">
        <v>3</v>
      </c>
      <c r="DG222">
        <v>473</v>
      </c>
      <c r="DH222">
        <v>3</v>
      </c>
      <c r="DI222">
        <v>0</v>
      </c>
      <c r="DJ222">
        <v>0</v>
      </c>
      <c r="DK222">
        <v>0</v>
      </c>
      <c r="DL222">
        <v>0</v>
      </c>
      <c r="DM222">
        <v>0</v>
      </c>
      <c r="DN222">
        <v>0</v>
      </c>
      <c r="DO222">
        <v>3</v>
      </c>
      <c r="DP222">
        <v>1.9</v>
      </c>
      <c r="DQ222">
        <v>22</v>
      </c>
      <c r="DR222">
        <v>13.9</v>
      </c>
      <c r="DS222">
        <v>105</v>
      </c>
      <c r="DT222">
        <v>66.5</v>
      </c>
      <c r="DU222">
        <v>53</v>
      </c>
      <c r="DV222">
        <v>33.5</v>
      </c>
      <c r="DW222">
        <v>53</v>
      </c>
      <c r="DX222">
        <v>33.5</v>
      </c>
      <c r="DY222">
        <v>0</v>
      </c>
      <c r="DZ222">
        <v>0</v>
      </c>
      <c r="EA222">
        <v>13</v>
      </c>
      <c r="EB222">
        <v>8.1999999999999993</v>
      </c>
      <c r="EC222">
        <v>61</v>
      </c>
      <c r="ED222">
        <v>38.6</v>
      </c>
    </row>
    <row r="223" spans="1:134" x14ac:dyDescent="0.35">
      <c r="A223" s="228" t="str">
        <f t="shared" si="3"/>
        <v>Provisional.State-funded mainstream.Admission type.Girls</v>
      </c>
      <c r="B223">
        <v>201819</v>
      </c>
      <c r="C223" t="s">
        <v>223</v>
      </c>
      <c r="D223" t="s">
        <v>224</v>
      </c>
      <c r="E223" t="s">
        <v>225</v>
      </c>
      <c r="F223" t="s">
        <v>226</v>
      </c>
      <c r="G223" t="s">
        <v>239</v>
      </c>
      <c r="H223" s="380" t="s">
        <v>235</v>
      </c>
      <c r="I223" t="s">
        <v>404</v>
      </c>
      <c r="J223" t="s">
        <v>6</v>
      </c>
      <c r="K223" t="s">
        <v>7</v>
      </c>
      <c r="L223" t="s">
        <v>401</v>
      </c>
      <c r="M223" t="s">
        <v>7</v>
      </c>
      <c r="N223">
        <v>200</v>
      </c>
      <c r="O223">
        <v>16440</v>
      </c>
      <c r="P223">
        <v>733843.18</v>
      </c>
      <c r="Q223">
        <v>44.6</v>
      </c>
      <c r="R223">
        <v>16238</v>
      </c>
      <c r="S223">
        <v>98.8</v>
      </c>
      <c r="T223">
        <v>5749</v>
      </c>
      <c r="U223">
        <v>35</v>
      </c>
      <c r="V223">
        <v>10072</v>
      </c>
      <c r="W223">
        <v>61.3</v>
      </c>
      <c r="X223">
        <v>5851</v>
      </c>
      <c r="Y223">
        <v>35.6</v>
      </c>
      <c r="Z223">
        <v>1771</v>
      </c>
      <c r="AA223">
        <v>10.8</v>
      </c>
      <c r="AB223">
        <v>3097</v>
      </c>
      <c r="AC223">
        <v>18.8</v>
      </c>
      <c r="AD223">
        <v>61534.92</v>
      </c>
      <c r="AE223">
        <v>3.74</v>
      </c>
      <c r="AF223">
        <v>15688</v>
      </c>
      <c r="AG223">
        <v>1606.52</v>
      </c>
      <c r="AH223">
        <v>0.1</v>
      </c>
      <c r="AI223">
        <v>0.08</v>
      </c>
      <c r="AJ223">
        <v>0.12</v>
      </c>
      <c r="AK223">
        <v>4309.8</v>
      </c>
      <c r="AL223">
        <v>0.27</v>
      </c>
      <c r="AM223">
        <v>0.25</v>
      </c>
      <c r="AN223">
        <v>0.28999999999999998</v>
      </c>
      <c r="AO223">
        <v>-2123.7800000000002</v>
      </c>
      <c r="AP223">
        <v>-0.14000000000000001</v>
      </c>
      <c r="AQ223">
        <v>-0.16</v>
      </c>
      <c r="AR223">
        <v>-0.12</v>
      </c>
      <c r="AS223">
        <v>-1184.4100000000001</v>
      </c>
      <c r="AT223">
        <v>-0.08</v>
      </c>
      <c r="AU223">
        <v>-0.1</v>
      </c>
      <c r="AV223">
        <v>-0.06</v>
      </c>
      <c r="AW223">
        <v>4809.0200000000004</v>
      </c>
      <c r="AX223">
        <v>0.31</v>
      </c>
      <c r="AY223">
        <v>0.28999999999999998</v>
      </c>
      <c r="AZ223">
        <v>0.33</v>
      </c>
      <c r="BA223">
        <v>16326</v>
      </c>
      <c r="BB223">
        <v>99.3</v>
      </c>
      <c r="BC223">
        <v>16297</v>
      </c>
      <c r="BD223">
        <v>99.1</v>
      </c>
      <c r="BE223">
        <v>16097</v>
      </c>
      <c r="BF223">
        <v>97.9</v>
      </c>
      <c r="BG223">
        <v>16254</v>
      </c>
      <c r="BH223">
        <v>98.9</v>
      </c>
      <c r="BI223">
        <v>16080</v>
      </c>
      <c r="BJ223">
        <v>97.8</v>
      </c>
      <c r="BK223">
        <v>13506</v>
      </c>
      <c r="BL223">
        <v>82.2</v>
      </c>
      <c r="BM223">
        <v>7101</v>
      </c>
      <c r="BN223">
        <v>43.2</v>
      </c>
      <c r="BO223">
        <v>10252</v>
      </c>
      <c r="BP223">
        <v>62.4</v>
      </c>
      <c r="BQ223">
        <v>6309</v>
      </c>
      <c r="BR223">
        <v>38.4</v>
      </c>
      <c r="BS223">
        <v>5749</v>
      </c>
      <c r="BT223">
        <v>35.799999999999997</v>
      </c>
      <c r="BU223">
        <v>5495</v>
      </c>
      <c r="BV223">
        <v>40.700000000000003</v>
      </c>
      <c r="BW223">
        <v>3255</v>
      </c>
      <c r="BX223">
        <v>45.8</v>
      </c>
      <c r="BY223">
        <v>13054</v>
      </c>
      <c r="BZ223">
        <v>79.400000000000006</v>
      </c>
      <c r="CA223">
        <v>10584</v>
      </c>
      <c r="CB223">
        <v>64.400000000000006</v>
      </c>
      <c r="CC223">
        <v>9182</v>
      </c>
      <c r="CD223">
        <v>57.1</v>
      </c>
      <c r="CE223">
        <v>7469</v>
      </c>
      <c r="CF223">
        <v>55.3</v>
      </c>
      <c r="CG223">
        <v>4550</v>
      </c>
      <c r="CH223">
        <v>64.099999999999994</v>
      </c>
      <c r="CI223">
        <v>82211</v>
      </c>
      <c r="CJ223">
        <v>5</v>
      </c>
      <c r="CK223">
        <v>66484</v>
      </c>
      <c r="CL223">
        <v>4.04</v>
      </c>
      <c r="CM223">
        <v>67014</v>
      </c>
      <c r="CN223">
        <v>4.08</v>
      </c>
      <c r="CO223">
        <v>54862</v>
      </c>
      <c r="CP223">
        <v>3.34</v>
      </c>
      <c r="CQ223">
        <v>31623.68</v>
      </c>
      <c r="CR223">
        <v>1.92</v>
      </c>
      <c r="CS223">
        <v>164840</v>
      </c>
      <c r="CT223">
        <v>10</v>
      </c>
      <c r="CU223">
        <v>132968</v>
      </c>
      <c r="CV223">
        <v>8.1</v>
      </c>
      <c r="CW223">
        <v>200401.68</v>
      </c>
      <c r="CX223">
        <v>12.2</v>
      </c>
      <c r="CY223">
        <v>235633.5</v>
      </c>
      <c r="CZ223">
        <v>14.3</v>
      </c>
      <c r="DA223">
        <v>176957.25</v>
      </c>
      <c r="DB223">
        <v>10.8</v>
      </c>
      <c r="DC223">
        <v>58676.25</v>
      </c>
      <c r="DD223">
        <v>3.6</v>
      </c>
      <c r="DE223">
        <v>46549</v>
      </c>
      <c r="DF223">
        <v>2.8</v>
      </c>
      <c r="DG223">
        <v>47376</v>
      </c>
      <c r="DH223">
        <v>2.9</v>
      </c>
      <c r="DI223">
        <v>158</v>
      </c>
      <c r="DJ223">
        <v>1</v>
      </c>
      <c r="DK223">
        <v>69</v>
      </c>
      <c r="DL223">
        <v>0.4</v>
      </c>
      <c r="DM223">
        <v>191</v>
      </c>
      <c r="DN223">
        <v>1.2</v>
      </c>
      <c r="DO223">
        <v>1352</v>
      </c>
      <c r="DP223">
        <v>8.1999999999999993</v>
      </c>
      <c r="DQ223">
        <v>8819</v>
      </c>
      <c r="DR223">
        <v>53.6</v>
      </c>
      <c r="DS223">
        <v>12902</v>
      </c>
      <c r="DT223">
        <v>78.5</v>
      </c>
      <c r="DU223">
        <v>3179</v>
      </c>
      <c r="DV223">
        <v>19.3</v>
      </c>
      <c r="DW223">
        <v>3137</v>
      </c>
      <c r="DX223">
        <v>19.100000000000001</v>
      </c>
      <c r="DY223">
        <v>999</v>
      </c>
      <c r="DZ223">
        <v>6.1</v>
      </c>
      <c r="EA223">
        <v>300</v>
      </c>
      <c r="EB223">
        <v>1.8</v>
      </c>
      <c r="EC223">
        <v>9187</v>
      </c>
      <c r="ED223">
        <v>55.9</v>
      </c>
    </row>
    <row r="224" spans="1:134" x14ac:dyDescent="0.35">
      <c r="A224" s="228" t="str">
        <f t="shared" si="3"/>
        <v>Provisional.State-funded mainstream.Admission type.Girls</v>
      </c>
      <c r="B224">
        <v>201819</v>
      </c>
      <c r="C224" t="s">
        <v>223</v>
      </c>
      <c r="D224" t="s">
        <v>224</v>
      </c>
      <c r="E224" t="s">
        <v>225</v>
      </c>
      <c r="F224" t="s">
        <v>226</v>
      </c>
      <c r="G224" t="s">
        <v>239</v>
      </c>
      <c r="H224" s="380" t="s">
        <v>235</v>
      </c>
      <c r="I224" t="s">
        <v>404</v>
      </c>
      <c r="J224" t="s">
        <v>6</v>
      </c>
      <c r="K224" t="s">
        <v>7</v>
      </c>
      <c r="L224" t="s">
        <v>402</v>
      </c>
      <c r="M224" t="s">
        <v>7</v>
      </c>
      <c r="N224">
        <v>2726</v>
      </c>
      <c r="O224">
        <v>233971</v>
      </c>
      <c r="P224">
        <v>11494568.060000001</v>
      </c>
      <c r="Q224">
        <v>49.1</v>
      </c>
      <c r="R224">
        <v>231198</v>
      </c>
      <c r="S224">
        <v>98.8</v>
      </c>
      <c r="T224">
        <v>106149</v>
      </c>
      <c r="U224">
        <v>45.4</v>
      </c>
      <c r="V224">
        <v>159282</v>
      </c>
      <c r="W224">
        <v>68.099999999999994</v>
      </c>
      <c r="X224">
        <v>106137</v>
      </c>
      <c r="Y224">
        <v>45.4</v>
      </c>
      <c r="Z224">
        <v>46025</v>
      </c>
      <c r="AA224">
        <v>19.7</v>
      </c>
      <c r="AB224">
        <v>68082</v>
      </c>
      <c r="AC224">
        <v>29.1</v>
      </c>
      <c r="AD224">
        <v>1001005.73</v>
      </c>
      <c r="AE224">
        <v>4.28</v>
      </c>
      <c r="AF224">
        <v>222030</v>
      </c>
      <c r="AG224">
        <v>52977.7</v>
      </c>
      <c r="AH224">
        <v>0.24</v>
      </c>
      <c r="AI224">
        <v>0.23</v>
      </c>
      <c r="AJ224">
        <v>0.24</v>
      </c>
      <c r="AK224">
        <v>91380.33</v>
      </c>
      <c r="AL224">
        <v>0.41</v>
      </c>
      <c r="AM224">
        <v>0.41</v>
      </c>
      <c r="AN224">
        <v>0.42</v>
      </c>
      <c r="AO224">
        <v>-3943.9</v>
      </c>
      <c r="AP224">
        <v>-0.02</v>
      </c>
      <c r="AQ224">
        <v>-0.02</v>
      </c>
      <c r="AR224">
        <v>-0.01</v>
      </c>
      <c r="AS224">
        <v>33050.03</v>
      </c>
      <c r="AT224">
        <v>0.15</v>
      </c>
      <c r="AU224">
        <v>0.14000000000000001</v>
      </c>
      <c r="AV224">
        <v>0.15</v>
      </c>
      <c r="AW224">
        <v>81532.98</v>
      </c>
      <c r="AX224">
        <v>0.37</v>
      </c>
      <c r="AY224">
        <v>0.36</v>
      </c>
      <c r="AZ224">
        <v>0.37</v>
      </c>
      <c r="BA224">
        <v>232463</v>
      </c>
      <c r="BB224">
        <v>99.4</v>
      </c>
      <c r="BC224">
        <v>232085</v>
      </c>
      <c r="BD224">
        <v>99.2</v>
      </c>
      <c r="BE224">
        <v>229553</v>
      </c>
      <c r="BF224">
        <v>98.1</v>
      </c>
      <c r="BG224">
        <v>231550</v>
      </c>
      <c r="BH224">
        <v>99</v>
      </c>
      <c r="BI224">
        <v>228501</v>
      </c>
      <c r="BJ224">
        <v>97.7</v>
      </c>
      <c r="BK224">
        <v>194885</v>
      </c>
      <c r="BL224">
        <v>83.3</v>
      </c>
      <c r="BM224">
        <v>124607</v>
      </c>
      <c r="BN224">
        <v>53.3</v>
      </c>
      <c r="BO224">
        <v>161970</v>
      </c>
      <c r="BP224">
        <v>69.2</v>
      </c>
      <c r="BQ224">
        <v>113398</v>
      </c>
      <c r="BR224">
        <v>48.5</v>
      </c>
      <c r="BS224">
        <v>107165</v>
      </c>
      <c r="BT224">
        <v>46.9</v>
      </c>
      <c r="BU224">
        <v>102293</v>
      </c>
      <c r="BV224">
        <v>52.5</v>
      </c>
      <c r="BW224">
        <v>71084</v>
      </c>
      <c r="BX224">
        <v>57</v>
      </c>
      <c r="BY224">
        <v>194991</v>
      </c>
      <c r="BZ224">
        <v>83.3</v>
      </c>
      <c r="CA224">
        <v>165215</v>
      </c>
      <c r="CB224">
        <v>70.599999999999994</v>
      </c>
      <c r="CC224">
        <v>150996</v>
      </c>
      <c r="CD224">
        <v>66.099999999999994</v>
      </c>
      <c r="CE224">
        <v>126911</v>
      </c>
      <c r="CF224">
        <v>65.099999999999994</v>
      </c>
      <c r="CG224">
        <v>91129</v>
      </c>
      <c r="CH224">
        <v>73.099999999999994</v>
      </c>
      <c r="CI224">
        <v>1264195.28</v>
      </c>
      <c r="CJ224">
        <v>5.4</v>
      </c>
      <c r="CK224">
        <v>1056309.42</v>
      </c>
      <c r="CL224">
        <v>4.51</v>
      </c>
      <c r="CM224">
        <v>1072660.5</v>
      </c>
      <c r="CN224">
        <v>4.58</v>
      </c>
      <c r="CO224">
        <v>917486</v>
      </c>
      <c r="CP224">
        <v>3.92</v>
      </c>
      <c r="CQ224">
        <v>622727.05000000005</v>
      </c>
      <c r="CR224">
        <v>2.66</v>
      </c>
      <c r="CS224">
        <v>2533620.56</v>
      </c>
      <c r="CT224">
        <v>10.8</v>
      </c>
      <c r="CU224">
        <v>2112618.84</v>
      </c>
      <c r="CV224">
        <v>9</v>
      </c>
      <c r="CW224">
        <v>3260461.73</v>
      </c>
      <c r="CX224">
        <v>13.9</v>
      </c>
      <c r="CY224">
        <v>3587866.93</v>
      </c>
      <c r="CZ224">
        <v>15.3</v>
      </c>
      <c r="DA224">
        <v>2976078.18</v>
      </c>
      <c r="DB224">
        <v>12.7</v>
      </c>
      <c r="DC224">
        <v>611788.75</v>
      </c>
      <c r="DD224">
        <v>2.6</v>
      </c>
      <c r="DE224">
        <v>668671</v>
      </c>
      <c r="DF224">
        <v>2.9</v>
      </c>
      <c r="DG224">
        <v>676790</v>
      </c>
      <c r="DH224">
        <v>2.9</v>
      </c>
      <c r="DI224">
        <v>2016</v>
      </c>
      <c r="DJ224">
        <v>0.9</v>
      </c>
      <c r="DK224">
        <v>1148</v>
      </c>
      <c r="DL224">
        <v>0.5</v>
      </c>
      <c r="DM224">
        <v>2107</v>
      </c>
      <c r="DN224">
        <v>0.9</v>
      </c>
      <c r="DO224">
        <v>17203</v>
      </c>
      <c r="DP224">
        <v>7.4</v>
      </c>
      <c r="DQ224">
        <v>105360</v>
      </c>
      <c r="DR224">
        <v>45</v>
      </c>
      <c r="DS224">
        <v>170071</v>
      </c>
      <c r="DT224">
        <v>72.7</v>
      </c>
      <c r="DU224">
        <v>58442</v>
      </c>
      <c r="DV224">
        <v>25</v>
      </c>
      <c r="DW224">
        <v>58365</v>
      </c>
      <c r="DX224">
        <v>24.9</v>
      </c>
      <c r="DY224">
        <v>18633</v>
      </c>
      <c r="DZ224">
        <v>8</v>
      </c>
      <c r="EA224">
        <v>7652</v>
      </c>
      <c r="EB224">
        <v>3.3</v>
      </c>
      <c r="EC224">
        <v>132915</v>
      </c>
      <c r="ED224">
        <v>56.8</v>
      </c>
    </row>
    <row r="225" spans="1:134" x14ac:dyDescent="0.35">
      <c r="A225" s="228" t="str">
        <f t="shared" si="3"/>
        <v>Provisional.State-funded mainstream.Admission type.Girls</v>
      </c>
      <c r="B225">
        <v>201819</v>
      </c>
      <c r="C225" t="s">
        <v>223</v>
      </c>
      <c r="D225" t="s">
        <v>224</v>
      </c>
      <c r="E225" t="s">
        <v>225</v>
      </c>
      <c r="F225" t="s">
        <v>226</v>
      </c>
      <c r="G225" t="s">
        <v>239</v>
      </c>
      <c r="H225" s="380" t="s">
        <v>235</v>
      </c>
      <c r="I225" t="s">
        <v>404</v>
      </c>
      <c r="J225" t="s">
        <v>6</v>
      </c>
      <c r="K225" t="s">
        <v>7</v>
      </c>
      <c r="L225" t="s">
        <v>403</v>
      </c>
      <c r="M225" t="s">
        <v>7</v>
      </c>
      <c r="N225">
        <v>105</v>
      </c>
      <c r="O225">
        <v>12068</v>
      </c>
      <c r="P225">
        <v>876650.92</v>
      </c>
      <c r="Q225">
        <v>72.599999999999994</v>
      </c>
      <c r="R225">
        <v>12052</v>
      </c>
      <c r="S225">
        <v>99.9</v>
      </c>
      <c r="T225">
        <v>11384</v>
      </c>
      <c r="U225">
        <v>94.3</v>
      </c>
      <c r="V225">
        <v>11968</v>
      </c>
      <c r="W225">
        <v>99.2</v>
      </c>
      <c r="X225">
        <v>10080</v>
      </c>
      <c r="Y225">
        <v>83.5</v>
      </c>
      <c r="Z225">
        <v>8340</v>
      </c>
      <c r="AA225">
        <v>69.099999999999994</v>
      </c>
      <c r="AB225">
        <v>9412</v>
      </c>
      <c r="AC225">
        <v>78</v>
      </c>
      <c r="AD225">
        <v>83315.320000000007</v>
      </c>
      <c r="AE225">
        <v>6.9</v>
      </c>
      <c r="AF225">
        <v>11035</v>
      </c>
      <c r="AG225">
        <v>7762.13</v>
      </c>
      <c r="AH225">
        <v>0.7</v>
      </c>
      <c r="AI225">
        <v>0.68</v>
      </c>
      <c r="AJ225">
        <v>0.73</v>
      </c>
      <c r="AK225">
        <v>8521.06</v>
      </c>
      <c r="AL225">
        <v>0.77</v>
      </c>
      <c r="AM225">
        <v>0.75</v>
      </c>
      <c r="AN225">
        <v>0.8</v>
      </c>
      <c r="AO225">
        <v>3835.55</v>
      </c>
      <c r="AP225">
        <v>0.35</v>
      </c>
      <c r="AQ225">
        <v>0.32</v>
      </c>
      <c r="AR225">
        <v>0.37</v>
      </c>
      <c r="AS225">
        <v>8566.4500000000007</v>
      </c>
      <c r="AT225">
        <v>0.78</v>
      </c>
      <c r="AU225">
        <v>0.75</v>
      </c>
      <c r="AV225">
        <v>0.8</v>
      </c>
      <c r="AW225">
        <v>8920.82</v>
      </c>
      <c r="AX225">
        <v>0.81</v>
      </c>
      <c r="AY225">
        <v>0.78</v>
      </c>
      <c r="AZ225">
        <v>0.83</v>
      </c>
      <c r="BA225">
        <v>12060</v>
      </c>
      <c r="BB225">
        <v>99.9</v>
      </c>
      <c r="BC225">
        <v>12059</v>
      </c>
      <c r="BD225">
        <v>99.9</v>
      </c>
      <c r="BE225">
        <v>12029</v>
      </c>
      <c r="BF225">
        <v>99.7</v>
      </c>
      <c r="BG225">
        <v>12058</v>
      </c>
      <c r="BH225">
        <v>99.9</v>
      </c>
      <c r="BI225">
        <v>11974</v>
      </c>
      <c r="BJ225">
        <v>99.2</v>
      </c>
      <c r="BK225">
        <v>10973</v>
      </c>
      <c r="BL225">
        <v>90.9</v>
      </c>
      <c r="BM225">
        <v>11054</v>
      </c>
      <c r="BN225">
        <v>91.6</v>
      </c>
      <c r="BO225">
        <v>11860</v>
      </c>
      <c r="BP225">
        <v>98.3</v>
      </c>
      <c r="BQ225">
        <v>11491</v>
      </c>
      <c r="BR225">
        <v>95.2</v>
      </c>
      <c r="BS225">
        <v>11329</v>
      </c>
      <c r="BT225">
        <v>94.6</v>
      </c>
      <c r="BU225">
        <v>10423</v>
      </c>
      <c r="BV225">
        <v>95</v>
      </c>
      <c r="BW225">
        <v>9489</v>
      </c>
      <c r="BX225">
        <v>85.8</v>
      </c>
      <c r="BY225">
        <v>11997</v>
      </c>
      <c r="BZ225">
        <v>99.4</v>
      </c>
      <c r="CA225">
        <v>12002</v>
      </c>
      <c r="CB225">
        <v>99.5</v>
      </c>
      <c r="CC225">
        <v>11844</v>
      </c>
      <c r="CD225">
        <v>98.9</v>
      </c>
      <c r="CE225">
        <v>10776</v>
      </c>
      <c r="CF225">
        <v>98.2</v>
      </c>
      <c r="CG225">
        <v>10411</v>
      </c>
      <c r="CH225">
        <v>94.2</v>
      </c>
      <c r="CI225">
        <v>89368</v>
      </c>
      <c r="CJ225">
        <v>7.41</v>
      </c>
      <c r="CK225">
        <v>84485.43</v>
      </c>
      <c r="CL225">
        <v>7</v>
      </c>
      <c r="CM225">
        <v>87234.6</v>
      </c>
      <c r="CN225">
        <v>7.23</v>
      </c>
      <c r="CO225">
        <v>79711</v>
      </c>
      <c r="CP225">
        <v>6.61</v>
      </c>
      <c r="CQ225">
        <v>71860.52</v>
      </c>
      <c r="CR225">
        <v>5.95</v>
      </c>
      <c r="CS225">
        <v>178844</v>
      </c>
      <c r="CT225">
        <v>14.8</v>
      </c>
      <c r="CU225">
        <v>169002.78</v>
      </c>
      <c r="CV225">
        <v>14</v>
      </c>
      <c r="CW225">
        <v>267279.15000000002</v>
      </c>
      <c r="CX225">
        <v>22.1</v>
      </c>
      <c r="CY225">
        <v>261524.99</v>
      </c>
      <c r="CZ225">
        <v>21.7</v>
      </c>
      <c r="DA225">
        <v>259426.74</v>
      </c>
      <c r="DB225">
        <v>21.5</v>
      </c>
      <c r="DC225">
        <v>2098.25</v>
      </c>
      <c r="DD225">
        <v>0.2</v>
      </c>
      <c r="DE225">
        <v>36069</v>
      </c>
      <c r="DF225">
        <v>3</v>
      </c>
      <c r="DG225">
        <v>36034</v>
      </c>
      <c r="DH225">
        <v>3</v>
      </c>
      <c r="DI225">
        <v>9</v>
      </c>
      <c r="DJ225">
        <v>0.1</v>
      </c>
      <c r="DK225">
        <v>13</v>
      </c>
      <c r="DL225">
        <v>0.1</v>
      </c>
      <c r="DM225">
        <v>18</v>
      </c>
      <c r="DN225">
        <v>0.1</v>
      </c>
      <c r="DO225">
        <v>153</v>
      </c>
      <c r="DP225">
        <v>1.3</v>
      </c>
      <c r="DQ225">
        <v>1795</v>
      </c>
      <c r="DR225">
        <v>14.9</v>
      </c>
      <c r="DS225">
        <v>2287</v>
      </c>
      <c r="DT225">
        <v>19</v>
      </c>
      <c r="DU225">
        <v>9687</v>
      </c>
      <c r="DV225">
        <v>80.3</v>
      </c>
      <c r="DW225">
        <v>9685</v>
      </c>
      <c r="DX225">
        <v>80.3</v>
      </c>
      <c r="DY225">
        <v>2078</v>
      </c>
      <c r="DZ225">
        <v>17.2</v>
      </c>
      <c r="EA225">
        <v>1715</v>
      </c>
      <c r="EB225">
        <v>14.2</v>
      </c>
      <c r="EC225">
        <v>6816</v>
      </c>
      <c r="ED225">
        <v>56.5</v>
      </c>
    </row>
    <row r="226" spans="1:134" x14ac:dyDescent="0.35">
      <c r="A226" s="228" t="str">
        <f t="shared" si="3"/>
        <v>Provisional.State-funded mainstream.Total.Girls</v>
      </c>
      <c r="B226">
        <v>201819</v>
      </c>
      <c r="C226" t="s">
        <v>223</v>
      </c>
      <c r="D226" t="s">
        <v>224</v>
      </c>
      <c r="E226" t="s">
        <v>225</v>
      </c>
      <c r="F226" t="s">
        <v>226</v>
      </c>
      <c r="G226" t="s">
        <v>239</v>
      </c>
      <c r="H226" s="380" t="s">
        <v>235</v>
      </c>
      <c r="I226" t="s">
        <v>7</v>
      </c>
      <c r="J226" t="s">
        <v>6</v>
      </c>
      <c r="K226" t="s">
        <v>7</v>
      </c>
      <c r="L226" t="s">
        <v>7</v>
      </c>
      <c r="M226" t="s">
        <v>7</v>
      </c>
      <c r="N226">
        <v>3047</v>
      </c>
      <c r="O226">
        <v>263057</v>
      </c>
      <c r="P226">
        <v>13115486.91</v>
      </c>
      <c r="Q226">
        <v>49.9</v>
      </c>
      <c r="R226">
        <v>259926</v>
      </c>
      <c r="S226">
        <v>98.8</v>
      </c>
      <c r="T226">
        <v>123329</v>
      </c>
      <c r="U226">
        <v>46.9</v>
      </c>
      <c r="V226">
        <v>181454</v>
      </c>
      <c r="W226">
        <v>69</v>
      </c>
      <c r="X226">
        <v>122076</v>
      </c>
      <c r="Y226">
        <v>46.4</v>
      </c>
      <c r="Z226">
        <v>56140</v>
      </c>
      <c r="AA226">
        <v>21.3</v>
      </c>
      <c r="AB226">
        <v>80596</v>
      </c>
      <c r="AC226">
        <v>30.6</v>
      </c>
      <c r="AD226">
        <v>1146629.2</v>
      </c>
      <c r="AE226">
        <v>4.3600000000000003</v>
      </c>
      <c r="AF226">
        <v>249248</v>
      </c>
      <c r="AG226">
        <v>61344.73</v>
      </c>
      <c r="AH226">
        <v>0.25</v>
      </c>
      <c r="AI226">
        <v>0.24</v>
      </c>
      <c r="AJ226">
        <v>0.25</v>
      </c>
      <c r="AK226">
        <v>103218.21</v>
      </c>
      <c r="AL226">
        <v>0.41</v>
      </c>
      <c r="AM226">
        <v>0.41</v>
      </c>
      <c r="AN226">
        <v>0.42</v>
      </c>
      <c r="AO226">
        <v>-2940.92</v>
      </c>
      <c r="AP226">
        <v>-0.01</v>
      </c>
      <c r="AQ226">
        <v>-0.02</v>
      </c>
      <c r="AR226">
        <v>-0.01</v>
      </c>
      <c r="AS226">
        <v>39303.279999999999</v>
      </c>
      <c r="AT226">
        <v>0.16</v>
      </c>
      <c r="AU226">
        <v>0.15</v>
      </c>
      <c r="AV226">
        <v>0.16</v>
      </c>
      <c r="AW226">
        <v>94032.38</v>
      </c>
      <c r="AX226">
        <v>0.38</v>
      </c>
      <c r="AY226">
        <v>0.37</v>
      </c>
      <c r="AZ226">
        <v>0.38</v>
      </c>
      <c r="BA226">
        <v>261323</v>
      </c>
      <c r="BB226">
        <v>99.3</v>
      </c>
      <c r="BC226">
        <v>260908</v>
      </c>
      <c r="BD226">
        <v>99.2</v>
      </c>
      <c r="BE226">
        <v>257954</v>
      </c>
      <c r="BF226">
        <v>98.1</v>
      </c>
      <c r="BG226">
        <v>260310</v>
      </c>
      <c r="BH226">
        <v>99</v>
      </c>
      <c r="BI226">
        <v>256842</v>
      </c>
      <c r="BJ226">
        <v>97.6</v>
      </c>
      <c r="BK226">
        <v>219556</v>
      </c>
      <c r="BL226">
        <v>83.5</v>
      </c>
      <c r="BM226">
        <v>142791</v>
      </c>
      <c r="BN226">
        <v>54.3</v>
      </c>
      <c r="BO226">
        <v>184169</v>
      </c>
      <c r="BP226">
        <v>70</v>
      </c>
      <c r="BQ226">
        <v>131275</v>
      </c>
      <c r="BR226">
        <v>49.9</v>
      </c>
      <c r="BS226">
        <v>124272</v>
      </c>
      <c r="BT226">
        <v>48.4</v>
      </c>
      <c r="BU226">
        <v>118229</v>
      </c>
      <c r="BV226">
        <v>53.8</v>
      </c>
      <c r="BW226">
        <v>83836</v>
      </c>
      <c r="BX226">
        <v>58.7</v>
      </c>
      <c r="BY226">
        <v>220198</v>
      </c>
      <c r="BZ226">
        <v>83.7</v>
      </c>
      <c r="CA226">
        <v>187974</v>
      </c>
      <c r="CB226">
        <v>71.5</v>
      </c>
      <c r="CC226">
        <v>172087</v>
      </c>
      <c r="CD226">
        <v>67</v>
      </c>
      <c r="CE226">
        <v>145188</v>
      </c>
      <c r="CF226">
        <v>66.099999999999994</v>
      </c>
      <c r="CG226">
        <v>106105</v>
      </c>
      <c r="CH226">
        <v>74.3</v>
      </c>
      <c r="CI226">
        <v>1436838.28</v>
      </c>
      <c r="CJ226">
        <v>5.46</v>
      </c>
      <c r="CK226">
        <v>1208594.8500000001</v>
      </c>
      <c r="CL226">
        <v>4.59</v>
      </c>
      <c r="CM226">
        <v>1227770.6000000001</v>
      </c>
      <c r="CN226">
        <v>4.67</v>
      </c>
      <c r="CO226">
        <v>1052489</v>
      </c>
      <c r="CP226">
        <v>4</v>
      </c>
      <c r="CQ226">
        <v>726317.25</v>
      </c>
      <c r="CR226">
        <v>2.76</v>
      </c>
      <c r="CS226">
        <v>2879946.56</v>
      </c>
      <c r="CT226">
        <v>10.9</v>
      </c>
      <c r="CU226">
        <v>2417221.62</v>
      </c>
      <c r="CV226">
        <v>9.1999999999999993</v>
      </c>
      <c r="CW226">
        <v>3730545.56</v>
      </c>
      <c r="CX226">
        <v>14.2</v>
      </c>
      <c r="CY226">
        <v>4087773.17</v>
      </c>
      <c r="CZ226">
        <v>15.5</v>
      </c>
      <c r="DA226">
        <v>3414035.17</v>
      </c>
      <c r="DB226">
        <v>13</v>
      </c>
      <c r="DC226">
        <v>673738</v>
      </c>
      <c r="DD226">
        <v>2.6</v>
      </c>
      <c r="DE226">
        <v>752100</v>
      </c>
      <c r="DF226">
        <v>2.9</v>
      </c>
      <c r="DG226">
        <v>760950</v>
      </c>
      <c r="DH226">
        <v>2.9</v>
      </c>
      <c r="DI226">
        <v>2312</v>
      </c>
      <c r="DJ226">
        <v>0.9</v>
      </c>
      <c r="DK226">
        <v>1326</v>
      </c>
      <c r="DL226">
        <v>0.5</v>
      </c>
      <c r="DM226">
        <v>2407</v>
      </c>
      <c r="DN226">
        <v>0.9</v>
      </c>
      <c r="DO226">
        <v>18811</v>
      </c>
      <c r="DP226">
        <v>7.2</v>
      </c>
      <c r="DQ226">
        <v>116125</v>
      </c>
      <c r="DR226">
        <v>44.1</v>
      </c>
      <c r="DS226">
        <v>185536</v>
      </c>
      <c r="DT226">
        <v>70.5</v>
      </c>
      <c r="DU226">
        <v>71319</v>
      </c>
      <c r="DV226">
        <v>27.1</v>
      </c>
      <c r="DW226">
        <v>71198</v>
      </c>
      <c r="DX226">
        <v>27.1</v>
      </c>
      <c r="DY226">
        <v>21711</v>
      </c>
      <c r="DZ226">
        <v>8.3000000000000007</v>
      </c>
      <c r="EA226">
        <v>9667</v>
      </c>
      <c r="EB226">
        <v>3.7</v>
      </c>
      <c r="EC226">
        <v>149025</v>
      </c>
      <c r="ED226">
        <v>56.7</v>
      </c>
    </row>
    <row r="227" spans="1:134" x14ac:dyDescent="0.35">
      <c r="A227" s="228" t="str">
        <f t="shared" si="3"/>
        <v>Provisional.State-funded special schools.Total.Girls</v>
      </c>
      <c r="B227">
        <v>201819</v>
      </c>
      <c r="C227" t="s">
        <v>223</v>
      </c>
      <c r="D227" t="s">
        <v>224</v>
      </c>
      <c r="E227" t="s">
        <v>225</v>
      </c>
      <c r="F227" t="s">
        <v>226</v>
      </c>
      <c r="G227" t="s">
        <v>239</v>
      </c>
      <c r="H227" s="380" t="s">
        <v>238</v>
      </c>
      <c r="I227" t="s">
        <v>7</v>
      </c>
      <c r="J227" t="s">
        <v>6</v>
      </c>
      <c r="K227" t="s">
        <v>7</v>
      </c>
      <c r="L227" t="s">
        <v>7</v>
      </c>
      <c r="M227" t="s">
        <v>7</v>
      </c>
      <c r="N227">
        <v>645</v>
      </c>
      <c r="O227">
        <v>3002</v>
      </c>
      <c r="P227">
        <v>6208.25</v>
      </c>
      <c r="Q227">
        <v>2.1</v>
      </c>
      <c r="R227">
        <v>295</v>
      </c>
      <c r="S227">
        <v>9.8000000000000007</v>
      </c>
      <c r="T227">
        <v>13</v>
      </c>
      <c r="U227">
        <v>0.4</v>
      </c>
      <c r="V227">
        <v>36</v>
      </c>
      <c r="W227">
        <v>1.2</v>
      </c>
      <c r="X227">
        <v>0</v>
      </c>
      <c r="Y227">
        <v>0</v>
      </c>
      <c r="Z227">
        <v>0</v>
      </c>
      <c r="AA227">
        <v>0</v>
      </c>
      <c r="AB227">
        <v>0</v>
      </c>
      <c r="AC227">
        <v>0</v>
      </c>
      <c r="AD227">
        <v>350.69</v>
      </c>
      <c r="AE227">
        <v>0.12</v>
      </c>
      <c r="AF227">
        <v>2717</v>
      </c>
      <c r="AG227">
        <v>-4564.5</v>
      </c>
      <c r="AH227">
        <v>-1.68</v>
      </c>
      <c r="AI227">
        <v>-1.73</v>
      </c>
      <c r="AJ227">
        <v>-1.63</v>
      </c>
      <c r="AK227">
        <v>-5171.55</v>
      </c>
      <c r="AL227">
        <v>-1.9</v>
      </c>
      <c r="AM227">
        <v>-1.95</v>
      </c>
      <c r="AN227">
        <v>-1.86</v>
      </c>
      <c r="AO227">
        <v>-3320.8</v>
      </c>
      <c r="AP227">
        <v>-1.22</v>
      </c>
      <c r="AQ227">
        <v>-1.27</v>
      </c>
      <c r="AR227">
        <v>-1.17</v>
      </c>
      <c r="AS227">
        <v>-4302.5600000000004</v>
      </c>
      <c r="AT227">
        <v>-1.58</v>
      </c>
      <c r="AU227">
        <v>-1.63</v>
      </c>
      <c r="AV227">
        <v>-1.54</v>
      </c>
      <c r="AW227">
        <v>-5254.45</v>
      </c>
      <c r="AX227">
        <v>-1.93</v>
      </c>
      <c r="AY227">
        <v>-1.98</v>
      </c>
      <c r="AZ227">
        <v>-1.89</v>
      </c>
      <c r="BA227">
        <v>714</v>
      </c>
      <c r="BB227">
        <v>23.8</v>
      </c>
      <c r="BC227">
        <v>687</v>
      </c>
      <c r="BD227">
        <v>22.9</v>
      </c>
      <c r="BE227">
        <v>151</v>
      </c>
      <c r="BF227">
        <v>5</v>
      </c>
      <c r="BG227">
        <v>392</v>
      </c>
      <c r="BH227">
        <v>13.1</v>
      </c>
      <c r="BI227">
        <v>143</v>
      </c>
      <c r="BJ227">
        <v>4.8</v>
      </c>
      <c r="BK227">
        <v>54</v>
      </c>
      <c r="BL227">
        <v>1.8</v>
      </c>
      <c r="BM227">
        <v>9</v>
      </c>
      <c r="BN227">
        <v>0.3</v>
      </c>
      <c r="BO227">
        <v>34</v>
      </c>
      <c r="BP227">
        <v>1.1000000000000001</v>
      </c>
      <c r="BQ227">
        <v>20</v>
      </c>
      <c r="BR227">
        <v>0.7</v>
      </c>
      <c r="BS227">
        <v>16</v>
      </c>
      <c r="BT227">
        <v>11.2</v>
      </c>
      <c r="BU227">
        <v>6</v>
      </c>
      <c r="BV227">
        <v>11.1</v>
      </c>
      <c r="BW227">
        <v>6</v>
      </c>
      <c r="BX227">
        <v>66.7</v>
      </c>
      <c r="BY227">
        <v>54</v>
      </c>
      <c r="BZ227">
        <v>1.8</v>
      </c>
      <c r="CA227">
        <v>55</v>
      </c>
      <c r="CB227">
        <v>1.8</v>
      </c>
      <c r="CC227">
        <v>29</v>
      </c>
      <c r="CD227">
        <v>20.3</v>
      </c>
      <c r="CE227">
        <v>9</v>
      </c>
      <c r="CF227">
        <v>16.7</v>
      </c>
      <c r="CG227">
        <v>6</v>
      </c>
      <c r="CH227">
        <v>66.7</v>
      </c>
      <c r="CI227">
        <v>491</v>
      </c>
      <c r="CJ227">
        <v>0.16</v>
      </c>
      <c r="CK227">
        <v>705</v>
      </c>
      <c r="CL227">
        <v>0.23</v>
      </c>
      <c r="CM227">
        <v>364.5</v>
      </c>
      <c r="CN227">
        <v>0.12</v>
      </c>
      <c r="CO227">
        <v>131</v>
      </c>
      <c r="CP227">
        <v>0.04</v>
      </c>
      <c r="CQ227">
        <v>48</v>
      </c>
      <c r="CR227">
        <v>0.02</v>
      </c>
      <c r="CS227">
        <v>1553</v>
      </c>
      <c r="CT227">
        <v>0.5</v>
      </c>
      <c r="CU227">
        <v>1410</v>
      </c>
      <c r="CV227">
        <v>0.5</v>
      </c>
      <c r="CW227">
        <v>1168</v>
      </c>
      <c r="CX227">
        <v>0.4</v>
      </c>
      <c r="CY227">
        <v>2077.25</v>
      </c>
      <c r="CZ227">
        <v>0.7</v>
      </c>
      <c r="DA227">
        <v>1850</v>
      </c>
      <c r="DB227">
        <v>0.6</v>
      </c>
      <c r="DC227">
        <v>227.25</v>
      </c>
      <c r="DD227">
        <v>0.1</v>
      </c>
      <c r="DE227">
        <v>457</v>
      </c>
      <c r="DF227">
        <v>0.2</v>
      </c>
      <c r="DG227">
        <v>732</v>
      </c>
      <c r="DH227">
        <v>0.2</v>
      </c>
      <c r="DI227">
        <v>2556</v>
      </c>
      <c r="DJ227">
        <v>85.1</v>
      </c>
      <c r="DK227">
        <v>252</v>
      </c>
      <c r="DL227">
        <v>8.4</v>
      </c>
      <c r="DM227">
        <v>111</v>
      </c>
      <c r="DN227">
        <v>3.7</v>
      </c>
      <c r="DO227">
        <v>57</v>
      </c>
      <c r="DP227">
        <v>1.9</v>
      </c>
      <c r="DQ227">
        <v>26</v>
      </c>
      <c r="DR227">
        <v>0.9</v>
      </c>
      <c r="DS227">
        <v>139</v>
      </c>
      <c r="DT227">
        <v>4.5999999999999996</v>
      </c>
      <c r="DU227">
        <v>4</v>
      </c>
      <c r="DV227">
        <v>0.1</v>
      </c>
      <c r="DW227">
        <v>4</v>
      </c>
      <c r="DX227">
        <v>0.1</v>
      </c>
      <c r="DY227">
        <v>5</v>
      </c>
      <c r="DZ227">
        <v>0.2</v>
      </c>
      <c r="EA227">
        <v>1</v>
      </c>
      <c r="EB227">
        <v>0</v>
      </c>
      <c r="EC227">
        <v>410</v>
      </c>
      <c r="ED227">
        <v>13.7</v>
      </c>
    </row>
    <row r="228" spans="1:134" x14ac:dyDescent="0.35">
      <c r="A228" s="228" t="str">
        <f t="shared" si="3"/>
        <v>Provisional.Studio Schools.Total.Girls</v>
      </c>
      <c r="B228">
        <v>201819</v>
      </c>
      <c r="C228" t="s">
        <v>223</v>
      </c>
      <c r="D228" t="s">
        <v>224</v>
      </c>
      <c r="E228" t="s">
        <v>225</v>
      </c>
      <c r="F228" t="s">
        <v>226</v>
      </c>
      <c r="G228" t="s">
        <v>239</v>
      </c>
      <c r="H228" s="380" t="s">
        <v>236</v>
      </c>
      <c r="I228" t="s">
        <v>7</v>
      </c>
      <c r="J228" t="s">
        <v>6</v>
      </c>
      <c r="K228" t="s">
        <v>7</v>
      </c>
      <c r="L228" t="s">
        <v>7</v>
      </c>
      <c r="M228" t="s">
        <v>7</v>
      </c>
      <c r="N228">
        <v>26</v>
      </c>
      <c r="O228">
        <v>481</v>
      </c>
      <c r="P228">
        <v>17332.38</v>
      </c>
      <c r="Q228">
        <v>36</v>
      </c>
      <c r="R228">
        <v>457</v>
      </c>
      <c r="S228">
        <v>95</v>
      </c>
      <c r="T228">
        <v>104</v>
      </c>
      <c r="U228">
        <v>21.6</v>
      </c>
      <c r="V228">
        <v>222</v>
      </c>
      <c r="W228">
        <v>46.2</v>
      </c>
      <c r="X228">
        <v>47</v>
      </c>
      <c r="Y228">
        <v>9.8000000000000007</v>
      </c>
      <c r="Z228">
        <v>10</v>
      </c>
      <c r="AA228">
        <v>2.1</v>
      </c>
      <c r="AB228">
        <v>22</v>
      </c>
      <c r="AC228">
        <v>4.5999999999999996</v>
      </c>
      <c r="AD228">
        <v>1258.06</v>
      </c>
      <c r="AE228">
        <v>2.62</v>
      </c>
      <c r="AF228">
        <v>441</v>
      </c>
      <c r="AG228">
        <v>-276.47000000000003</v>
      </c>
      <c r="AH228">
        <v>-0.63</v>
      </c>
      <c r="AI228">
        <v>-0.75</v>
      </c>
      <c r="AJ228">
        <v>-0.51</v>
      </c>
      <c r="AK228">
        <v>-207.34</v>
      </c>
      <c r="AL228">
        <v>-0.47</v>
      </c>
      <c r="AM228">
        <v>-0.59</v>
      </c>
      <c r="AN228">
        <v>-0.35</v>
      </c>
      <c r="AO228">
        <v>-308.95</v>
      </c>
      <c r="AP228">
        <v>-0.7</v>
      </c>
      <c r="AQ228">
        <v>-0.82</v>
      </c>
      <c r="AR228">
        <v>-0.57999999999999996</v>
      </c>
      <c r="AS228">
        <v>-495.17</v>
      </c>
      <c r="AT228">
        <v>-1.1200000000000001</v>
      </c>
      <c r="AU228">
        <v>-1.24</v>
      </c>
      <c r="AV228">
        <v>-1</v>
      </c>
      <c r="AW228">
        <v>-125.71</v>
      </c>
      <c r="AX228">
        <v>-0.28999999999999998</v>
      </c>
      <c r="AY228">
        <v>-0.4</v>
      </c>
      <c r="AZ228">
        <v>-0.17</v>
      </c>
      <c r="BA228">
        <v>463</v>
      </c>
      <c r="BB228">
        <v>96.3</v>
      </c>
      <c r="BC228">
        <v>459</v>
      </c>
      <c r="BD228">
        <v>95.4</v>
      </c>
      <c r="BE228">
        <v>445</v>
      </c>
      <c r="BF228">
        <v>92.5</v>
      </c>
      <c r="BG228">
        <v>459</v>
      </c>
      <c r="BH228">
        <v>95.4</v>
      </c>
      <c r="BI228">
        <v>405</v>
      </c>
      <c r="BJ228">
        <v>84.2</v>
      </c>
      <c r="BK228">
        <v>199</v>
      </c>
      <c r="BL228">
        <v>41.4</v>
      </c>
      <c r="BM228">
        <v>84</v>
      </c>
      <c r="BN228">
        <v>17.5</v>
      </c>
      <c r="BO228">
        <v>213</v>
      </c>
      <c r="BP228">
        <v>44.3</v>
      </c>
      <c r="BQ228">
        <v>117</v>
      </c>
      <c r="BR228">
        <v>24.3</v>
      </c>
      <c r="BS228">
        <v>96</v>
      </c>
      <c r="BT228">
        <v>23.7</v>
      </c>
      <c r="BU228">
        <v>58</v>
      </c>
      <c r="BV228">
        <v>29.1</v>
      </c>
      <c r="BW228">
        <v>37</v>
      </c>
      <c r="BX228">
        <v>44</v>
      </c>
      <c r="BY228">
        <v>303</v>
      </c>
      <c r="BZ228">
        <v>63</v>
      </c>
      <c r="CA228">
        <v>245</v>
      </c>
      <c r="CB228">
        <v>50.9</v>
      </c>
      <c r="CC228">
        <v>171</v>
      </c>
      <c r="CD228">
        <v>42.2</v>
      </c>
      <c r="CE228">
        <v>82</v>
      </c>
      <c r="CF228">
        <v>41.2</v>
      </c>
      <c r="CG228">
        <v>53</v>
      </c>
      <c r="CH228">
        <v>63.1</v>
      </c>
      <c r="CI228">
        <v>1986</v>
      </c>
      <c r="CJ228">
        <v>4.13</v>
      </c>
      <c r="CK228">
        <v>1620</v>
      </c>
      <c r="CL228">
        <v>3.37</v>
      </c>
      <c r="CM228">
        <v>1435</v>
      </c>
      <c r="CN228">
        <v>2.98</v>
      </c>
      <c r="CO228">
        <v>701</v>
      </c>
      <c r="CP228">
        <v>1.46</v>
      </c>
      <c r="CQ228">
        <v>371.63</v>
      </c>
      <c r="CR228">
        <v>0.77</v>
      </c>
      <c r="CS228">
        <v>4002</v>
      </c>
      <c r="CT228">
        <v>8.3000000000000007</v>
      </c>
      <c r="CU228">
        <v>3240</v>
      </c>
      <c r="CV228">
        <v>6.7</v>
      </c>
      <c r="CW228">
        <v>4212.13</v>
      </c>
      <c r="CX228">
        <v>8.8000000000000007</v>
      </c>
      <c r="CY228">
        <v>5878.25</v>
      </c>
      <c r="CZ228">
        <v>12.2</v>
      </c>
      <c r="DA228">
        <v>3330.5</v>
      </c>
      <c r="DB228">
        <v>6.9</v>
      </c>
      <c r="DC228">
        <v>2547.75</v>
      </c>
      <c r="DD228">
        <v>5.3</v>
      </c>
      <c r="DE228">
        <v>1152</v>
      </c>
      <c r="DF228">
        <v>2.4</v>
      </c>
      <c r="DG228">
        <v>1269</v>
      </c>
      <c r="DH228">
        <v>2.6</v>
      </c>
      <c r="DI228">
        <v>22</v>
      </c>
      <c r="DJ228">
        <v>4.5999999999999996</v>
      </c>
      <c r="DK228">
        <v>7</v>
      </c>
      <c r="DL228">
        <v>1.5</v>
      </c>
      <c r="DM228">
        <v>41</v>
      </c>
      <c r="DN228">
        <v>8.5</v>
      </c>
      <c r="DO228">
        <v>188</v>
      </c>
      <c r="DP228">
        <v>39.1</v>
      </c>
      <c r="DQ228">
        <v>176</v>
      </c>
      <c r="DR228">
        <v>36.6</v>
      </c>
      <c r="DS228">
        <v>316</v>
      </c>
      <c r="DT228">
        <v>65.7</v>
      </c>
      <c r="DU228">
        <v>89</v>
      </c>
      <c r="DV228">
        <v>18.5</v>
      </c>
      <c r="DW228">
        <v>89</v>
      </c>
      <c r="DX228">
        <v>18.5</v>
      </c>
      <c r="DY228">
        <v>3</v>
      </c>
      <c r="DZ228">
        <v>0.6</v>
      </c>
      <c r="EA228">
        <v>4</v>
      </c>
      <c r="EB228">
        <v>0.8</v>
      </c>
      <c r="EC228">
        <v>226</v>
      </c>
      <c r="ED228">
        <v>47</v>
      </c>
    </row>
    <row r="229" spans="1:134" x14ac:dyDescent="0.35">
      <c r="A229" s="228" t="str">
        <f t="shared" si="3"/>
        <v>Provisional.University Technical Colleges (UTCs).Total.Girls</v>
      </c>
      <c r="B229">
        <v>201819</v>
      </c>
      <c r="C229" t="s">
        <v>223</v>
      </c>
      <c r="D229" t="s">
        <v>224</v>
      </c>
      <c r="E229" t="s">
        <v>225</v>
      </c>
      <c r="F229" t="s">
        <v>226</v>
      </c>
      <c r="G229" t="s">
        <v>239</v>
      </c>
      <c r="H229" s="380" t="s">
        <v>237</v>
      </c>
      <c r="I229" t="s">
        <v>7</v>
      </c>
      <c r="J229" t="s">
        <v>6</v>
      </c>
      <c r="K229" t="s">
        <v>7</v>
      </c>
      <c r="L229" t="s">
        <v>7</v>
      </c>
      <c r="M229" t="s">
        <v>7</v>
      </c>
      <c r="N229">
        <v>48</v>
      </c>
      <c r="O229">
        <v>1076</v>
      </c>
      <c r="P229">
        <v>43728.25</v>
      </c>
      <c r="Q229">
        <v>40.6</v>
      </c>
      <c r="R229">
        <v>1027</v>
      </c>
      <c r="S229">
        <v>95.4</v>
      </c>
      <c r="T229">
        <v>347</v>
      </c>
      <c r="U229">
        <v>32.200000000000003</v>
      </c>
      <c r="V229">
        <v>620</v>
      </c>
      <c r="W229">
        <v>57.6</v>
      </c>
      <c r="X229">
        <v>49</v>
      </c>
      <c r="Y229">
        <v>4.5999999999999996</v>
      </c>
      <c r="Z229">
        <v>14</v>
      </c>
      <c r="AA229">
        <v>1.3</v>
      </c>
      <c r="AB229">
        <v>19</v>
      </c>
      <c r="AC229">
        <v>1.8</v>
      </c>
      <c r="AD229">
        <v>3315.45</v>
      </c>
      <c r="AE229">
        <v>3.08</v>
      </c>
      <c r="AF229">
        <v>1001</v>
      </c>
      <c r="AG229">
        <v>-592.38</v>
      </c>
      <c r="AH229">
        <v>-0.59</v>
      </c>
      <c r="AI229">
        <v>-0.67</v>
      </c>
      <c r="AJ229">
        <v>-0.51</v>
      </c>
      <c r="AK229">
        <v>-404.88</v>
      </c>
      <c r="AL229">
        <v>-0.4</v>
      </c>
      <c r="AM229">
        <v>-0.48</v>
      </c>
      <c r="AN229">
        <v>-0.33</v>
      </c>
      <c r="AO229">
        <v>-564.52</v>
      </c>
      <c r="AP229">
        <v>-0.56000000000000005</v>
      </c>
      <c r="AQ229">
        <v>-0.64</v>
      </c>
      <c r="AR229">
        <v>-0.48</v>
      </c>
      <c r="AS229">
        <v>-839.79</v>
      </c>
      <c r="AT229">
        <v>-0.84</v>
      </c>
      <c r="AU229">
        <v>-0.92</v>
      </c>
      <c r="AV229">
        <v>-0.76</v>
      </c>
      <c r="AW229">
        <v>-575.67999999999995</v>
      </c>
      <c r="AX229">
        <v>-0.57999999999999996</v>
      </c>
      <c r="AY229">
        <v>-0.65</v>
      </c>
      <c r="AZ229">
        <v>-0.5</v>
      </c>
      <c r="BA229">
        <v>1056</v>
      </c>
      <c r="BB229">
        <v>98.1</v>
      </c>
      <c r="BC229">
        <v>1053</v>
      </c>
      <c r="BD229">
        <v>97.9</v>
      </c>
      <c r="BE229">
        <v>997</v>
      </c>
      <c r="BF229">
        <v>92.7</v>
      </c>
      <c r="BG229">
        <v>1031</v>
      </c>
      <c r="BH229">
        <v>95.8</v>
      </c>
      <c r="BI229">
        <v>990</v>
      </c>
      <c r="BJ229">
        <v>92</v>
      </c>
      <c r="BK229">
        <v>408</v>
      </c>
      <c r="BL229">
        <v>37.9</v>
      </c>
      <c r="BM229">
        <v>170</v>
      </c>
      <c r="BN229">
        <v>15.8</v>
      </c>
      <c r="BO229">
        <v>584</v>
      </c>
      <c r="BP229">
        <v>54.3</v>
      </c>
      <c r="BQ229">
        <v>415</v>
      </c>
      <c r="BR229">
        <v>38.6</v>
      </c>
      <c r="BS229">
        <v>357</v>
      </c>
      <c r="BT229">
        <v>36.1</v>
      </c>
      <c r="BU229">
        <v>143</v>
      </c>
      <c r="BV229">
        <v>35</v>
      </c>
      <c r="BW229">
        <v>71</v>
      </c>
      <c r="BX229">
        <v>41.8</v>
      </c>
      <c r="BY229">
        <v>790</v>
      </c>
      <c r="BZ229">
        <v>73.400000000000006</v>
      </c>
      <c r="CA229">
        <v>666</v>
      </c>
      <c r="CB229">
        <v>61.9</v>
      </c>
      <c r="CC229">
        <v>592</v>
      </c>
      <c r="CD229">
        <v>59.8</v>
      </c>
      <c r="CE229">
        <v>198</v>
      </c>
      <c r="CF229">
        <v>48.5</v>
      </c>
      <c r="CG229">
        <v>93</v>
      </c>
      <c r="CH229">
        <v>54.7</v>
      </c>
      <c r="CI229">
        <v>4898</v>
      </c>
      <c r="CJ229">
        <v>4.55</v>
      </c>
      <c r="CK229">
        <v>4256</v>
      </c>
      <c r="CL229">
        <v>3.96</v>
      </c>
      <c r="CM229">
        <v>4214.5</v>
      </c>
      <c r="CN229">
        <v>3.92</v>
      </c>
      <c r="CO229">
        <v>1550</v>
      </c>
      <c r="CP229">
        <v>1.44</v>
      </c>
      <c r="CQ229">
        <v>760.25</v>
      </c>
      <c r="CR229">
        <v>0.71</v>
      </c>
      <c r="CS229">
        <v>9893</v>
      </c>
      <c r="CT229">
        <v>9.1999999999999993</v>
      </c>
      <c r="CU229">
        <v>8512</v>
      </c>
      <c r="CV229">
        <v>7.9</v>
      </c>
      <c r="CW229">
        <v>11849.75</v>
      </c>
      <c r="CX229">
        <v>11</v>
      </c>
      <c r="CY229">
        <v>13473.5</v>
      </c>
      <c r="CZ229">
        <v>12.5</v>
      </c>
      <c r="DA229">
        <v>7311.75</v>
      </c>
      <c r="DB229">
        <v>6.8</v>
      </c>
      <c r="DC229">
        <v>6161.75</v>
      </c>
      <c r="DD229">
        <v>5.7</v>
      </c>
      <c r="DE229">
        <v>2777</v>
      </c>
      <c r="DF229">
        <v>2.6</v>
      </c>
      <c r="DG229">
        <v>2933</v>
      </c>
      <c r="DH229">
        <v>2.7</v>
      </c>
      <c r="DI229">
        <v>27</v>
      </c>
      <c r="DJ229">
        <v>2.5</v>
      </c>
      <c r="DK229">
        <v>31</v>
      </c>
      <c r="DL229">
        <v>2.9</v>
      </c>
      <c r="DM229">
        <v>26</v>
      </c>
      <c r="DN229">
        <v>2.4</v>
      </c>
      <c r="DO229">
        <v>504</v>
      </c>
      <c r="DP229">
        <v>46.8</v>
      </c>
      <c r="DQ229">
        <v>439</v>
      </c>
      <c r="DR229">
        <v>40.799999999999997</v>
      </c>
      <c r="DS229">
        <v>588</v>
      </c>
      <c r="DT229">
        <v>54.6</v>
      </c>
      <c r="DU229">
        <v>402</v>
      </c>
      <c r="DV229">
        <v>37.4</v>
      </c>
      <c r="DW229">
        <v>368</v>
      </c>
      <c r="DX229">
        <v>34.200000000000003</v>
      </c>
      <c r="DY229">
        <v>9</v>
      </c>
      <c r="DZ229">
        <v>0.8</v>
      </c>
      <c r="EA229">
        <v>13</v>
      </c>
      <c r="EB229">
        <v>1.2</v>
      </c>
      <c r="EC229">
        <v>269</v>
      </c>
      <c r="ED229">
        <v>25</v>
      </c>
    </row>
    <row r="230" spans="1:134" x14ac:dyDescent="0.35">
      <c r="A230" s="228" t="str">
        <f t="shared" si="3"/>
        <v>Provisional.Academies and free schools.Prior attainment.Total</v>
      </c>
      <c r="B230">
        <v>201819</v>
      </c>
      <c r="C230" t="s">
        <v>223</v>
      </c>
      <c r="D230" t="s">
        <v>224</v>
      </c>
      <c r="E230" t="s">
        <v>225</v>
      </c>
      <c r="F230" t="s">
        <v>226</v>
      </c>
      <c r="G230" t="s">
        <v>239</v>
      </c>
      <c r="H230" s="380" t="s">
        <v>92</v>
      </c>
      <c r="I230" t="s">
        <v>362</v>
      </c>
      <c r="J230" t="s">
        <v>7</v>
      </c>
      <c r="K230" t="s">
        <v>363</v>
      </c>
      <c r="L230" t="s">
        <v>7</v>
      </c>
      <c r="M230" t="s">
        <v>7</v>
      </c>
      <c r="N230">
        <v>2351</v>
      </c>
      <c r="O230">
        <v>165509</v>
      </c>
      <c r="P230">
        <v>10115074.699999999</v>
      </c>
      <c r="Q230">
        <v>61.1</v>
      </c>
      <c r="R230">
        <v>164913</v>
      </c>
      <c r="S230">
        <v>99.6</v>
      </c>
      <c r="T230">
        <v>127317</v>
      </c>
      <c r="U230">
        <v>76.900000000000006</v>
      </c>
      <c r="V230">
        <v>153905</v>
      </c>
      <c r="W230">
        <v>93</v>
      </c>
      <c r="X230">
        <v>98474</v>
      </c>
      <c r="Y230">
        <v>59.5</v>
      </c>
      <c r="Z230">
        <v>58630</v>
      </c>
      <c r="AA230">
        <v>35.4</v>
      </c>
      <c r="AB230">
        <v>77348</v>
      </c>
      <c r="AC230">
        <v>46.7</v>
      </c>
      <c r="AD230">
        <v>918811.32</v>
      </c>
      <c r="AE230">
        <v>5.55</v>
      </c>
      <c r="AF230">
        <v>165509</v>
      </c>
      <c r="AG230">
        <v>6449.74</v>
      </c>
      <c r="AH230">
        <v>0.04</v>
      </c>
      <c r="AI230">
        <v>0.03</v>
      </c>
      <c r="AJ230">
        <v>0.05</v>
      </c>
      <c r="AK230">
        <v>3653.03</v>
      </c>
      <c r="AL230">
        <v>0.02</v>
      </c>
      <c r="AM230">
        <v>0.02</v>
      </c>
      <c r="AN230">
        <v>0.03</v>
      </c>
      <c r="AO230">
        <v>4324.72</v>
      </c>
      <c r="AP230">
        <v>0.03</v>
      </c>
      <c r="AQ230">
        <v>0.02</v>
      </c>
      <c r="AR230">
        <v>0.03</v>
      </c>
      <c r="AS230">
        <v>5387.72</v>
      </c>
      <c r="AT230">
        <v>0.03</v>
      </c>
      <c r="AU230">
        <v>0.03</v>
      </c>
      <c r="AV230">
        <v>0.04</v>
      </c>
      <c r="AW230">
        <v>4502.59</v>
      </c>
      <c r="AX230">
        <v>0.03</v>
      </c>
      <c r="AY230">
        <v>0.02</v>
      </c>
      <c r="AZ230">
        <v>0.03</v>
      </c>
      <c r="BA230">
        <v>165198</v>
      </c>
      <c r="BB230">
        <v>99.8</v>
      </c>
      <c r="BC230">
        <v>165134</v>
      </c>
      <c r="BD230">
        <v>99.8</v>
      </c>
      <c r="BE230">
        <v>164366</v>
      </c>
      <c r="BF230">
        <v>99.3</v>
      </c>
      <c r="BG230">
        <v>165000</v>
      </c>
      <c r="BH230">
        <v>99.7</v>
      </c>
      <c r="BI230">
        <v>163863</v>
      </c>
      <c r="BJ230">
        <v>99</v>
      </c>
      <c r="BK230">
        <v>146318</v>
      </c>
      <c r="BL230">
        <v>88.4</v>
      </c>
      <c r="BM230">
        <v>109099</v>
      </c>
      <c r="BN230">
        <v>65.900000000000006</v>
      </c>
      <c r="BO230">
        <v>143464</v>
      </c>
      <c r="BP230">
        <v>86.7</v>
      </c>
      <c r="BQ230">
        <v>137901</v>
      </c>
      <c r="BR230">
        <v>83.3</v>
      </c>
      <c r="BS230">
        <v>127331</v>
      </c>
      <c r="BT230">
        <v>77.7</v>
      </c>
      <c r="BU230">
        <v>112837</v>
      </c>
      <c r="BV230">
        <v>77.099999999999994</v>
      </c>
      <c r="BW230">
        <v>72882</v>
      </c>
      <c r="BX230">
        <v>66.8</v>
      </c>
      <c r="BY230">
        <v>156841</v>
      </c>
      <c r="BZ230">
        <v>94.8</v>
      </c>
      <c r="CA230">
        <v>159432</v>
      </c>
      <c r="CB230">
        <v>96.3</v>
      </c>
      <c r="CC230">
        <v>150890</v>
      </c>
      <c r="CD230">
        <v>92.1</v>
      </c>
      <c r="CE230">
        <v>127320</v>
      </c>
      <c r="CF230">
        <v>87</v>
      </c>
      <c r="CG230">
        <v>89502</v>
      </c>
      <c r="CH230">
        <v>82</v>
      </c>
      <c r="CI230">
        <v>1037267.54</v>
      </c>
      <c r="CJ230">
        <v>6.27</v>
      </c>
      <c r="CK230">
        <v>1017025.59</v>
      </c>
      <c r="CL230">
        <v>6.14</v>
      </c>
      <c r="CM230">
        <v>999802.86</v>
      </c>
      <c r="CN230">
        <v>6.04</v>
      </c>
      <c r="CO230">
        <v>870262</v>
      </c>
      <c r="CP230">
        <v>5.26</v>
      </c>
      <c r="CQ230">
        <v>588706.04</v>
      </c>
      <c r="CR230">
        <v>3.56</v>
      </c>
      <c r="CS230">
        <v>2076633.08</v>
      </c>
      <c r="CT230">
        <v>12.5</v>
      </c>
      <c r="CU230">
        <v>2034079.36</v>
      </c>
      <c r="CV230">
        <v>12.3</v>
      </c>
      <c r="CW230">
        <v>3022397.28</v>
      </c>
      <c r="CX230">
        <v>18.3</v>
      </c>
      <c r="CY230">
        <v>2981964.98</v>
      </c>
      <c r="CZ230">
        <v>18</v>
      </c>
      <c r="DA230">
        <v>2621651.73</v>
      </c>
      <c r="DB230">
        <v>15.8</v>
      </c>
      <c r="DC230">
        <v>360313.25</v>
      </c>
      <c r="DD230">
        <v>2.2000000000000002</v>
      </c>
      <c r="DE230">
        <v>488889</v>
      </c>
      <c r="DF230">
        <v>3</v>
      </c>
      <c r="DG230">
        <v>489489</v>
      </c>
      <c r="DH230">
        <v>3</v>
      </c>
      <c r="DI230">
        <v>433</v>
      </c>
      <c r="DJ230">
        <v>0.3</v>
      </c>
      <c r="DK230">
        <v>375</v>
      </c>
      <c r="DL230">
        <v>0.2</v>
      </c>
      <c r="DM230">
        <v>565</v>
      </c>
      <c r="DN230">
        <v>0.3</v>
      </c>
      <c r="DO230">
        <v>7877</v>
      </c>
      <c r="DP230">
        <v>4.8</v>
      </c>
      <c r="DQ230">
        <v>57785</v>
      </c>
      <c r="DR230">
        <v>34.9</v>
      </c>
      <c r="DS230">
        <v>80575</v>
      </c>
      <c r="DT230">
        <v>48.7</v>
      </c>
      <c r="DU230">
        <v>83291</v>
      </c>
      <c r="DV230">
        <v>50.3</v>
      </c>
      <c r="DW230">
        <v>83037</v>
      </c>
      <c r="DX230">
        <v>50.2</v>
      </c>
      <c r="DY230">
        <v>19997</v>
      </c>
      <c r="DZ230">
        <v>12.1</v>
      </c>
      <c r="EA230">
        <v>7186</v>
      </c>
      <c r="EB230">
        <v>4.3</v>
      </c>
      <c r="EC230">
        <v>72337</v>
      </c>
      <c r="ED230">
        <v>43.7</v>
      </c>
    </row>
    <row r="231" spans="1:134" x14ac:dyDescent="0.35">
      <c r="A231" s="228" t="str">
        <f t="shared" si="3"/>
        <v>Provisional.All independent schools.Prior attainment.Total</v>
      </c>
      <c r="B231">
        <v>201819</v>
      </c>
      <c r="C231" t="s">
        <v>223</v>
      </c>
      <c r="D231" t="s">
        <v>224</v>
      </c>
      <c r="E231" t="s">
        <v>225</v>
      </c>
      <c r="F231" t="s">
        <v>226</v>
      </c>
      <c r="G231" t="s">
        <v>239</v>
      </c>
      <c r="H231" s="380" t="s">
        <v>311</v>
      </c>
      <c r="I231" t="s">
        <v>362</v>
      </c>
      <c r="J231" t="s">
        <v>7</v>
      </c>
      <c r="K231" t="s">
        <v>363</v>
      </c>
      <c r="L231" t="s">
        <v>7</v>
      </c>
      <c r="M231" t="s">
        <v>7</v>
      </c>
      <c r="N231">
        <v>13</v>
      </c>
      <c r="O231">
        <v>28</v>
      </c>
      <c r="P231">
        <v>657.75</v>
      </c>
      <c r="Q231">
        <v>23.5</v>
      </c>
      <c r="R231">
        <v>13</v>
      </c>
      <c r="S231">
        <v>46.4</v>
      </c>
      <c r="T231">
        <v>5</v>
      </c>
      <c r="U231">
        <v>17.899999999999999</v>
      </c>
      <c r="V231">
        <v>7</v>
      </c>
      <c r="W231">
        <v>25</v>
      </c>
      <c r="X231">
        <v>2</v>
      </c>
      <c r="Y231">
        <v>7.1</v>
      </c>
      <c r="Z231">
        <v>1</v>
      </c>
      <c r="AA231">
        <v>3.6</v>
      </c>
      <c r="AB231">
        <v>2</v>
      </c>
      <c r="AC231">
        <v>7.1</v>
      </c>
      <c r="AD231">
        <v>57.15</v>
      </c>
      <c r="AE231">
        <v>2.04</v>
      </c>
      <c r="AF231">
        <v>28</v>
      </c>
      <c r="AG231">
        <v>-96.54</v>
      </c>
      <c r="AH231">
        <v>-3.45</v>
      </c>
      <c r="AI231">
        <v>-3.92</v>
      </c>
      <c r="AJ231">
        <v>-2.97</v>
      </c>
      <c r="AK231">
        <v>-119.59</v>
      </c>
      <c r="AL231">
        <v>-4.2699999999999996</v>
      </c>
      <c r="AM231">
        <v>-4.75</v>
      </c>
      <c r="AN231">
        <v>-3.8</v>
      </c>
      <c r="AO231">
        <v>-64.97</v>
      </c>
      <c r="AP231">
        <v>-2.3199999999999998</v>
      </c>
      <c r="AQ231">
        <v>-2.8</v>
      </c>
      <c r="AR231">
        <v>-1.85</v>
      </c>
      <c r="AS231">
        <v>-93.32</v>
      </c>
      <c r="AT231">
        <v>-3.33</v>
      </c>
      <c r="AU231">
        <v>-3.81</v>
      </c>
      <c r="AV231">
        <v>-2.86</v>
      </c>
      <c r="AW231">
        <v>-105.44</v>
      </c>
      <c r="AX231">
        <v>-3.77</v>
      </c>
      <c r="AY231">
        <v>-4.24</v>
      </c>
      <c r="AZ231">
        <v>-3.29</v>
      </c>
      <c r="BA231">
        <v>21</v>
      </c>
      <c r="BB231">
        <v>75</v>
      </c>
      <c r="BC231">
        <v>21</v>
      </c>
      <c r="BD231">
        <v>75</v>
      </c>
      <c r="BE231">
        <v>6</v>
      </c>
      <c r="BF231">
        <v>21.4</v>
      </c>
      <c r="BG231">
        <v>21</v>
      </c>
      <c r="BH231">
        <v>75</v>
      </c>
      <c r="BI231">
        <v>17</v>
      </c>
      <c r="BJ231">
        <v>60.7</v>
      </c>
      <c r="BK231">
        <v>8</v>
      </c>
      <c r="BL231">
        <v>28.6</v>
      </c>
      <c r="BM231">
        <v>4</v>
      </c>
      <c r="BN231">
        <v>14.3</v>
      </c>
      <c r="BO231">
        <v>4</v>
      </c>
      <c r="BP231">
        <v>14.3</v>
      </c>
      <c r="BQ231">
        <v>11</v>
      </c>
      <c r="BR231">
        <v>39.299999999999997</v>
      </c>
      <c r="BS231">
        <v>10</v>
      </c>
      <c r="BT231">
        <v>58.8</v>
      </c>
      <c r="BU231">
        <v>6</v>
      </c>
      <c r="BV231">
        <v>75</v>
      </c>
      <c r="BW231">
        <v>2</v>
      </c>
      <c r="BX231">
        <v>50</v>
      </c>
      <c r="BY231">
        <v>4</v>
      </c>
      <c r="BZ231">
        <v>14.3</v>
      </c>
      <c r="CA231">
        <v>18</v>
      </c>
      <c r="CB231">
        <v>64.3</v>
      </c>
      <c r="CC231">
        <v>11</v>
      </c>
      <c r="CD231">
        <v>64.7</v>
      </c>
      <c r="CE231">
        <v>6</v>
      </c>
      <c r="CF231">
        <v>75</v>
      </c>
      <c r="CG231">
        <v>2</v>
      </c>
      <c r="CH231">
        <v>50</v>
      </c>
      <c r="CI231">
        <v>35</v>
      </c>
      <c r="CJ231">
        <v>1.25</v>
      </c>
      <c r="CK231">
        <v>97</v>
      </c>
      <c r="CL231">
        <v>3.46</v>
      </c>
      <c r="CM231">
        <v>76</v>
      </c>
      <c r="CN231">
        <v>2.71</v>
      </c>
      <c r="CO231">
        <v>41</v>
      </c>
      <c r="CP231">
        <v>1.46</v>
      </c>
      <c r="CQ231">
        <v>18</v>
      </c>
      <c r="CR231">
        <v>0.64</v>
      </c>
      <c r="CS231">
        <v>98</v>
      </c>
      <c r="CT231">
        <v>3.5</v>
      </c>
      <c r="CU231">
        <v>194</v>
      </c>
      <c r="CV231">
        <v>6.9</v>
      </c>
      <c r="CW231">
        <v>201</v>
      </c>
      <c r="CX231">
        <v>7.2</v>
      </c>
      <c r="CY231">
        <v>164.75</v>
      </c>
      <c r="CZ231">
        <v>5.9</v>
      </c>
      <c r="DA231">
        <v>130</v>
      </c>
      <c r="DB231">
        <v>4.5999999999999996</v>
      </c>
      <c r="DC231">
        <v>34.75</v>
      </c>
      <c r="DD231">
        <v>1.2</v>
      </c>
      <c r="DE231">
        <v>40</v>
      </c>
      <c r="DF231">
        <v>1.4</v>
      </c>
      <c r="DG231">
        <v>36</v>
      </c>
      <c r="DH231">
        <v>1.3</v>
      </c>
      <c r="DI231">
        <v>7</v>
      </c>
      <c r="DJ231">
        <v>25</v>
      </c>
      <c r="DK231">
        <v>4</v>
      </c>
      <c r="DL231">
        <v>14.3</v>
      </c>
      <c r="DM231">
        <v>7</v>
      </c>
      <c r="DN231">
        <v>25</v>
      </c>
      <c r="DO231">
        <v>4</v>
      </c>
      <c r="DP231">
        <v>14.3</v>
      </c>
      <c r="DQ231">
        <v>4</v>
      </c>
      <c r="DR231">
        <v>14.3</v>
      </c>
      <c r="DS231">
        <v>14</v>
      </c>
      <c r="DT231">
        <v>50</v>
      </c>
      <c r="DU231">
        <v>3</v>
      </c>
      <c r="DV231">
        <v>10.7</v>
      </c>
      <c r="DW231">
        <v>3</v>
      </c>
      <c r="DX231">
        <v>10.7</v>
      </c>
      <c r="DY231">
        <v>0</v>
      </c>
      <c r="DZ231">
        <v>0</v>
      </c>
      <c r="EA231">
        <v>0</v>
      </c>
      <c r="EB231">
        <v>0</v>
      </c>
      <c r="EC231">
        <v>6</v>
      </c>
      <c r="ED231">
        <v>21.4</v>
      </c>
    </row>
    <row r="232" spans="1:134" x14ac:dyDescent="0.35">
      <c r="A232" s="228" t="str">
        <f t="shared" si="3"/>
        <v>Provisional.All schools.Prior attainment.Total</v>
      </c>
      <c r="B232">
        <v>201819</v>
      </c>
      <c r="C232" t="s">
        <v>223</v>
      </c>
      <c r="D232" t="s">
        <v>224</v>
      </c>
      <c r="E232" t="s">
        <v>225</v>
      </c>
      <c r="F232" t="s">
        <v>226</v>
      </c>
      <c r="G232" t="s">
        <v>239</v>
      </c>
      <c r="H232" s="380" t="s">
        <v>15</v>
      </c>
      <c r="I232" t="s">
        <v>362</v>
      </c>
      <c r="J232" t="s">
        <v>7</v>
      </c>
      <c r="K232" t="s">
        <v>363</v>
      </c>
      <c r="L232" t="s">
        <v>7</v>
      </c>
      <c r="M232" t="s">
        <v>7</v>
      </c>
      <c r="N232">
        <v>3687</v>
      </c>
      <c r="O232">
        <v>225106</v>
      </c>
      <c r="P232">
        <v>13606757.359999999</v>
      </c>
      <c r="Q232">
        <v>60.4</v>
      </c>
      <c r="R232">
        <v>223974</v>
      </c>
      <c r="S232">
        <v>99.5</v>
      </c>
      <c r="T232">
        <v>170686</v>
      </c>
      <c r="U232">
        <v>75.8</v>
      </c>
      <c r="V232">
        <v>207544</v>
      </c>
      <c r="W232">
        <v>92.2</v>
      </c>
      <c r="X232">
        <v>130559</v>
      </c>
      <c r="Y232">
        <v>58</v>
      </c>
      <c r="Z232">
        <v>76887</v>
      </c>
      <c r="AA232">
        <v>34.200000000000003</v>
      </c>
      <c r="AB232">
        <v>102089</v>
      </c>
      <c r="AC232">
        <v>45.4</v>
      </c>
      <c r="AD232">
        <v>1233192.52</v>
      </c>
      <c r="AE232">
        <v>5.48</v>
      </c>
      <c r="AF232">
        <v>225106</v>
      </c>
      <c r="AG232">
        <v>-3157.51</v>
      </c>
      <c r="AH232">
        <v>-0.01</v>
      </c>
      <c r="AI232">
        <v>-0.02</v>
      </c>
      <c r="AJ232">
        <v>-0.01</v>
      </c>
      <c r="AK232">
        <v>-5801.46</v>
      </c>
      <c r="AL232">
        <v>-0.03</v>
      </c>
      <c r="AM232">
        <v>-0.03</v>
      </c>
      <c r="AN232">
        <v>-0.02</v>
      </c>
      <c r="AO232">
        <v>-4070.22</v>
      </c>
      <c r="AP232">
        <v>-0.02</v>
      </c>
      <c r="AQ232">
        <v>-0.02</v>
      </c>
      <c r="AR232">
        <v>-0.01</v>
      </c>
      <c r="AS232">
        <v>-6106.85</v>
      </c>
      <c r="AT232">
        <v>-0.03</v>
      </c>
      <c r="AU232">
        <v>-0.03</v>
      </c>
      <c r="AV232">
        <v>-0.02</v>
      </c>
      <c r="AW232">
        <v>-6781.1</v>
      </c>
      <c r="AX232">
        <v>-0.03</v>
      </c>
      <c r="AY232">
        <v>-0.04</v>
      </c>
      <c r="AZ232">
        <v>-0.02</v>
      </c>
      <c r="BA232">
        <v>224737</v>
      </c>
      <c r="BB232">
        <v>99.8</v>
      </c>
      <c r="BC232">
        <v>224604</v>
      </c>
      <c r="BD232">
        <v>99.8</v>
      </c>
      <c r="BE232">
        <v>222399</v>
      </c>
      <c r="BF232">
        <v>98.8</v>
      </c>
      <c r="BG232">
        <v>224282</v>
      </c>
      <c r="BH232">
        <v>99.6</v>
      </c>
      <c r="BI232">
        <v>221855</v>
      </c>
      <c r="BJ232">
        <v>98.6</v>
      </c>
      <c r="BK232">
        <v>197361</v>
      </c>
      <c r="BL232">
        <v>87.7</v>
      </c>
      <c r="BM232">
        <v>145179</v>
      </c>
      <c r="BN232">
        <v>64.5</v>
      </c>
      <c r="BO232">
        <v>193115</v>
      </c>
      <c r="BP232">
        <v>85.8</v>
      </c>
      <c r="BQ232">
        <v>185412</v>
      </c>
      <c r="BR232">
        <v>82.4</v>
      </c>
      <c r="BS232">
        <v>170554</v>
      </c>
      <c r="BT232">
        <v>76.900000000000006</v>
      </c>
      <c r="BU232">
        <v>150997</v>
      </c>
      <c r="BV232">
        <v>76.5</v>
      </c>
      <c r="BW232">
        <v>96456</v>
      </c>
      <c r="BX232">
        <v>66.400000000000006</v>
      </c>
      <c r="BY232">
        <v>211669</v>
      </c>
      <c r="BZ232">
        <v>94</v>
      </c>
      <c r="CA232">
        <v>215524</v>
      </c>
      <c r="CB232">
        <v>95.7</v>
      </c>
      <c r="CC232">
        <v>203204</v>
      </c>
      <c r="CD232">
        <v>91.6</v>
      </c>
      <c r="CE232">
        <v>170903</v>
      </c>
      <c r="CF232">
        <v>86.6</v>
      </c>
      <c r="CG232">
        <v>118790</v>
      </c>
      <c r="CH232">
        <v>81.8</v>
      </c>
      <c r="CI232">
        <v>1396669.54</v>
      </c>
      <c r="CJ232">
        <v>6.2</v>
      </c>
      <c r="CK232">
        <v>1370278.98</v>
      </c>
      <c r="CL232">
        <v>6.09</v>
      </c>
      <c r="CM232">
        <v>1342556.24</v>
      </c>
      <c r="CN232">
        <v>5.96</v>
      </c>
      <c r="CO232">
        <v>1166266</v>
      </c>
      <c r="CP232">
        <v>5.18</v>
      </c>
      <c r="CQ232">
        <v>780831.32</v>
      </c>
      <c r="CR232">
        <v>3.47</v>
      </c>
      <c r="CS232">
        <v>2798760.08</v>
      </c>
      <c r="CT232">
        <v>12.4</v>
      </c>
      <c r="CU232">
        <v>2740586.14</v>
      </c>
      <c r="CV232">
        <v>12.2</v>
      </c>
      <c r="CW232">
        <v>4059242.42</v>
      </c>
      <c r="CX232">
        <v>18</v>
      </c>
      <c r="CY232">
        <v>4008168.72</v>
      </c>
      <c r="CZ232">
        <v>17.8</v>
      </c>
      <c r="DA232">
        <v>3534538.34</v>
      </c>
      <c r="DB232">
        <v>15.7</v>
      </c>
      <c r="DC232">
        <v>473630.38</v>
      </c>
      <c r="DD232">
        <v>2.1</v>
      </c>
      <c r="DE232">
        <v>661359</v>
      </c>
      <c r="DF232">
        <v>2.9</v>
      </c>
      <c r="DG232">
        <v>662194</v>
      </c>
      <c r="DH232">
        <v>2.9</v>
      </c>
      <c r="DI232">
        <v>1335</v>
      </c>
      <c r="DJ232">
        <v>0.6</v>
      </c>
      <c r="DK232">
        <v>1260</v>
      </c>
      <c r="DL232">
        <v>0.6</v>
      </c>
      <c r="DM232">
        <v>1212</v>
      </c>
      <c r="DN232">
        <v>0.5</v>
      </c>
      <c r="DO232">
        <v>10959</v>
      </c>
      <c r="DP232">
        <v>4.9000000000000004</v>
      </c>
      <c r="DQ232">
        <v>80430</v>
      </c>
      <c r="DR232">
        <v>35.700000000000003</v>
      </c>
      <c r="DS232">
        <v>112010</v>
      </c>
      <c r="DT232">
        <v>49.8</v>
      </c>
      <c r="DU232">
        <v>109863</v>
      </c>
      <c r="DV232">
        <v>48.8</v>
      </c>
      <c r="DW232">
        <v>109598</v>
      </c>
      <c r="DX232">
        <v>48.7</v>
      </c>
      <c r="DY232">
        <v>26569</v>
      </c>
      <c r="DZ232">
        <v>11.8</v>
      </c>
      <c r="EA232">
        <v>9067</v>
      </c>
      <c r="EB232">
        <v>4</v>
      </c>
      <c r="EC232">
        <v>97460</v>
      </c>
      <c r="ED232">
        <v>43.3</v>
      </c>
    </row>
    <row r="233" spans="1:134" x14ac:dyDescent="0.35">
      <c r="A233" s="228" t="str">
        <f t="shared" ref="A233:A296" si="4">CONCATENATE(G233,".",H233,".",I233,".",J233)</f>
        <v>Provisional.All special schools.Prior attainment.Total</v>
      </c>
      <c r="B233">
        <v>201819</v>
      </c>
      <c r="C233" t="s">
        <v>223</v>
      </c>
      <c r="D233" t="s">
        <v>224</v>
      </c>
      <c r="E233" t="s">
        <v>225</v>
      </c>
      <c r="F233" t="s">
        <v>226</v>
      </c>
      <c r="G233" t="s">
        <v>239</v>
      </c>
      <c r="H233" s="380" t="s">
        <v>18</v>
      </c>
      <c r="I233" t="s">
        <v>362</v>
      </c>
      <c r="J233" t="s">
        <v>7</v>
      </c>
      <c r="K233" t="s">
        <v>363</v>
      </c>
      <c r="L233" t="s">
        <v>7</v>
      </c>
      <c r="M233" t="s">
        <v>7</v>
      </c>
      <c r="N233">
        <v>156</v>
      </c>
      <c r="O233">
        <v>255</v>
      </c>
      <c r="P233">
        <v>4428.25</v>
      </c>
      <c r="Q233">
        <v>17.399999999999999</v>
      </c>
      <c r="R233">
        <v>165</v>
      </c>
      <c r="S233">
        <v>64.7</v>
      </c>
      <c r="T233">
        <v>24</v>
      </c>
      <c r="U233">
        <v>9.4</v>
      </c>
      <c r="V233">
        <v>45</v>
      </c>
      <c r="W233">
        <v>17.600000000000001</v>
      </c>
      <c r="X233">
        <v>3</v>
      </c>
      <c r="Y233">
        <v>1.2</v>
      </c>
      <c r="Z233">
        <v>2</v>
      </c>
      <c r="AA233">
        <v>0.8</v>
      </c>
      <c r="AB233">
        <v>3</v>
      </c>
      <c r="AC233">
        <v>1.2</v>
      </c>
      <c r="AD233">
        <v>323.14999999999998</v>
      </c>
      <c r="AE233">
        <v>1.27</v>
      </c>
      <c r="AF233">
        <v>255</v>
      </c>
      <c r="AG233">
        <v>-997.73</v>
      </c>
      <c r="AH233">
        <v>-3.91</v>
      </c>
      <c r="AI233">
        <v>-4.07</v>
      </c>
      <c r="AJ233">
        <v>-3.76</v>
      </c>
      <c r="AK233">
        <v>-1067.44</v>
      </c>
      <c r="AL233">
        <v>-4.1900000000000004</v>
      </c>
      <c r="AM233">
        <v>-4.34</v>
      </c>
      <c r="AN233">
        <v>-4.03</v>
      </c>
      <c r="AO233">
        <v>-696.08</v>
      </c>
      <c r="AP233">
        <v>-2.73</v>
      </c>
      <c r="AQ233">
        <v>-2.89</v>
      </c>
      <c r="AR233">
        <v>-2.57</v>
      </c>
      <c r="AS233">
        <v>-1040.24</v>
      </c>
      <c r="AT233">
        <v>-4.08</v>
      </c>
      <c r="AU233">
        <v>-4.24</v>
      </c>
      <c r="AV233">
        <v>-3.92</v>
      </c>
      <c r="AW233">
        <v>-1109.83</v>
      </c>
      <c r="AX233">
        <v>-4.3499999999999996</v>
      </c>
      <c r="AY233">
        <v>-4.51</v>
      </c>
      <c r="AZ233">
        <v>-4.1900000000000004</v>
      </c>
      <c r="BA233">
        <v>215</v>
      </c>
      <c r="BB233">
        <v>84.3</v>
      </c>
      <c r="BC233">
        <v>213</v>
      </c>
      <c r="BD233">
        <v>83.5</v>
      </c>
      <c r="BE233">
        <v>73</v>
      </c>
      <c r="BF233">
        <v>28.6</v>
      </c>
      <c r="BG233">
        <v>205</v>
      </c>
      <c r="BH233">
        <v>80.400000000000006</v>
      </c>
      <c r="BI233">
        <v>87</v>
      </c>
      <c r="BJ233">
        <v>34.1</v>
      </c>
      <c r="BK233">
        <v>32</v>
      </c>
      <c r="BL233">
        <v>12.5</v>
      </c>
      <c r="BM233">
        <v>9</v>
      </c>
      <c r="BN233">
        <v>3.5</v>
      </c>
      <c r="BO233">
        <v>27</v>
      </c>
      <c r="BP233">
        <v>10.6</v>
      </c>
      <c r="BQ233">
        <v>56</v>
      </c>
      <c r="BR233">
        <v>22</v>
      </c>
      <c r="BS233">
        <v>35</v>
      </c>
      <c r="BT233">
        <v>40.200000000000003</v>
      </c>
      <c r="BU233">
        <v>12</v>
      </c>
      <c r="BV233">
        <v>37.5</v>
      </c>
      <c r="BW233">
        <v>4</v>
      </c>
      <c r="BX233">
        <v>44.4</v>
      </c>
      <c r="BY233">
        <v>36</v>
      </c>
      <c r="BZ233">
        <v>14.1</v>
      </c>
      <c r="CA233">
        <v>108</v>
      </c>
      <c r="CB233">
        <v>42.4</v>
      </c>
      <c r="CC233">
        <v>51</v>
      </c>
      <c r="CD233">
        <v>58.6</v>
      </c>
      <c r="CE233">
        <v>15</v>
      </c>
      <c r="CF233">
        <v>46.9</v>
      </c>
      <c r="CG233">
        <v>6</v>
      </c>
      <c r="CH233">
        <v>66.7</v>
      </c>
      <c r="CI233">
        <v>296</v>
      </c>
      <c r="CJ233">
        <v>1.1599999999999999</v>
      </c>
      <c r="CK233">
        <v>737</v>
      </c>
      <c r="CL233">
        <v>2.89</v>
      </c>
      <c r="CM233">
        <v>369.5</v>
      </c>
      <c r="CN233">
        <v>1.45</v>
      </c>
      <c r="CO233">
        <v>123</v>
      </c>
      <c r="CP233">
        <v>0.48</v>
      </c>
      <c r="CQ233">
        <v>44</v>
      </c>
      <c r="CR233">
        <v>0.17</v>
      </c>
      <c r="CS233">
        <v>874</v>
      </c>
      <c r="CT233">
        <v>3.4</v>
      </c>
      <c r="CU233">
        <v>1474</v>
      </c>
      <c r="CV233">
        <v>5.8</v>
      </c>
      <c r="CW233">
        <v>1130</v>
      </c>
      <c r="CX233">
        <v>4.4000000000000004</v>
      </c>
      <c r="CY233">
        <v>950.25</v>
      </c>
      <c r="CZ233">
        <v>3.7</v>
      </c>
      <c r="DA233">
        <v>802</v>
      </c>
      <c r="DB233">
        <v>3.1</v>
      </c>
      <c r="DC233">
        <v>148.25</v>
      </c>
      <c r="DD233">
        <v>0.6</v>
      </c>
      <c r="DE233">
        <v>272</v>
      </c>
      <c r="DF233">
        <v>1.1000000000000001</v>
      </c>
      <c r="DG233">
        <v>268</v>
      </c>
      <c r="DH233">
        <v>1.1000000000000001</v>
      </c>
      <c r="DI233">
        <v>45</v>
      </c>
      <c r="DJ233">
        <v>17.600000000000001</v>
      </c>
      <c r="DK233">
        <v>89</v>
      </c>
      <c r="DL233">
        <v>34.9</v>
      </c>
      <c r="DM233">
        <v>65</v>
      </c>
      <c r="DN233">
        <v>25.5</v>
      </c>
      <c r="DO233">
        <v>40</v>
      </c>
      <c r="DP233">
        <v>15.7</v>
      </c>
      <c r="DQ233">
        <v>13</v>
      </c>
      <c r="DR233">
        <v>5.0999999999999996</v>
      </c>
      <c r="DS233">
        <v>79</v>
      </c>
      <c r="DT233">
        <v>31</v>
      </c>
      <c r="DU233">
        <v>8</v>
      </c>
      <c r="DV233">
        <v>3.1</v>
      </c>
      <c r="DW233">
        <v>8</v>
      </c>
      <c r="DX233">
        <v>3.1</v>
      </c>
      <c r="DY233">
        <v>2</v>
      </c>
      <c r="DZ233">
        <v>0.8</v>
      </c>
      <c r="EA233">
        <v>1</v>
      </c>
      <c r="EB233">
        <v>0.4</v>
      </c>
      <c r="EC233">
        <v>69</v>
      </c>
      <c r="ED233">
        <v>27.1</v>
      </c>
    </row>
    <row r="234" spans="1:134" x14ac:dyDescent="0.35">
      <c r="A234" s="228" t="str">
        <f t="shared" si="4"/>
        <v>Provisional.All state-funded.Prior attainment.Total</v>
      </c>
      <c r="B234">
        <v>201819</v>
      </c>
      <c r="C234" t="s">
        <v>223</v>
      </c>
      <c r="D234" t="s">
        <v>224</v>
      </c>
      <c r="E234" t="s">
        <v>225</v>
      </c>
      <c r="F234" t="s">
        <v>226</v>
      </c>
      <c r="G234" t="s">
        <v>239</v>
      </c>
      <c r="H234" s="380" t="s">
        <v>227</v>
      </c>
      <c r="I234" t="s">
        <v>362</v>
      </c>
      <c r="J234" t="s">
        <v>7</v>
      </c>
      <c r="K234" t="s">
        <v>363</v>
      </c>
      <c r="L234" t="s">
        <v>7</v>
      </c>
      <c r="M234" t="s">
        <v>7</v>
      </c>
      <c r="N234">
        <v>3350</v>
      </c>
      <c r="O234">
        <v>223682</v>
      </c>
      <c r="P234">
        <v>13579507.84</v>
      </c>
      <c r="Q234">
        <v>60.7</v>
      </c>
      <c r="R234">
        <v>222775</v>
      </c>
      <c r="S234">
        <v>99.6</v>
      </c>
      <c r="T234">
        <v>170514</v>
      </c>
      <c r="U234">
        <v>76.2</v>
      </c>
      <c r="V234">
        <v>207162</v>
      </c>
      <c r="W234">
        <v>92.6</v>
      </c>
      <c r="X234">
        <v>130529</v>
      </c>
      <c r="Y234">
        <v>58.4</v>
      </c>
      <c r="Z234">
        <v>76877</v>
      </c>
      <c r="AA234">
        <v>34.4</v>
      </c>
      <c r="AB234">
        <v>102077</v>
      </c>
      <c r="AC234">
        <v>45.6</v>
      </c>
      <c r="AD234">
        <v>1231199.1499999999</v>
      </c>
      <c r="AE234">
        <v>5.5</v>
      </c>
      <c r="AF234">
        <v>223682</v>
      </c>
      <c r="AG234">
        <v>3143.89</v>
      </c>
      <c r="AH234">
        <v>0.01</v>
      </c>
      <c r="AI234">
        <v>0.01</v>
      </c>
      <c r="AJ234">
        <v>0.02</v>
      </c>
      <c r="AK234">
        <v>543.84</v>
      </c>
      <c r="AL234">
        <v>0</v>
      </c>
      <c r="AM234">
        <v>0</v>
      </c>
      <c r="AN234">
        <v>0.01</v>
      </c>
      <c r="AO234">
        <v>727.48</v>
      </c>
      <c r="AP234">
        <v>0</v>
      </c>
      <c r="AQ234">
        <v>0</v>
      </c>
      <c r="AR234">
        <v>0.01</v>
      </c>
      <c r="AS234">
        <v>648.16999999999996</v>
      </c>
      <c r="AT234">
        <v>0</v>
      </c>
      <c r="AU234">
        <v>0</v>
      </c>
      <c r="AV234">
        <v>0.01</v>
      </c>
      <c r="AW234">
        <v>39.94</v>
      </c>
      <c r="AX234">
        <v>0</v>
      </c>
      <c r="AY234">
        <v>-0.01</v>
      </c>
      <c r="AZ234">
        <v>0.01</v>
      </c>
      <c r="BA234">
        <v>223186</v>
      </c>
      <c r="BB234">
        <v>99.8</v>
      </c>
      <c r="BC234">
        <v>223098</v>
      </c>
      <c r="BD234">
        <v>99.7</v>
      </c>
      <c r="BE234">
        <v>221879</v>
      </c>
      <c r="BF234">
        <v>99.2</v>
      </c>
      <c r="BG234">
        <v>222914</v>
      </c>
      <c r="BH234">
        <v>99.7</v>
      </c>
      <c r="BI234">
        <v>221329</v>
      </c>
      <c r="BJ234">
        <v>98.9</v>
      </c>
      <c r="BK234">
        <v>197124</v>
      </c>
      <c r="BL234">
        <v>88.1</v>
      </c>
      <c r="BM234">
        <v>145104</v>
      </c>
      <c r="BN234">
        <v>64.900000000000006</v>
      </c>
      <c r="BO234">
        <v>192912</v>
      </c>
      <c r="BP234">
        <v>86.2</v>
      </c>
      <c r="BQ234">
        <v>185090</v>
      </c>
      <c r="BR234">
        <v>82.7</v>
      </c>
      <c r="BS234">
        <v>170415</v>
      </c>
      <c r="BT234">
        <v>77</v>
      </c>
      <c r="BU234">
        <v>150933</v>
      </c>
      <c r="BV234">
        <v>76.599999999999994</v>
      </c>
      <c r="BW234">
        <v>96412</v>
      </c>
      <c r="BX234">
        <v>66.400000000000006</v>
      </c>
      <c r="BY234">
        <v>211364</v>
      </c>
      <c r="BZ234">
        <v>94.5</v>
      </c>
      <c r="CA234">
        <v>214853</v>
      </c>
      <c r="CB234">
        <v>96.1</v>
      </c>
      <c r="CC234">
        <v>202954</v>
      </c>
      <c r="CD234">
        <v>91.7</v>
      </c>
      <c r="CE234">
        <v>170809</v>
      </c>
      <c r="CF234">
        <v>86.7</v>
      </c>
      <c r="CG234">
        <v>118740</v>
      </c>
      <c r="CH234">
        <v>81.8</v>
      </c>
      <c r="CI234">
        <v>1394507.54</v>
      </c>
      <c r="CJ234">
        <v>6.23</v>
      </c>
      <c r="CK234">
        <v>1365560.23</v>
      </c>
      <c r="CL234">
        <v>6.1</v>
      </c>
      <c r="CM234">
        <v>1340608.74</v>
      </c>
      <c r="CN234">
        <v>5.99</v>
      </c>
      <c r="CO234">
        <v>1165489</v>
      </c>
      <c r="CP234">
        <v>5.21</v>
      </c>
      <c r="CQ234">
        <v>780424.06</v>
      </c>
      <c r="CR234">
        <v>3.49</v>
      </c>
      <c r="CS234">
        <v>2792247.08</v>
      </c>
      <c r="CT234">
        <v>12.5</v>
      </c>
      <c r="CU234">
        <v>2731148.64</v>
      </c>
      <c r="CV234">
        <v>12.2</v>
      </c>
      <c r="CW234">
        <v>4053247.16</v>
      </c>
      <c r="CX234">
        <v>18.100000000000001</v>
      </c>
      <c r="CY234">
        <v>4002864.96</v>
      </c>
      <c r="CZ234">
        <v>17.899999999999999</v>
      </c>
      <c r="DA234">
        <v>3530050.46</v>
      </c>
      <c r="DB234">
        <v>15.8</v>
      </c>
      <c r="DC234">
        <v>472814.5</v>
      </c>
      <c r="DD234">
        <v>2.1</v>
      </c>
      <c r="DE234">
        <v>659782</v>
      </c>
      <c r="DF234">
        <v>2.9</v>
      </c>
      <c r="DG234">
        <v>660745</v>
      </c>
      <c r="DH234">
        <v>3</v>
      </c>
      <c r="DI234">
        <v>668</v>
      </c>
      <c r="DJ234">
        <v>0.3</v>
      </c>
      <c r="DK234">
        <v>607</v>
      </c>
      <c r="DL234">
        <v>0.3</v>
      </c>
      <c r="DM234">
        <v>843</v>
      </c>
      <c r="DN234">
        <v>0.4</v>
      </c>
      <c r="DO234">
        <v>10728</v>
      </c>
      <c r="DP234">
        <v>4.8</v>
      </c>
      <c r="DQ234">
        <v>80307</v>
      </c>
      <c r="DR234">
        <v>35.9</v>
      </c>
      <c r="DS234">
        <v>111546</v>
      </c>
      <c r="DT234">
        <v>49.9</v>
      </c>
      <c r="DU234">
        <v>109800</v>
      </c>
      <c r="DV234">
        <v>49.1</v>
      </c>
      <c r="DW234">
        <v>109535</v>
      </c>
      <c r="DX234">
        <v>49</v>
      </c>
      <c r="DY234">
        <v>26550</v>
      </c>
      <c r="DZ234">
        <v>11.9</v>
      </c>
      <c r="EA234">
        <v>9062</v>
      </c>
      <c r="EB234">
        <v>4.0999999999999996</v>
      </c>
      <c r="EC234">
        <v>97141</v>
      </c>
      <c r="ED234">
        <v>43.4</v>
      </c>
    </row>
    <row r="235" spans="1:134" x14ac:dyDescent="0.35">
      <c r="A235" s="228" t="str">
        <f t="shared" si="4"/>
        <v>Provisional.Converter Academies.Prior attainment.Total</v>
      </c>
      <c r="B235">
        <v>201819</v>
      </c>
      <c r="C235" t="s">
        <v>223</v>
      </c>
      <c r="D235" t="s">
        <v>224</v>
      </c>
      <c r="E235" t="s">
        <v>225</v>
      </c>
      <c r="F235" t="s">
        <v>226</v>
      </c>
      <c r="G235" t="s">
        <v>239</v>
      </c>
      <c r="H235" s="380" t="s">
        <v>228</v>
      </c>
      <c r="I235" t="s">
        <v>362</v>
      </c>
      <c r="J235" t="s">
        <v>7</v>
      </c>
      <c r="K235" t="s">
        <v>363</v>
      </c>
      <c r="L235" t="s">
        <v>7</v>
      </c>
      <c r="M235" t="s">
        <v>7</v>
      </c>
      <c r="N235">
        <v>1480</v>
      </c>
      <c r="O235">
        <v>127117</v>
      </c>
      <c r="P235">
        <v>7949181.4000000004</v>
      </c>
      <c r="Q235">
        <v>62.5</v>
      </c>
      <c r="R235">
        <v>126754</v>
      </c>
      <c r="S235">
        <v>99.7</v>
      </c>
      <c r="T235">
        <v>101137</v>
      </c>
      <c r="U235">
        <v>79.599999999999994</v>
      </c>
      <c r="V235">
        <v>120011</v>
      </c>
      <c r="W235">
        <v>94.4</v>
      </c>
      <c r="X235">
        <v>79382</v>
      </c>
      <c r="Y235">
        <v>62.4</v>
      </c>
      <c r="Z235">
        <v>49348</v>
      </c>
      <c r="AA235">
        <v>38.799999999999997</v>
      </c>
      <c r="AB235">
        <v>64066</v>
      </c>
      <c r="AC235">
        <v>50.4</v>
      </c>
      <c r="AD235">
        <v>727328.31</v>
      </c>
      <c r="AE235">
        <v>5.72</v>
      </c>
      <c r="AF235">
        <v>127117</v>
      </c>
      <c r="AG235">
        <v>16320.01</v>
      </c>
      <c r="AH235">
        <v>0.13</v>
      </c>
      <c r="AI235">
        <v>0.12</v>
      </c>
      <c r="AJ235">
        <v>0.14000000000000001</v>
      </c>
      <c r="AK235">
        <v>12749.82</v>
      </c>
      <c r="AL235">
        <v>0.1</v>
      </c>
      <c r="AM235">
        <v>0.09</v>
      </c>
      <c r="AN235">
        <v>0.11</v>
      </c>
      <c r="AO235">
        <v>11310.06</v>
      </c>
      <c r="AP235">
        <v>0.09</v>
      </c>
      <c r="AQ235">
        <v>0.08</v>
      </c>
      <c r="AR235">
        <v>0.1</v>
      </c>
      <c r="AS235">
        <v>19748.54</v>
      </c>
      <c r="AT235">
        <v>0.16</v>
      </c>
      <c r="AU235">
        <v>0.15</v>
      </c>
      <c r="AV235">
        <v>0.16</v>
      </c>
      <c r="AW235">
        <v>14726.86</v>
      </c>
      <c r="AX235">
        <v>0.12</v>
      </c>
      <c r="AY235">
        <v>0.11</v>
      </c>
      <c r="AZ235">
        <v>0.12</v>
      </c>
      <c r="BA235">
        <v>126917</v>
      </c>
      <c r="BB235">
        <v>99.8</v>
      </c>
      <c r="BC235">
        <v>126883</v>
      </c>
      <c r="BD235">
        <v>99.8</v>
      </c>
      <c r="BE235">
        <v>126362</v>
      </c>
      <c r="BF235">
        <v>99.4</v>
      </c>
      <c r="BG235">
        <v>126809</v>
      </c>
      <c r="BH235">
        <v>99.8</v>
      </c>
      <c r="BI235">
        <v>126009</v>
      </c>
      <c r="BJ235">
        <v>99.1</v>
      </c>
      <c r="BK235">
        <v>113477</v>
      </c>
      <c r="BL235">
        <v>89.3</v>
      </c>
      <c r="BM235">
        <v>87785</v>
      </c>
      <c r="BN235">
        <v>69.099999999999994</v>
      </c>
      <c r="BO235">
        <v>112556</v>
      </c>
      <c r="BP235">
        <v>88.5</v>
      </c>
      <c r="BQ235">
        <v>108556</v>
      </c>
      <c r="BR235">
        <v>85.4</v>
      </c>
      <c r="BS235">
        <v>101600</v>
      </c>
      <c r="BT235">
        <v>80.599999999999994</v>
      </c>
      <c r="BU235">
        <v>90835</v>
      </c>
      <c r="BV235">
        <v>80</v>
      </c>
      <c r="BW235">
        <v>60589</v>
      </c>
      <c r="BX235">
        <v>69</v>
      </c>
      <c r="BY235">
        <v>121756</v>
      </c>
      <c r="BZ235">
        <v>95.8</v>
      </c>
      <c r="CA235">
        <v>123574</v>
      </c>
      <c r="CB235">
        <v>97.2</v>
      </c>
      <c r="CC235">
        <v>118081</v>
      </c>
      <c r="CD235">
        <v>93.7</v>
      </c>
      <c r="CE235">
        <v>101168</v>
      </c>
      <c r="CF235">
        <v>89.2</v>
      </c>
      <c r="CG235">
        <v>73614</v>
      </c>
      <c r="CH235">
        <v>83.9</v>
      </c>
      <c r="CI235">
        <v>811825.54</v>
      </c>
      <c r="CJ235">
        <v>6.39</v>
      </c>
      <c r="CK235">
        <v>796350.84</v>
      </c>
      <c r="CL235">
        <v>6.26</v>
      </c>
      <c r="CM235">
        <v>789084.36</v>
      </c>
      <c r="CN235">
        <v>6.21</v>
      </c>
      <c r="CO235">
        <v>694254</v>
      </c>
      <c r="CP235">
        <v>5.46</v>
      </c>
      <c r="CQ235">
        <v>483377.37</v>
      </c>
      <c r="CR235">
        <v>3.8</v>
      </c>
      <c r="CS235">
        <v>1625210.08</v>
      </c>
      <c r="CT235">
        <v>12.8</v>
      </c>
      <c r="CU235">
        <v>1592729.86</v>
      </c>
      <c r="CV235">
        <v>12.5</v>
      </c>
      <c r="CW235">
        <v>2390051.37</v>
      </c>
      <c r="CX235">
        <v>18.8</v>
      </c>
      <c r="CY235">
        <v>2341190.09</v>
      </c>
      <c r="CZ235">
        <v>18.399999999999999</v>
      </c>
      <c r="DA235">
        <v>2131251.59</v>
      </c>
      <c r="DB235">
        <v>16.8</v>
      </c>
      <c r="DC235">
        <v>209938.5</v>
      </c>
      <c r="DD235">
        <v>1.7</v>
      </c>
      <c r="DE235">
        <v>376683</v>
      </c>
      <c r="DF235">
        <v>3</v>
      </c>
      <c r="DG235">
        <v>377117</v>
      </c>
      <c r="DH235">
        <v>3</v>
      </c>
      <c r="DI235">
        <v>278</v>
      </c>
      <c r="DJ235">
        <v>0.2</v>
      </c>
      <c r="DK235">
        <v>240</v>
      </c>
      <c r="DL235">
        <v>0.2</v>
      </c>
      <c r="DM235">
        <v>343</v>
      </c>
      <c r="DN235">
        <v>0.3</v>
      </c>
      <c r="DO235">
        <v>4890</v>
      </c>
      <c r="DP235">
        <v>3.8</v>
      </c>
      <c r="DQ235">
        <v>41984</v>
      </c>
      <c r="DR235">
        <v>33</v>
      </c>
      <c r="DS235">
        <v>58787</v>
      </c>
      <c r="DT235">
        <v>46.2</v>
      </c>
      <c r="DU235">
        <v>67225</v>
      </c>
      <c r="DV235">
        <v>52.9</v>
      </c>
      <c r="DW235">
        <v>67069</v>
      </c>
      <c r="DX235">
        <v>52.8</v>
      </c>
      <c r="DY235">
        <v>16699</v>
      </c>
      <c r="DZ235">
        <v>13.1</v>
      </c>
      <c r="EA235">
        <v>6254</v>
      </c>
      <c r="EB235">
        <v>4.9000000000000004</v>
      </c>
      <c r="EC235">
        <v>57089</v>
      </c>
      <c r="ED235">
        <v>44.9</v>
      </c>
    </row>
    <row r="236" spans="1:134" x14ac:dyDescent="0.35">
      <c r="A236" s="228" t="str">
        <f t="shared" si="4"/>
        <v>Provisional.FE14-16 Colleges.Prior attainment.Total</v>
      </c>
      <c r="B236">
        <v>201819</v>
      </c>
      <c r="C236" t="s">
        <v>223</v>
      </c>
      <c r="D236" t="s">
        <v>224</v>
      </c>
      <c r="E236" t="s">
        <v>225</v>
      </c>
      <c r="F236" t="s">
        <v>226</v>
      </c>
      <c r="G236" t="s">
        <v>239</v>
      </c>
      <c r="H236" s="380" t="s">
        <v>229</v>
      </c>
      <c r="I236" t="s">
        <v>362</v>
      </c>
      <c r="J236" t="s">
        <v>7</v>
      </c>
      <c r="K236" t="s">
        <v>363</v>
      </c>
      <c r="L236" t="s">
        <v>7</v>
      </c>
      <c r="M236" t="s">
        <v>7</v>
      </c>
      <c r="N236">
        <v>15</v>
      </c>
      <c r="O236">
        <v>205</v>
      </c>
      <c r="P236">
        <v>5578</v>
      </c>
      <c r="Q236">
        <v>27.2</v>
      </c>
      <c r="R236">
        <v>181</v>
      </c>
      <c r="S236">
        <v>88.3</v>
      </c>
      <c r="T236">
        <v>44</v>
      </c>
      <c r="U236">
        <v>21.5</v>
      </c>
      <c r="V236">
        <v>105</v>
      </c>
      <c r="W236">
        <v>51.2</v>
      </c>
      <c r="X236">
        <v>7</v>
      </c>
      <c r="Y236">
        <v>3.4</v>
      </c>
      <c r="Z236">
        <v>4</v>
      </c>
      <c r="AA236">
        <v>2</v>
      </c>
      <c r="AB236">
        <v>4</v>
      </c>
      <c r="AC236">
        <v>2</v>
      </c>
      <c r="AD236">
        <v>433.22</v>
      </c>
      <c r="AE236">
        <v>2.11</v>
      </c>
      <c r="AF236">
        <v>205</v>
      </c>
      <c r="AG236">
        <v>-526.87</v>
      </c>
      <c r="AH236">
        <v>-2.57</v>
      </c>
      <c r="AI236">
        <v>-2.75</v>
      </c>
      <c r="AJ236">
        <v>-2.39</v>
      </c>
      <c r="AK236">
        <v>-579.63</v>
      </c>
      <c r="AL236">
        <v>-2.83</v>
      </c>
      <c r="AM236">
        <v>-3</v>
      </c>
      <c r="AN236">
        <v>-2.65</v>
      </c>
      <c r="AO236">
        <v>-385.37</v>
      </c>
      <c r="AP236">
        <v>-1.88</v>
      </c>
      <c r="AQ236">
        <v>-2.06</v>
      </c>
      <c r="AR236">
        <v>-1.7</v>
      </c>
      <c r="AS236">
        <v>-691.86</v>
      </c>
      <c r="AT236">
        <v>-3.37</v>
      </c>
      <c r="AU236">
        <v>-3.55</v>
      </c>
      <c r="AV236">
        <v>-3.2</v>
      </c>
      <c r="AW236">
        <v>-698.09</v>
      </c>
      <c r="AX236">
        <v>-3.41</v>
      </c>
      <c r="AY236">
        <v>-3.58</v>
      </c>
      <c r="AZ236">
        <v>-3.23</v>
      </c>
      <c r="BA236">
        <v>187</v>
      </c>
      <c r="BB236">
        <v>91.2</v>
      </c>
      <c r="BC236">
        <v>184</v>
      </c>
      <c r="BD236">
        <v>89.8</v>
      </c>
      <c r="BE236">
        <v>114</v>
      </c>
      <c r="BF236">
        <v>55.6</v>
      </c>
      <c r="BG236">
        <v>182</v>
      </c>
      <c r="BH236">
        <v>88.8</v>
      </c>
      <c r="BI236">
        <v>131</v>
      </c>
      <c r="BJ236">
        <v>63.9</v>
      </c>
      <c r="BK236">
        <v>69</v>
      </c>
      <c r="BL236">
        <v>33.700000000000003</v>
      </c>
      <c r="BM236">
        <v>14</v>
      </c>
      <c r="BN236">
        <v>6.8</v>
      </c>
      <c r="BO236">
        <v>56</v>
      </c>
      <c r="BP236">
        <v>27.3</v>
      </c>
      <c r="BQ236">
        <v>79</v>
      </c>
      <c r="BR236">
        <v>38.5</v>
      </c>
      <c r="BS236">
        <v>37</v>
      </c>
      <c r="BT236">
        <v>28.2</v>
      </c>
      <c r="BU236">
        <v>14</v>
      </c>
      <c r="BV236">
        <v>20.3</v>
      </c>
      <c r="BW236">
        <v>5</v>
      </c>
      <c r="BX236">
        <v>35.700000000000003</v>
      </c>
      <c r="BY236">
        <v>91</v>
      </c>
      <c r="BZ236">
        <v>44.4</v>
      </c>
      <c r="CA236">
        <v>137</v>
      </c>
      <c r="CB236">
        <v>66.8</v>
      </c>
      <c r="CC236">
        <v>71</v>
      </c>
      <c r="CD236">
        <v>54.2</v>
      </c>
      <c r="CE236">
        <v>21</v>
      </c>
      <c r="CF236">
        <v>30.4</v>
      </c>
      <c r="CG236">
        <v>9</v>
      </c>
      <c r="CH236">
        <v>64.3</v>
      </c>
      <c r="CI236">
        <v>526</v>
      </c>
      <c r="CJ236">
        <v>2.57</v>
      </c>
      <c r="CK236">
        <v>778</v>
      </c>
      <c r="CL236">
        <v>3.8</v>
      </c>
      <c r="CM236">
        <v>522</v>
      </c>
      <c r="CN236">
        <v>2.5499999999999998</v>
      </c>
      <c r="CO236">
        <v>200</v>
      </c>
      <c r="CP236">
        <v>0.98</v>
      </c>
      <c r="CQ236">
        <v>51</v>
      </c>
      <c r="CR236">
        <v>0.25</v>
      </c>
      <c r="CS236">
        <v>1275</v>
      </c>
      <c r="CT236">
        <v>6.2</v>
      </c>
      <c r="CU236">
        <v>1556</v>
      </c>
      <c r="CV236">
        <v>7.6</v>
      </c>
      <c r="CW236">
        <v>1375</v>
      </c>
      <c r="CX236">
        <v>6.7</v>
      </c>
      <c r="CY236">
        <v>1372</v>
      </c>
      <c r="CZ236">
        <v>6.7</v>
      </c>
      <c r="DA236">
        <v>788</v>
      </c>
      <c r="DB236">
        <v>3.8</v>
      </c>
      <c r="DC236">
        <v>584</v>
      </c>
      <c r="DD236">
        <v>2.8</v>
      </c>
      <c r="DE236">
        <v>354</v>
      </c>
      <c r="DF236">
        <v>1.7</v>
      </c>
      <c r="DG236">
        <v>329</v>
      </c>
      <c r="DH236">
        <v>1.6</v>
      </c>
      <c r="DI236">
        <v>23</v>
      </c>
      <c r="DJ236">
        <v>11.2</v>
      </c>
      <c r="DK236">
        <v>40</v>
      </c>
      <c r="DL236">
        <v>19.5</v>
      </c>
      <c r="DM236">
        <v>27</v>
      </c>
      <c r="DN236">
        <v>13.2</v>
      </c>
      <c r="DO236">
        <v>51</v>
      </c>
      <c r="DP236">
        <v>24.9</v>
      </c>
      <c r="DQ236">
        <v>57</v>
      </c>
      <c r="DR236">
        <v>27.8</v>
      </c>
      <c r="DS236">
        <v>120</v>
      </c>
      <c r="DT236">
        <v>58.5</v>
      </c>
      <c r="DU236">
        <v>11</v>
      </c>
      <c r="DV236">
        <v>5.4</v>
      </c>
      <c r="DW236">
        <v>11</v>
      </c>
      <c r="DX236">
        <v>5.4</v>
      </c>
      <c r="DY236">
        <v>2</v>
      </c>
      <c r="DZ236">
        <v>1</v>
      </c>
      <c r="EA236">
        <v>0</v>
      </c>
      <c r="EB236">
        <v>0</v>
      </c>
      <c r="EC236">
        <v>46</v>
      </c>
      <c r="ED236">
        <v>22.4</v>
      </c>
    </row>
    <row r="237" spans="1:134" x14ac:dyDescent="0.35">
      <c r="A237" s="228" t="str">
        <f t="shared" si="4"/>
        <v>Provisional.Free Schools.Prior attainment.Total</v>
      </c>
      <c r="B237">
        <v>201819</v>
      </c>
      <c r="C237" t="s">
        <v>223</v>
      </c>
      <c r="D237" t="s">
        <v>224</v>
      </c>
      <c r="E237" t="s">
        <v>225</v>
      </c>
      <c r="F237" t="s">
        <v>226</v>
      </c>
      <c r="G237" t="s">
        <v>239</v>
      </c>
      <c r="H237" s="380" t="s">
        <v>230</v>
      </c>
      <c r="I237" t="s">
        <v>362</v>
      </c>
      <c r="J237" t="s">
        <v>7</v>
      </c>
      <c r="K237" t="s">
        <v>363</v>
      </c>
      <c r="L237" t="s">
        <v>7</v>
      </c>
      <c r="M237" t="s">
        <v>7</v>
      </c>
      <c r="N237">
        <v>103</v>
      </c>
      <c r="O237">
        <v>3427</v>
      </c>
      <c r="P237">
        <v>211213.88</v>
      </c>
      <c r="Q237">
        <v>61.6</v>
      </c>
      <c r="R237">
        <v>3413</v>
      </c>
      <c r="S237">
        <v>99.6</v>
      </c>
      <c r="T237">
        <v>2689</v>
      </c>
      <c r="U237">
        <v>78.5</v>
      </c>
      <c r="V237">
        <v>3212</v>
      </c>
      <c r="W237">
        <v>93.7</v>
      </c>
      <c r="X237">
        <v>2524</v>
      </c>
      <c r="Y237">
        <v>73.7</v>
      </c>
      <c r="Z237">
        <v>1503</v>
      </c>
      <c r="AA237">
        <v>43.9</v>
      </c>
      <c r="AB237">
        <v>1961</v>
      </c>
      <c r="AC237">
        <v>57.2</v>
      </c>
      <c r="AD237">
        <v>19837.84</v>
      </c>
      <c r="AE237">
        <v>5.79</v>
      </c>
      <c r="AF237">
        <v>3427</v>
      </c>
      <c r="AG237">
        <v>621.49</v>
      </c>
      <c r="AH237">
        <v>0.18</v>
      </c>
      <c r="AI237">
        <v>0.14000000000000001</v>
      </c>
      <c r="AJ237">
        <v>0.22</v>
      </c>
      <c r="AK237">
        <v>729.93</v>
      </c>
      <c r="AL237">
        <v>0.21</v>
      </c>
      <c r="AM237">
        <v>0.17</v>
      </c>
      <c r="AN237">
        <v>0.26</v>
      </c>
      <c r="AO237">
        <v>608.51</v>
      </c>
      <c r="AP237">
        <v>0.18</v>
      </c>
      <c r="AQ237">
        <v>0.13</v>
      </c>
      <c r="AR237">
        <v>0.22</v>
      </c>
      <c r="AS237">
        <v>1039.99</v>
      </c>
      <c r="AT237">
        <v>0.3</v>
      </c>
      <c r="AU237">
        <v>0.26</v>
      </c>
      <c r="AV237">
        <v>0.35</v>
      </c>
      <c r="AW237">
        <v>-18.920000000000002</v>
      </c>
      <c r="AX237">
        <v>-0.01</v>
      </c>
      <c r="AY237">
        <v>-0.05</v>
      </c>
      <c r="AZ237">
        <v>0.04</v>
      </c>
      <c r="BA237">
        <v>3420</v>
      </c>
      <c r="BB237">
        <v>99.8</v>
      </c>
      <c r="BC237">
        <v>3420</v>
      </c>
      <c r="BD237">
        <v>99.8</v>
      </c>
      <c r="BE237">
        <v>3399</v>
      </c>
      <c r="BF237">
        <v>99.2</v>
      </c>
      <c r="BG237">
        <v>3416</v>
      </c>
      <c r="BH237">
        <v>99.7</v>
      </c>
      <c r="BI237">
        <v>3381</v>
      </c>
      <c r="BJ237">
        <v>98.7</v>
      </c>
      <c r="BK237">
        <v>3137</v>
      </c>
      <c r="BL237">
        <v>91.5</v>
      </c>
      <c r="BM237">
        <v>2693</v>
      </c>
      <c r="BN237">
        <v>78.599999999999994</v>
      </c>
      <c r="BO237">
        <v>3038</v>
      </c>
      <c r="BP237">
        <v>88.6</v>
      </c>
      <c r="BQ237">
        <v>2889</v>
      </c>
      <c r="BR237">
        <v>84.3</v>
      </c>
      <c r="BS237">
        <v>2792</v>
      </c>
      <c r="BT237">
        <v>82.6</v>
      </c>
      <c r="BU237">
        <v>2506</v>
      </c>
      <c r="BV237">
        <v>79.900000000000006</v>
      </c>
      <c r="BW237">
        <v>1806</v>
      </c>
      <c r="BX237">
        <v>67.099999999999994</v>
      </c>
      <c r="BY237">
        <v>3281</v>
      </c>
      <c r="BZ237">
        <v>95.7</v>
      </c>
      <c r="CA237">
        <v>3304</v>
      </c>
      <c r="CB237">
        <v>96.4</v>
      </c>
      <c r="CC237">
        <v>3171</v>
      </c>
      <c r="CD237">
        <v>93.8</v>
      </c>
      <c r="CE237">
        <v>2800</v>
      </c>
      <c r="CF237">
        <v>89.3</v>
      </c>
      <c r="CG237">
        <v>2182</v>
      </c>
      <c r="CH237">
        <v>81</v>
      </c>
      <c r="CI237">
        <v>21875</v>
      </c>
      <c r="CJ237">
        <v>6.38</v>
      </c>
      <c r="CK237">
        <v>21239</v>
      </c>
      <c r="CL237">
        <v>6.2</v>
      </c>
      <c r="CM237">
        <v>21226</v>
      </c>
      <c r="CN237">
        <v>6.19</v>
      </c>
      <c r="CO237">
        <v>18990</v>
      </c>
      <c r="CP237">
        <v>5.54</v>
      </c>
      <c r="CQ237">
        <v>14470.63</v>
      </c>
      <c r="CR237">
        <v>4.22</v>
      </c>
      <c r="CS237">
        <v>43814</v>
      </c>
      <c r="CT237">
        <v>12.8</v>
      </c>
      <c r="CU237">
        <v>42478</v>
      </c>
      <c r="CV237">
        <v>12.4</v>
      </c>
      <c r="CW237">
        <v>64334.63</v>
      </c>
      <c r="CX237">
        <v>18.8</v>
      </c>
      <c r="CY237">
        <v>60587.25</v>
      </c>
      <c r="CZ237">
        <v>17.7</v>
      </c>
      <c r="DA237">
        <v>56773.5</v>
      </c>
      <c r="DB237">
        <v>16.600000000000001</v>
      </c>
      <c r="DC237">
        <v>3813.75</v>
      </c>
      <c r="DD237">
        <v>1.1000000000000001</v>
      </c>
      <c r="DE237">
        <v>10104</v>
      </c>
      <c r="DF237">
        <v>2.9</v>
      </c>
      <c r="DG237">
        <v>10090</v>
      </c>
      <c r="DH237">
        <v>2.9</v>
      </c>
      <c r="DI237">
        <v>8</v>
      </c>
      <c r="DJ237">
        <v>0.2</v>
      </c>
      <c r="DK237">
        <v>9</v>
      </c>
      <c r="DL237">
        <v>0.3</v>
      </c>
      <c r="DM237">
        <v>18</v>
      </c>
      <c r="DN237">
        <v>0.5</v>
      </c>
      <c r="DO237">
        <v>111</v>
      </c>
      <c r="DP237">
        <v>3.2</v>
      </c>
      <c r="DQ237">
        <v>757</v>
      </c>
      <c r="DR237">
        <v>22.1</v>
      </c>
      <c r="DS237">
        <v>1708</v>
      </c>
      <c r="DT237">
        <v>49.8</v>
      </c>
      <c r="DU237">
        <v>1673</v>
      </c>
      <c r="DV237">
        <v>48.8</v>
      </c>
      <c r="DW237">
        <v>1672</v>
      </c>
      <c r="DX237">
        <v>48.8</v>
      </c>
      <c r="DY237">
        <v>441</v>
      </c>
      <c r="DZ237">
        <v>12.9</v>
      </c>
      <c r="EA237">
        <v>191</v>
      </c>
      <c r="EB237">
        <v>5.6</v>
      </c>
      <c r="EC237">
        <v>1360</v>
      </c>
      <c r="ED237">
        <v>39.700000000000003</v>
      </c>
    </row>
    <row r="238" spans="1:134" x14ac:dyDescent="0.35">
      <c r="A238" s="228" t="str">
        <f t="shared" si="4"/>
        <v>Provisional.LA maintained.Prior attainment.Total</v>
      </c>
      <c r="B238">
        <v>201819</v>
      </c>
      <c r="C238" t="s">
        <v>223</v>
      </c>
      <c r="D238" t="s">
        <v>224</v>
      </c>
      <c r="E238" t="s">
        <v>225</v>
      </c>
      <c r="F238" t="s">
        <v>226</v>
      </c>
      <c r="G238" t="s">
        <v>239</v>
      </c>
      <c r="H238" s="380" t="s">
        <v>232</v>
      </c>
      <c r="I238" t="s">
        <v>362</v>
      </c>
      <c r="J238" t="s">
        <v>7</v>
      </c>
      <c r="K238" t="s">
        <v>363</v>
      </c>
      <c r="L238" t="s">
        <v>7</v>
      </c>
      <c r="M238" t="s">
        <v>7</v>
      </c>
      <c r="N238">
        <v>838</v>
      </c>
      <c r="O238">
        <v>57410</v>
      </c>
      <c r="P238">
        <v>3434008.14</v>
      </c>
      <c r="Q238">
        <v>59.8</v>
      </c>
      <c r="R238">
        <v>57200</v>
      </c>
      <c r="S238">
        <v>99.6</v>
      </c>
      <c r="T238">
        <v>42862</v>
      </c>
      <c r="U238">
        <v>74.7</v>
      </c>
      <c r="V238">
        <v>52799</v>
      </c>
      <c r="W238">
        <v>92</v>
      </c>
      <c r="X238">
        <v>31799</v>
      </c>
      <c r="Y238">
        <v>55.4</v>
      </c>
      <c r="Z238">
        <v>18084</v>
      </c>
      <c r="AA238">
        <v>31.5</v>
      </c>
      <c r="AB238">
        <v>24515</v>
      </c>
      <c r="AC238">
        <v>42.7</v>
      </c>
      <c r="AD238">
        <v>309760.23</v>
      </c>
      <c r="AE238">
        <v>5.4</v>
      </c>
      <c r="AF238">
        <v>57410</v>
      </c>
      <c r="AG238">
        <v>-1923.92</v>
      </c>
      <c r="AH238">
        <v>-0.03</v>
      </c>
      <c r="AI238">
        <v>-0.04</v>
      </c>
      <c r="AJ238">
        <v>-0.02</v>
      </c>
      <c r="AK238">
        <v>-1628.89</v>
      </c>
      <c r="AL238">
        <v>-0.03</v>
      </c>
      <c r="AM238">
        <v>-0.04</v>
      </c>
      <c r="AN238">
        <v>-0.02</v>
      </c>
      <c r="AO238">
        <v>-2613.46</v>
      </c>
      <c r="AP238">
        <v>-0.05</v>
      </c>
      <c r="AQ238">
        <v>-0.06</v>
      </c>
      <c r="AR238">
        <v>-0.04</v>
      </c>
      <c r="AS238">
        <v>-3056.89</v>
      </c>
      <c r="AT238">
        <v>-0.05</v>
      </c>
      <c r="AU238">
        <v>-0.06</v>
      </c>
      <c r="AV238">
        <v>-0.04</v>
      </c>
      <c r="AW238">
        <v>-2887.57</v>
      </c>
      <c r="AX238">
        <v>-0.05</v>
      </c>
      <c r="AY238">
        <v>-0.06</v>
      </c>
      <c r="AZ238">
        <v>-0.04</v>
      </c>
      <c r="BA238">
        <v>57276</v>
      </c>
      <c r="BB238">
        <v>99.8</v>
      </c>
      <c r="BC238">
        <v>57258</v>
      </c>
      <c r="BD238">
        <v>99.7</v>
      </c>
      <c r="BE238">
        <v>57005</v>
      </c>
      <c r="BF238">
        <v>99.3</v>
      </c>
      <c r="BG238">
        <v>57217</v>
      </c>
      <c r="BH238">
        <v>99.7</v>
      </c>
      <c r="BI238">
        <v>56937</v>
      </c>
      <c r="BJ238">
        <v>99.2</v>
      </c>
      <c r="BK238">
        <v>50430</v>
      </c>
      <c r="BL238">
        <v>87.8</v>
      </c>
      <c r="BM238">
        <v>35721</v>
      </c>
      <c r="BN238">
        <v>62.2</v>
      </c>
      <c r="BO238">
        <v>49064</v>
      </c>
      <c r="BP238">
        <v>85.5</v>
      </c>
      <c r="BQ238">
        <v>46782</v>
      </c>
      <c r="BR238">
        <v>81.5</v>
      </c>
      <c r="BS238">
        <v>42759</v>
      </c>
      <c r="BT238">
        <v>75.099999999999994</v>
      </c>
      <c r="BU238">
        <v>37844</v>
      </c>
      <c r="BV238">
        <v>75</v>
      </c>
      <c r="BW238">
        <v>23341</v>
      </c>
      <c r="BX238">
        <v>65.3</v>
      </c>
      <c r="BY238">
        <v>54080</v>
      </c>
      <c r="BZ238">
        <v>94.2</v>
      </c>
      <c r="CA238">
        <v>54874</v>
      </c>
      <c r="CB238">
        <v>95.6</v>
      </c>
      <c r="CC238">
        <v>51651</v>
      </c>
      <c r="CD238">
        <v>90.7</v>
      </c>
      <c r="CE238">
        <v>43201</v>
      </c>
      <c r="CF238">
        <v>85.7</v>
      </c>
      <c r="CG238">
        <v>28997</v>
      </c>
      <c r="CH238">
        <v>81.2</v>
      </c>
      <c r="CI238">
        <v>354298</v>
      </c>
      <c r="CJ238">
        <v>6.17</v>
      </c>
      <c r="CK238">
        <v>344997.64</v>
      </c>
      <c r="CL238">
        <v>6.01</v>
      </c>
      <c r="CM238">
        <v>337958.38</v>
      </c>
      <c r="CN238">
        <v>5.89</v>
      </c>
      <c r="CO238">
        <v>293192</v>
      </c>
      <c r="CP238">
        <v>5.1100000000000003</v>
      </c>
      <c r="CQ238">
        <v>190162.02</v>
      </c>
      <c r="CR238">
        <v>3.31</v>
      </c>
      <c r="CS238">
        <v>709245</v>
      </c>
      <c r="CT238">
        <v>12.4</v>
      </c>
      <c r="CU238">
        <v>689995.28</v>
      </c>
      <c r="CV238">
        <v>12</v>
      </c>
      <c r="CW238">
        <v>1022483.38</v>
      </c>
      <c r="CX238">
        <v>17.8</v>
      </c>
      <c r="CY238">
        <v>1012284.48</v>
      </c>
      <c r="CZ238">
        <v>17.600000000000001</v>
      </c>
      <c r="DA238">
        <v>901674.73</v>
      </c>
      <c r="DB238">
        <v>15.7</v>
      </c>
      <c r="DC238">
        <v>110609.75</v>
      </c>
      <c r="DD238">
        <v>1.9</v>
      </c>
      <c r="DE238">
        <v>169353</v>
      </c>
      <c r="DF238">
        <v>2.9</v>
      </c>
      <c r="DG238">
        <v>169716</v>
      </c>
      <c r="DH238">
        <v>3</v>
      </c>
      <c r="DI238">
        <v>174</v>
      </c>
      <c r="DJ238">
        <v>0.3</v>
      </c>
      <c r="DK238">
        <v>104</v>
      </c>
      <c r="DL238">
        <v>0.2</v>
      </c>
      <c r="DM238">
        <v>192</v>
      </c>
      <c r="DN238">
        <v>0.3</v>
      </c>
      <c r="DO238">
        <v>2737</v>
      </c>
      <c r="DP238">
        <v>4.8</v>
      </c>
      <c r="DQ238">
        <v>22404</v>
      </c>
      <c r="DR238">
        <v>39</v>
      </c>
      <c r="DS238">
        <v>30581</v>
      </c>
      <c r="DT238">
        <v>53.3</v>
      </c>
      <c r="DU238">
        <v>26370</v>
      </c>
      <c r="DV238">
        <v>45.9</v>
      </c>
      <c r="DW238">
        <v>26359</v>
      </c>
      <c r="DX238">
        <v>45.9</v>
      </c>
      <c r="DY238">
        <v>6549</v>
      </c>
      <c r="DZ238">
        <v>11.4</v>
      </c>
      <c r="EA238">
        <v>1858</v>
      </c>
      <c r="EB238">
        <v>3.2</v>
      </c>
      <c r="EC238">
        <v>24574</v>
      </c>
      <c r="ED238">
        <v>42.8</v>
      </c>
    </row>
    <row r="239" spans="1:134" x14ac:dyDescent="0.35">
      <c r="A239" s="228" t="str">
        <f t="shared" si="4"/>
        <v>Provisional.Non-Maintained Special Schools.Prior attainment.Total</v>
      </c>
      <c r="B239">
        <v>201819</v>
      </c>
      <c r="C239" t="s">
        <v>223</v>
      </c>
      <c r="D239" t="s">
        <v>224</v>
      </c>
      <c r="E239" t="s">
        <v>225</v>
      </c>
      <c r="F239" t="s">
        <v>226</v>
      </c>
      <c r="G239" t="s">
        <v>239</v>
      </c>
      <c r="H239" s="380" t="s">
        <v>233</v>
      </c>
      <c r="I239" t="s">
        <v>362</v>
      </c>
      <c r="J239" t="s">
        <v>7</v>
      </c>
      <c r="K239" t="s">
        <v>363</v>
      </c>
      <c r="L239" t="s">
        <v>7</v>
      </c>
      <c r="M239" t="s">
        <v>7</v>
      </c>
      <c r="N239">
        <v>13</v>
      </c>
      <c r="O239">
        <v>28</v>
      </c>
      <c r="P239">
        <v>657.75</v>
      </c>
      <c r="Q239">
        <v>23.5</v>
      </c>
      <c r="R239">
        <v>13</v>
      </c>
      <c r="S239">
        <v>46.4</v>
      </c>
      <c r="T239">
        <v>5</v>
      </c>
      <c r="U239">
        <v>17.899999999999999</v>
      </c>
      <c r="V239">
        <v>7</v>
      </c>
      <c r="W239">
        <v>25</v>
      </c>
      <c r="X239">
        <v>2</v>
      </c>
      <c r="Y239">
        <v>7.1</v>
      </c>
      <c r="Z239">
        <v>1</v>
      </c>
      <c r="AA239">
        <v>3.6</v>
      </c>
      <c r="AB239">
        <v>2</v>
      </c>
      <c r="AC239">
        <v>7.1</v>
      </c>
      <c r="AD239">
        <v>57.15</v>
      </c>
      <c r="AE239">
        <v>2.04</v>
      </c>
      <c r="AF239">
        <v>28</v>
      </c>
      <c r="AG239">
        <v>-96.54</v>
      </c>
      <c r="AH239">
        <v>-3.45</v>
      </c>
      <c r="AI239">
        <v>-3.92</v>
      </c>
      <c r="AJ239">
        <v>-2.97</v>
      </c>
      <c r="AK239">
        <v>-119.59</v>
      </c>
      <c r="AL239">
        <v>-4.2699999999999996</v>
      </c>
      <c r="AM239">
        <v>-4.75</v>
      </c>
      <c r="AN239">
        <v>-3.8</v>
      </c>
      <c r="AO239">
        <v>-64.97</v>
      </c>
      <c r="AP239">
        <v>-2.3199999999999998</v>
      </c>
      <c r="AQ239">
        <v>-2.8</v>
      </c>
      <c r="AR239">
        <v>-1.85</v>
      </c>
      <c r="AS239">
        <v>-93.32</v>
      </c>
      <c r="AT239">
        <v>-3.33</v>
      </c>
      <c r="AU239">
        <v>-3.81</v>
      </c>
      <c r="AV239">
        <v>-2.86</v>
      </c>
      <c r="AW239">
        <v>-105.44</v>
      </c>
      <c r="AX239">
        <v>-3.77</v>
      </c>
      <c r="AY239">
        <v>-4.24</v>
      </c>
      <c r="AZ239">
        <v>-3.29</v>
      </c>
      <c r="BA239">
        <v>21</v>
      </c>
      <c r="BB239">
        <v>75</v>
      </c>
      <c r="BC239">
        <v>21</v>
      </c>
      <c r="BD239">
        <v>75</v>
      </c>
      <c r="BE239">
        <v>6</v>
      </c>
      <c r="BF239">
        <v>21.4</v>
      </c>
      <c r="BG239">
        <v>21</v>
      </c>
      <c r="BH239">
        <v>75</v>
      </c>
      <c r="BI239">
        <v>17</v>
      </c>
      <c r="BJ239">
        <v>60.7</v>
      </c>
      <c r="BK239">
        <v>8</v>
      </c>
      <c r="BL239">
        <v>28.6</v>
      </c>
      <c r="BM239">
        <v>4</v>
      </c>
      <c r="BN239">
        <v>14.3</v>
      </c>
      <c r="BO239">
        <v>4</v>
      </c>
      <c r="BP239">
        <v>14.3</v>
      </c>
      <c r="BQ239">
        <v>11</v>
      </c>
      <c r="BR239">
        <v>39.299999999999997</v>
      </c>
      <c r="BS239">
        <v>10</v>
      </c>
      <c r="BT239">
        <v>58.8</v>
      </c>
      <c r="BU239">
        <v>6</v>
      </c>
      <c r="BV239">
        <v>75</v>
      </c>
      <c r="BW239">
        <v>2</v>
      </c>
      <c r="BX239">
        <v>50</v>
      </c>
      <c r="BY239">
        <v>4</v>
      </c>
      <c r="BZ239">
        <v>14.3</v>
      </c>
      <c r="CA239">
        <v>18</v>
      </c>
      <c r="CB239">
        <v>64.3</v>
      </c>
      <c r="CC239">
        <v>11</v>
      </c>
      <c r="CD239">
        <v>64.7</v>
      </c>
      <c r="CE239">
        <v>6</v>
      </c>
      <c r="CF239">
        <v>75</v>
      </c>
      <c r="CG239">
        <v>2</v>
      </c>
      <c r="CH239">
        <v>50</v>
      </c>
      <c r="CI239">
        <v>35</v>
      </c>
      <c r="CJ239">
        <v>1.25</v>
      </c>
      <c r="CK239">
        <v>97</v>
      </c>
      <c r="CL239">
        <v>3.46</v>
      </c>
      <c r="CM239">
        <v>76</v>
      </c>
      <c r="CN239">
        <v>2.71</v>
      </c>
      <c r="CO239">
        <v>41</v>
      </c>
      <c r="CP239">
        <v>1.46</v>
      </c>
      <c r="CQ239">
        <v>18</v>
      </c>
      <c r="CR239">
        <v>0.64</v>
      </c>
      <c r="CS239">
        <v>98</v>
      </c>
      <c r="CT239">
        <v>3.5</v>
      </c>
      <c r="CU239">
        <v>194</v>
      </c>
      <c r="CV239">
        <v>6.9</v>
      </c>
      <c r="CW239">
        <v>201</v>
      </c>
      <c r="CX239">
        <v>7.2</v>
      </c>
      <c r="CY239">
        <v>164.75</v>
      </c>
      <c r="CZ239">
        <v>5.9</v>
      </c>
      <c r="DA239">
        <v>130</v>
      </c>
      <c r="DB239">
        <v>4.5999999999999996</v>
      </c>
      <c r="DC239">
        <v>34.75</v>
      </c>
      <c r="DD239">
        <v>1.2</v>
      </c>
      <c r="DE239">
        <v>40</v>
      </c>
      <c r="DF239">
        <v>1.4</v>
      </c>
      <c r="DG239">
        <v>36</v>
      </c>
      <c r="DH239">
        <v>1.3</v>
      </c>
      <c r="DI239">
        <v>7</v>
      </c>
      <c r="DJ239">
        <v>25</v>
      </c>
      <c r="DK239">
        <v>4</v>
      </c>
      <c r="DL239">
        <v>14.3</v>
      </c>
      <c r="DM239">
        <v>7</v>
      </c>
      <c r="DN239">
        <v>25</v>
      </c>
      <c r="DO239">
        <v>4</v>
      </c>
      <c r="DP239">
        <v>14.3</v>
      </c>
      <c r="DQ239">
        <v>4</v>
      </c>
      <c r="DR239">
        <v>14.3</v>
      </c>
      <c r="DS239">
        <v>14</v>
      </c>
      <c r="DT239">
        <v>50</v>
      </c>
      <c r="DU239">
        <v>3</v>
      </c>
      <c r="DV239">
        <v>10.7</v>
      </c>
      <c r="DW239">
        <v>3</v>
      </c>
      <c r="DX239">
        <v>10.7</v>
      </c>
      <c r="DY239">
        <v>0</v>
      </c>
      <c r="DZ239">
        <v>0</v>
      </c>
      <c r="EA239">
        <v>0</v>
      </c>
      <c r="EB239">
        <v>0</v>
      </c>
      <c r="EC239">
        <v>6</v>
      </c>
      <c r="ED239">
        <v>21.4</v>
      </c>
    </row>
    <row r="240" spans="1:134" x14ac:dyDescent="0.35">
      <c r="A240" s="228" t="str">
        <f t="shared" si="4"/>
        <v>Provisional.PRU &amp; AP.Prior attainment.Total</v>
      </c>
      <c r="B240">
        <v>201819</v>
      </c>
      <c r="C240" t="s">
        <v>223</v>
      </c>
      <c r="D240" t="s">
        <v>224</v>
      </c>
      <c r="E240" t="s">
        <v>225</v>
      </c>
      <c r="F240" t="s">
        <v>226</v>
      </c>
      <c r="G240" t="s">
        <v>239</v>
      </c>
      <c r="H240" s="380" t="s">
        <v>397</v>
      </c>
      <c r="I240" t="s">
        <v>362</v>
      </c>
      <c r="J240" t="s">
        <v>7</v>
      </c>
      <c r="K240" t="s">
        <v>363</v>
      </c>
      <c r="L240" t="s">
        <v>7</v>
      </c>
      <c r="M240" t="s">
        <v>7</v>
      </c>
      <c r="N240">
        <v>316</v>
      </c>
      <c r="O240">
        <v>1396</v>
      </c>
      <c r="P240">
        <v>17585</v>
      </c>
      <c r="Q240">
        <v>12.6</v>
      </c>
      <c r="R240">
        <v>894</v>
      </c>
      <c r="S240">
        <v>64</v>
      </c>
      <c r="T240">
        <v>87</v>
      </c>
      <c r="U240">
        <v>6.2</v>
      </c>
      <c r="V240">
        <v>214</v>
      </c>
      <c r="W240">
        <v>15.3</v>
      </c>
      <c r="X240">
        <v>14</v>
      </c>
      <c r="Y240">
        <v>1</v>
      </c>
      <c r="Z240">
        <v>5</v>
      </c>
      <c r="AA240">
        <v>0.4</v>
      </c>
      <c r="AB240">
        <v>6</v>
      </c>
      <c r="AC240">
        <v>0.4</v>
      </c>
      <c r="AD240">
        <v>1224.17</v>
      </c>
      <c r="AE240">
        <v>0.88</v>
      </c>
      <c r="AF240">
        <v>1396</v>
      </c>
      <c r="AG240">
        <v>-6204.86</v>
      </c>
      <c r="AH240">
        <v>-4.4400000000000004</v>
      </c>
      <c r="AI240">
        <v>-4.51</v>
      </c>
      <c r="AJ240">
        <v>-4.38</v>
      </c>
      <c r="AK240">
        <v>-6225.7</v>
      </c>
      <c r="AL240">
        <v>-4.46</v>
      </c>
      <c r="AM240">
        <v>-4.53</v>
      </c>
      <c r="AN240">
        <v>-4.3899999999999997</v>
      </c>
      <c r="AO240">
        <v>-4732.72</v>
      </c>
      <c r="AP240">
        <v>-3.39</v>
      </c>
      <c r="AQ240">
        <v>-3.46</v>
      </c>
      <c r="AR240">
        <v>-3.32</v>
      </c>
      <c r="AS240">
        <v>-6661.71</v>
      </c>
      <c r="AT240">
        <v>-4.7699999999999996</v>
      </c>
      <c r="AU240">
        <v>-4.84</v>
      </c>
      <c r="AV240">
        <v>-4.7</v>
      </c>
      <c r="AW240">
        <v>-6715.6</v>
      </c>
      <c r="AX240">
        <v>-4.8099999999999996</v>
      </c>
      <c r="AY240">
        <v>-4.88</v>
      </c>
      <c r="AZ240">
        <v>-4.74</v>
      </c>
      <c r="BA240">
        <v>1081</v>
      </c>
      <c r="BB240">
        <v>77.400000000000006</v>
      </c>
      <c r="BC240">
        <v>1062</v>
      </c>
      <c r="BD240">
        <v>76.099999999999994</v>
      </c>
      <c r="BE240">
        <v>329</v>
      </c>
      <c r="BF240">
        <v>23.6</v>
      </c>
      <c r="BG240">
        <v>1008</v>
      </c>
      <c r="BH240">
        <v>72.2</v>
      </c>
      <c r="BI240">
        <v>333</v>
      </c>
      <c r="BJ240">
        <v>23.9</v>
      </c>
      <c r="BK240">
        <v>128</v>
      </c>
      <c r="BL240">
        <v>9.1999999999999993</v>
      </c>
      <c r="BM240">
        <v>31</v>
      </c>
      <c r="BN240">
        <v>2.2000000000000002</v>
      </c>
      <c r="BO240">
        <v>109</v>
      </c>
      <c r="BP240">
        <v>7.8</v>
      </c>
      <c r="BQ240">
        <v>176</v>
      </c>
      <c r="BR240">
        <v>12.6</v>
      </c>
      <c r="BS240">
        <v>74</v>
      </c>
      <c r="BT240">
        <v>22.2</v>
      </c>
      <c r="BU240">
        <v>24</v>
      </c>
      <c r="BV240">
        <v>18.8</v>
      </c>
      <c r="BW240">
        <v>15</v>
      </c>
      <c r="BX240">
        <v>48.4</v>
      </c>
      <c r="BY240">
        <v>172</v>
      </c>
      <c r="BZ240">
        <v>12.3</v>
      </c>
      <c r="CA240">
        <v>417</v>
      </c>
      <c r="CB240">
        <v>29.9</v>
      </c>
      <c r="CC240">
        <v>144</v>
      </c>
      <c r="CD240">
        <v>43.2</v>
      </c>
      <c r="CE240">
        <v>41</v>
      </c>
      <c r="CF240">
        <v>32</v>
      </c>
      <c r="CG240">
        <v>18</v>
      </c>
      <c r="CH240">
        <v>58.1</v>
      </c>
      <c r="CI240">
        <v>1282</v>
      </c>
      <c r="CJ240">
        <v>0.92</v>
      </c>
      <c r="CK240">
        <v>3201</v>
      </c>
      <c r="CL240">
        <v>2.29</v>
      </c>
      <c r="CM240">
        <v>1176.5</v>
      </c>
      <c r="CN240">
        <v>0.84</v>
      </c>
      <c r="CO240">
        <v>363</v>
      </c>
      <c r="CP240">
        <v>0.26</v>
      </c>
      <c r="CQ240">
        <v>145.5</v>
      </c>
      <c r="CR240">
        <v>0.1</v>
      </c>
      <c r="CS240">
        <v>4146</v>
      </c>
      <c r="CT240">
        <v>3</v>
      </c>
      <c r="CU240">
        <v>6402</v>
      </c>
      <c r="CV240">
        <v>4.5999999999999996</v>
      </c>
      <c r="CW240">
        <v>3550.5</v>
      </c>
      <c r="CX240">
        <v>2.5</v>
      </c>
      <c r="CY240">
        <v>3486.5</v>
      </c>
      <c r="CZ240">
        <v>2.5</v>
      </c>
      <c r="DA240">
        <v>2863</v>
      </c>
      <c r="DB240">
        <v>2.1</v>
      </c>
      <c r="DC240">
        <v>623.5</v>
      </c>
      <c r="DD240">
        <v>0.4</v>
      </c>
      <c r="DE240">
        <v>1030</v>
      </c>
      <c r="DF240">
        <v>0.7</v>
      </c>
      <c r="DG240">
        <v>1009</v>
      </c>
      <c r="DH240">
        <v>0.7</v>
      </c>
      <c r="DI240">
        <v>373</v>
      </c>
      <c r="DJ240">
        <v>26.7</v>
      </c>
      <c r="DK240">
        <v>522</v>
      </c>
      <c r="DL240">
        <v>37.4</v>
      </c>
      <c r="DM240">
        <v>285</v>
      </c>
      <c r="DN240">
        <v>20.399999999999999</v>
      </c>
      <c r="DO240">
        <v>141</v>
      </c>
      <c r="DP240">
        <v>10.1</v>
      </c>
      <c r="DQ240">
        <v>61</v>
      </c>
      <c r="DR240">
        <v>4.4000000000000004</v>
      </c>
      <c r="DS240">
        <v>304</v>
      </c>
      <c r="DT240">
        <v>21.8</v>
      </c>
      <c r="DU240">
        <v>30</v>
      </c>
      <c r="DV240">
        <v>2.1</v>
      </c>
      <c r="DW240">
        <v>30</v>
      </c>
      <c r="DX240">
        <v>2.1</v>
      </c>
      <c r="DY240">
        <v>6</v>
      </c>
      <c r="DZ240">
        <v>0.4</v>
      </c>
      <c r="EA240">
        <v>1</v>
      </c>
      <c r="EB240">
        <v>0.1</v>
      </c>
      <c r="EC240">
        <v>280</v>
      </c>
      <c r="ED240">
        <v>20.100000000000001</v>
      </c>
    </row>
    <row r="241" spans="1:134" x14ac:dyDescent="0.35">
      <c r="A241" s="228" t="str">
        <f t="shared" si="4"/>
        <v>Provisional.Sponsored Academies.Prior attainment.Total</v>
      </c>
      <c r="B241">
        <v>201819</v>
      </c>
      <c r="C241" t="s">
        <v>223</v>
      </c>
      <c r="D241" t="s">
        <v>224</v>
      </c>
      <c r="E241" t="s">
        <v>225</v>
      </c>
      <c r="F241" t="s">
        <v>226</v>
      </c>
      <c r="G241" t="s">
        <v>239</v>
      </c>
      <c r="H241" s="380" t="s">
        <v>234</v>
      </c>
      <c r="I241" t="s">
        <v>362</v>
      </c>
      <c r="J241" t="s">
        <v>7</v>
      </c>
      <c r="K241" t="s">
        <v>363</v>
      </c>
      <c r="L241" t="s">
        <v>7</v>
      </c>
      <c r="M241" t="s">
        <v>7</v>
      </c>
      <c r="N241">
        <v>694</v>
      </c>
      <c r="O241">
        <v>33231</v>
      </c>
      <c r="P241">
        <v>1870296.42</v>
      </c>
      <c r="Q241">
        <v>56.3</v>
      </c>
      <c r="R241">
        <v>33054</v>
      </c>
      <c r="S241">
        <v>99.5</v>
      </c>
      <c r="T241">
        <v>22571</v>
      </c>
      <c r="U241">
        <v>67.900000000000006</v>
      </c>
      <c r="V241">
        <v>29325</v>
      </c>
      <c r="W241">
        <v>88.2</v>
      </c>
      <c r="X241">
        <v>16475</v>
      </c>
      <c r="Y241">
        <v>49.6</v>
      </c>
      <c r="Z241">
        <v>7744</v>
      </c>
      <c r="AA241">
        <v>23.3</v>
      </c>
      <c r="AB241">
        <v>11272</v>
      </c>
      <c r="AC241">
        <v>33.9</v>
      </c>
      <c r="AD241">
        <v>165166.13</v>
      </c>
      <c r="AE241">
        <v>4.97</v>
      </c>
      <c r="AF241">
        <v>33231</v>
      </c>
      <c r="AG241">
        <v>-8781.1</v>
      </c>
      <c r="AH241">
        <v>-0.26</v>
      </c>
      <c r="AI241">
        <v>-0.28000000000000003</v>
      </c>
      <c r="AJ241">
        <v>-0.25</v>
      </c>
      <c r="AK241">
        <v>-7895.57</v>
      </c>
      <c r="AL241">
        <v>-0.24</v>
      </c>
      <c r="AM241">
        <v>-0.25</v>
      </c>
      <c r="AN241">
        <v>-0.22</v>
      </c>
      <c r="AO241">
        <v>-6549.24</v>
      </c>
      <c r="AP241">
        <v>-0.2</v>
      </c>
      <c r="AQ241">
        <v>-0.21</v>
      </c>
      <c r="AR241">
        <v>-0.18</v>
      </c>
      <c r="AS241">
        <v>-13365.95</v>
      </c>
      <c r="AT241">
        <v>-0.4</v>
      </c>
      <c r="AU241">
        <v>-0.42</v>
      </c>
      <c r="AV241">
        <v>-0.39</v>
      </c>
      <c r="AW241">
        <v>-8193.49</v>
      </c>
      <c r="AX241">
        <v>-0.25</v>
      </c>
      <c r="AY241">
        <v>-0.26</v>
      </c>
      <c r="AZ241">
        <v>-0.23</v>
      </c>
      <c r="BA241">
        <v>33147</v>
      </c>
      <c r="BB241">
        <v>99.7</v>
      </c>
      <c r="BC241">
        <v>33120</v>
      </c>
      <c r="BD241">
        <v>99.7</v>
      </c>
      <c r="BE241">
        <v>32941</v>
      </c>
      <c r="BF241">
        <v>99.1</v>
      </c>
      <c r="BG241">
        <v>33077</v>
      </c>
      <c r="BH241">
        <v>99.5</v>
      </c>
      <c r="BI241">
        <v>32849</v>
      </c>
      <c r="BJ241">
        <v>98.9</v>
      </c>
      <c r="BK241">
        <v>29034</v>
      </c>
      <c r="BL241">
        <v>87.4</v>
      </c>
      <c r="BM241">
        <v>18410</v>
      </c>
      <c r="BN241">
        <v>55.4</v>
      </c>
      <c r="BO241">
        <v>26753</v>
      </c>
      <c r="BP241">
        <v>80.5</v>
      </c>
      <c r="BQ241">
        <v>25263</v>
      </c>
      <c r="BR241">
        <v>76</v>
      </c>
      <c r="BS241">
        <v>21958</v>
      </c>
      <c r="BT241">
        <v>66.8</v>
      </c>
      <c r="BU241">
        <v>19151</v>
      </c>
      <c r="BV241">
        <v>66</v>
      </c>
      <c r="BW241">
        <v>10381</v>
      </c>
      <c r="BX241">
        <v>56.4</v>
      </c>
      <c r="BY241">
        <v>30403</v>
      </c>
      <c r="BZ241">
        <v>91.5</v>
      </c>
      <c r="CA241">
        <v>30994</v>
      </c>
      <c r="CB241">
        <v>93.3</v>
      </c>
      <c r="CC241">
        <v>28268</v>
      </c>
      <c r="CD241">
        <v>86.1</v>
      </c>
      <c r="CE241">
        <v>22902</v>
      </c>
      <c r="CF241">
        <v>78.900000000000006</v>
      </c>
      <c r="CG241">
        <v>13570</v>
      </c>
      <c r="CH241">
        <v>73.7</v>
      </c>
      <c r="CI241">
        <v>194947</v>
      </c>
      <c r="CJ241">
        <v>5.87</v>
      </c>
      <c r="CK241">
        <v>190212.75</v>
      </c>
      <c r="CL241">
        <v>5.72</v>
      </c>
      <c r="CM241">
        <v>180986.5</v>
      </c>
      <c r="CN241">
        <v>5.45</v>
      </c>
      <c r="CO241">
        <v>153974</v>
      </c>
      <c r="CP241">
        <v>4.63</v>
      </c>
      <c r="CQ241">
        <v>89882.04</v>
      </c>
      <c r="CR241">
        <v>2.7</v>
      </c>
      <c r="CS241">
        <v>390283</v>
      </c>
      <c r="CT241">
        <v>11.7</v>
      </c>
      <c r="CU241">
        <v>380425.5</v>
      </c>
      <c r="CV241">
        <v>11.4</v>
      </c>
      <c r="CW241">
        <v>543655.28</v>
      </c>
      <c r="CX241">
        <v>16.399999999999999</v>
      </c>
      <c r="CY241">
        <v>555932.64</v>
      </c>
      <c r="CZ241">
        <v>16.7</v>
      </c>
      <c r="DA241">
        <v>420392.14</v>
      </c>
      <c r="DB241">
        <v>12.7</v>
      </c>
      <c r="DC241">
        <v>135540.5</v>
      </c>
      <c r="DD241">
        <v>4.0999999999999996</v>
      </c>
      <c r="DE241">
        <v>97336</v>
      </c>
      <c r="DF241">
        <v>2.9</v>
      </c>
      <c r="DG241">
        <v>97435</v>
      </c>
      <c r="DH241">
        <v>2.9</v>
      </c>
      <c r="DI241">
        <v>119</v>
      </c>
      <c r="DJ241">
        <v>0.4</v>
      </c>
      <c r="DK241">
        <v>103</v>
      </c>
      <c r="DL241">
        <v>0.3</v>
      </c>
      <c r="DM241">
        <v>160</v>
      </c>
      <c r="DN241">
        <v>0.5</v>
      </c>
      <c r="DO241">
        <v>1983</v>
      </c>
      <c r="DP241">
        <v>6</v>
      </c>
      <c r="DQ241">
        <v>14391</v>
      </c>
      <c r="DR241">
        <v>43.3</v>
      </c>
      <c r="DS241">
        <v>19386</v>
      </c>
      <c r="DT241">
        <v>58.3</v>
      </c>
      <c r="DU241">
        <v>13463</v>
      </c>
      <c r="DV241">
        <v>40.5</v>
      </c>
      <c r="DW241">
        <v>13458</v>
      </c>
      <c r="DX241">
        <v>40.5</v>
      </c>
      <c r="DY241">
        <v>2840</v>
      </c>
      <c r="DZ241">
        <v>8.5</v>
      </c>
      <c r="EA241">
        <v>734</v>
      </c>
      <c r="EB241">
        <v>2.2000000000000002</v>
      </c>
      <c r="EC241">
        <v>13551</v>
      </c>
      <c r="ED241">
        <v>40.799999999999997</v>
      </c>
    </row>
    <row r="242" spans="1:134" x14ac:dyDescent="0.35">
      <c r="A242" s="228" t="str">
        <f t="shared" si="4"/>
        <v>Provisional.state-funded inc PRU &amp; AP.Prior attainment.Total</v>
      </c>
      <c r="B242">
        <v>201819</v>
      </c>
      <c r="C242" t="s">
        <v>223</v>
      </c>
      <c r="D242" t="s">
        <v>224</v>
      </c>
      <c r="E242" t="s">
        <v>225</v>
      </c>
      <c r="F242" t="s">
        <v>226</v>
      </c>
      <c r="G242" t="s">
        <v>239</v>
      </c>
      <c r="H242" s="380" t="s">
        <v>398</v>
      </c>
      <c r="I242" t="s">
        <v>362</v>
      </c>
      <c r="J242" t="s">
        <v>7</v>
      </c>
      <c r="K242" t="s">
        <v>363</v>
      </c>
      <c r="L242" t="s">
        <v>7</v>
      </c>
      <c r="M242" t="s">
        <v>7</v>
      </c>
      <c r="N242">
        <v>3666</v>
      </c>
      <c r="O242">
        <v>225078</v>
      </c>
      <c r="P242">
        <v>13597092.84</v>
      </c>
      <c r="Q242">
        <v>60.4</v>
      </c>
      <c r="R242">
        <v>223669</v>
      </c>
      <c r="S242">
        <v>99.4</v>
      </c>
      <c r="T242">
        <v>170601</v>
      </c>
      <c r="U242">
        <v>75.8</v>
      </c>
      <c r="V242">
        <v>207376</v>
      </c>
      <c r="W242">
        <v>92.1</v>
      </c>
      <c r="X242">
        <v>130543</v>
      </c>
      <c r="Y242">
        <v>58</v>
      </c>
      <c r="Z242">
        <v>76882</v>
      </c>
      <c r="AA242">
        <v>34.200000000000003</v>
      </c>
      <c r="AB242">
        <v>102083</v>
      </c>
      <c r="AC242">
        <v>45.4</v>
      </c>
      <c r="AD242">
        <v>1232423.32</v>
      </c>
      <c r="AE242">
        <v>5.48</v>
      </c>
      <c r="AF242">
        <v>225078</v>
      </c>
      <c r="AG242">
        <v>-3060.97</v>
      </c>
      <c r="AH242">
        <v>-0.01</v>
      </c>
      <c r="AI242">
        <v>-0.02</v>
      </c>
      <c r="AJ242">
        <v>-0.01</v>
      </c>
      <c r="AK242">
        <v>-5681.87</v>
      </c>
      <c r="AL242">
        <v>-0.03</v>
      </c>
      <c r="AM242">
        <v>-0.03</v>
      </c>
      <c r="AN242">
        <v>-0.02</v>
      </c>
      <c r="AO242">
        <v>-4005.24</v>
      </c>
      <c r="AP242">
        <v>-0.02</v>
      </c>
      <c r="AQ242">
        <v>-0.02</v>
      </c>
      <c r="AR242">
        <v>-0.01</v>
      </c>
      <c r="AS242">
        <v>-6013.54</v>
      </c>
      <c r="AT242">
        <v>-0.03</v>
      </c>
      <c r="AU242">
        <v>-0.03</v>
      </c>
      <c r="AV242">
        <v>-0.02</v>
      </c>
      <c r="AW242">
        <v>-6675.66</v>
      </c>
      <c r="AX242">
        <v>-0.03</v>
      </c>
      <c r="AY242">
        <v>-0.03</v>
      </c>
      <c r="AZ242">
        <v>-0.02</v>
      </c>
      <c r="BA242">
        <v>224267</v>
      </c>
      <c r="BB242">
        <v>99.6</v>
      </c>
      <c r="BC242">
        <v>224160</v>
      </c>
      <c r="BD242">
        <v>99.6</v>
      </c>
      <c r="BE242">
        <v>222208</v>
      </c>
      <c r="BF242">
        <v>98.7</v>
      </c>
      <c r="BG242">
        <v>223922</v>
      </c>
      <c r="BH242">
        <v>99.5</v>
      </c>
      <c r="BI242">
        <v>221662</v>
      </c>
      <c r="BJ242">
        <v>98.5</v>
      </c>
      <c r="BK242">
        <v>197252</v>
      </c>
      <c r="BL242">
        <v>87.6</v>
      </c>
      <c r="BM242">
        <v>145135</v>
      </c>
      <c r="BN242">
        <v>64.5</v>
      </c>
      <c r="BO242">
        <v>193021</v>
      </c>
      <c r="BP242">
        <v>85.8</v>
      </c>
      <c r="BQ242">
        <v>185266</v>
      </c>
      <c r="BR242">
        <v>82.3</v>
      </c>
      <c r="BS242">
        <v>170489</v>
      </c>
      <c r="BT242">
        <v>76.900000000000006</v>
      </c>
      <c r="BU242">
        <v>150957</v>
      </c>
      <c r="BV242">
        <v>76.5</v>
      </c>
      <c r="BW242">
        <v>96427</v>
      </c>
      <c r="BX242">
        <v>66.400000000000006</v>
      </c>
      <c r="BY242">
        <v>211536</v>
      </c>
      <c r="BZ242">
        <v>94</v>
      </c>
      <c r="CA242">
        <v>215270</v>
      </c>
      <c r="CB242">
        <v>95.6</v>
      </c>
      <c r="CC242">
        <v>203098</v>
      </c>
      <c r="CD242">
        <v>91.6</v>
      </c>
      <c r="CE242">
        <v>170850</v>
      </c>
      <c r="CF242">
        <v>86.6</v>
      </c>
      <c r="CG242">
        <v>118758</v>
      </c>
      <c r="CH242">
        <v>81.8</v>
      </c>
      <c r="CI242">
        <v>1395789.54</v>
      </c>
      <c r="CJ242">
        <v>6.2</v>
      </c>
      <c r="CK242">
        <v>1368761.23</v>
      </c>
      <c r="CL242">
        <v>6.08</v>
      </c>
      <c r="CM242">
        <v>1341785.24</v>
      </c>
      <c r="CN242">
        <v>5.96</v>
      </c>
      <c r="CO242">
        <v>1165852</v>
      </c>
      <c r="CP242">
        <v>5.18</v>
      </c>
      <c r="CQ242">
        <v>780569.56</v>
      </c>
      <c r="CR242">
        <v>3.47</v>
      </c>
      <c r="CS242">
        <v>2796393.08</v>
      </c>
      <c r="CT242">
        <v>12.4</v>
      </c>
      <c r="CU242">
        <v>2737550.64</v>
      </c>
      <c r="CV242">
        <v>12.2</v>
      </c>
      <c r="CW242">
        <v>4056797.66</v>
      </c>
      <c r="CX242">
        <v>18</v>
      </c>
      <c r="CY242">
        <v>4006351.46</v>
      </c>
      <c r="CZ242">
        <v>17.8</v>
      </c>
      <c r="DA242">
        <v>3532913.46</v>
      </c>
      <c r="DB242">
        <v>15.7</v>
      </c>
      <c r="DC242">
        <v>473438</v>
      </c>
      <c r="DD242">
        <v>2.1</v>
      </c>
      <c r="DE242">
        <v>660812</v>
      </c>
      <c r="DF242">
        <v>2.9</v>
      </c>
      <c r="DG242">
        <v>661754</v>
      </c>
      <c r="DH242">
        <v>2.9</v>
      </c>
      <c r="DI242">
        <v>1041</v>
      </c>
      <c r="DJ242">
        <v>0.5</v>
      </c>
      <c r="DK242">
        <v>1129</v>
      </c>
      <c r="DL242">
        <v>0.5</v>
      </c>
      <c r="DM242">
        <v>1128</v>
      </c>
      <c r="DN242">
        <v>0.5</v>
      </c>
      <c r="DO242">
        <v>10869</v>
      </c>
      <c r="DP242">
        <v>4.8</v>
      </c>
      <c r="DQ242">
        <v>80368</v>
      </c>
      <c r="DR242">
        <v>35.700000000000003</v>
      </c>
      <c r="DS242">
        <v>111850</v>
      </c>
      <c r="DT242">
        <v>49.7</v>
      </c>
      <c r="DU242">
        <v>109830</v>
      </c>
      <c r="DV242">
        <v>48.8</v>
      </c>
      <c r="DW242">
        <v>109565</v>
      </c>
      <c r="DX242">
        <v>48.7</v>
      </c>
      <c r="DY242">
        <v>26556</v>
      </c>
      <c r="DZ242">
        <v>11.8</v>
      </c>
      <c r="EA242">
        <v>9063</v>
      </c>
      <c r="EB242">
        <v>4</v>
      </c>
      <c r="EC242">
        <v>97421</v>
      </c>
      <c r="ED242">
        <v>43.3</v>
      </c>
    </row>
    <row r="243" spans="1:134" x14ac:dyDescent="0.35">
      <c r="A243" s="228" t="str">
        <f t="shared" si="4"/>
        <v>Provisional.State-funded mainstream.Religious denomination by prior attainment.Total</v>
      </c>
      <c r="B243">
        <v>201819</v>
      </c>
      <c r="C243" t="s">
        <v>223</v>
      </c>
      <c r="D243" t="s">
        <v>224</v>
      </c>
      <c r="E243" t="s">
        <v>225</v>
      </c>
      <c r="F243" t="s">
        <v>226</v>
      </c>
      <c r="G243" t="s">
        <v>239</v>
      </c>
      <c r="H243" s="380" t="s">
        <v>235</v>
      </c>
      <c r="I243" t="s">
        <v>399</v>
      </c>
      <c r="J243" t="s">
        <v>7</v>
      </c>
      <c r="K243" t="s">
        <v>363</v>
      </c>
      <c r="L243" t="s">
        <v>7</v>
      </c>
      <c r="M243" t="s">
        <v>364</v>
      </c>
      <c r="N243">
        <v>185</v>
      </c>
      <c r="O243">
        <v>12872</v>
      </c>
      <c r="P243">
        <v>793633.61</v>
      </c>
      <c r="Q243">
        <v>61.7</v>
      </c>
      <c r="R243">
        <v>12839</v>
      </c>
      <c r="S243">
        <v>99.7</v>
      </c>
      <c r="T243">
        <v>9893</v>
      </c>
      <c r="U243">
        <v>76.900000000000006</v>
      </c>
      <c r="V243">
        <v>11984</v>
      </c>
      <c r="W243">
        <v>93.1</v>
      </c>
      <c r="X243">
        <v>7540</v>
      </c>
      <c r="Y243">
        <v>58.6</v>
      </c>
      <c r="Z243">
        <v>4436</v>
      </c>
      <c r="AA243">
        <v>34.5</v>
      </c>
      <c r="AB243">
        <v>5944</v>
      </c>
      <c r="AC243">
        <v>46.2</v>
      </c>
      <c r="AD243">
        <v>71502.5</v>
      </c>
      <c r="AE243">
        <v>5.55</v>
      </c>
      <c r="AF243">
        <v>12872</v>
      </c>
      <c r="AG243">
        <v>1176.49</v>
      </c>
      <c r="AH243">
        <v>0.09</v>
      </c>
      <c r="AI243">
        <v>7.0000000000000007E-2</v>
      </c>
      <c r="AJ243">
        <v>0.11</v>
      </c>
      <c r="AK243">
        <v>961.85</v>
      </c>
      <c r="AL243">
        <v>7.0000000000000007E-2</v>
      </c>
      <c r="AM243">
        <v>0.05</v>
      </c>
      <c r="AN243">
        <v>0.1</v>
      </c>
      <c r="AO243">
        <v>343</v>
      </c>
      <c r="AP243">
        <v>0.03</v>
      </c>
      <c r="AQ243">
        <v>0</v>
      </c>
      <c r="AR243">
        <v>0.05</v>
      </c>
      <c r="AS243">
        <v>759.14</v>
      </c>
      <c r="AT243">
        <v>0.06</v>
      </c>
      <c r="AU243">
        <v>0.04</v>
      </c>
      <c r="AV243">
        <v>0.08</v>
      </c>
      <c r="AW243">
        <v>1906.33</v>
      </c>
      <c r="AX243">
        <v>0.15</v>
      </c>
      <c r="AY243">
        <v>0.13</v>
      </c>
      <c r="AZ243">
        <v>0.17</v>
      </c>
      <c r="BA243">
        <v>12852</v>
      </c>
      <c r="BB243">
        <v>99.8</v>
      </c>
      <c r="BC243">
        <v>12846</v>
      </c>
      <c r="BD243">
        <v>99.8</v>
      </c>
      <c r="BE243">
        <v>12803</v>
      </c>
      <c r="BF243">
        <v>99.5</v>
      </c>
      <c r="BG243">
        <v>12840</v>
      </c>
      <c r="BH243">
        <v>99.8</v>
      </c>
      <c r="BI243">
        <v>12717</v>
      </c>
      <c r="BJ243">
        <v>98.8</v>
      </c>
      <c r="BK243">
        <v>11180</v>
      </c>
      <c r="BL243">
        <v>86.9</v>
      </c>
      <c r="BM243">
        <v>8525</v>
      </c>
      <c r="BN243">
        <v>66.2</v>
      </c>
      <c r="BO243">
        <v>11186</v>
      </c>
      <c r="BP243">
        <v>86.9</v>
      </c>
      <c r="BQ243">
        <v>10716</v>
      </c>
      <c r="BR243">
        <v>83.3</v>
      </c>
      <c r="BS243">
        <v>9956</v>
      </c>
      <c r="BT243">
        <v>78.3</v>
      </c>
      <c r="BU243">
        <v>8753</v>
      </c>
      <c r="BV243">
        <v>78.3</v>
      </c>
      <c r="BW243">
        <v>5600</v>
      </c>
      <c r="BX243">
        <v>65.7</v>
      </c>
      <c r="BY243">
        <v>12215</v>
      </c>
      <c r="BZ243">
        <v>94.9</v>
      </c>
      <c r="CA243">
        <v>12423</v>
      </c>
      <c r="CB243">
        <v>96.5</v>
      </c>
      <c r="CC243">
        <v>11753</v>
      </c>
      <c r="CD243">
        <v>92.4</v>
      </c>
      <c r="CE243">
        <v>9789</v>
      </c>
      <c r="CF243">
        <v>87.6</v>
      </c>
      <c r="CG243">
        <v>6984</v>
      </c>
      <c r="CH243">
        <v>81.900000000000006</v>
      </c>
      <c r="CI243">
        <v>81361</v>
      </c>
      <c r="CJ243">
        <v>6.32</v>
      </c>
      <c r="CK243">
        <v>79086.789999999994</v>
      </c>
      <c r="CL243">
        <v>6.14</v>
      </c>
      <c r="CM243">
        <v>77821</v>
      </c>
      <c r="CN243">
        <v>6.05</v>
      </c>
      <c r="CO243">
        <v>67142</v>
      </c>
      <c r="CP243">
        <v>5.22</v>
      </c>
      <c r="CQ243">
        <v>45780.160000000003</v>
      </c>
      <c r="CR243">
        <v>3.56</v>
      </c>
      <c r="CS243">
        <v>162848</v>
      </c>
      <c r="CT243">
        <v>12.7</v>
      </c>
      <c r="CU243">
        <v>158173.57999999999</v>
      </c>
      <c r="CV243">
        <v>12.3</v>
      </c>
      <c r="CW243">
        <v>236040.28</v>
      </c>
      <c r="CX243">
        <v>18.3</v>
      </c>
      <c r="CY243">
        <v>236571.75</v>
      </c>
      <c r="CZ243">
        <v>18.399999999999999</v>
      </c>
      <c r="DA243">
        <v>215442.5</v>
      </c>
      <c r="DB243">
        <v>16.7</v>
      </c>
      <c r="DC243">
        <v>21129.25</v>
      </c>
      <c r="DD243">
        <v>1.6</v>
      </c>
      <c r="DE243">
        <v>38101</v>
      </c>
      <c r="DF243">
        <v>3</v>
      </c>
      <c r="DG243">
        <v>38211</v>
      </c>
      <c r="DH243">
        <v>3</v>
      </c>
      <c r="DI243">
        <v>28</v>
      </c>
      <c r="DJ243">
        <v>0.2</v>
      </c>
      <c r="DK243">
        <v>19</v>
      </c>
      <c r="DL243">
        <v>0.1</v>
      </c>
      <c r="DM243">
        <v>39</v>
      </c>
      <c r="DN243">
        <v>0.3</v>
      </c>
      <c r="DO243">
        <v>716</v>
      </c>
      <c r="DP243">
        <v>5.6</v>
      </c>
      <c r="DQ243">
        <v>4530</v>
      </c>
      <c r="DR243">
        <v>35.200000000000003</v>
      </c>
      <c r="DS243">
        <v>6275</v>
      </c>
      <c r="DT243">
        <v>48.7</v>
      </c>
      <c r="DU243">
        <v>6442</v>
      </c>
      <c r="DV243">
        <v>50</v>
      </c>
      <c r="DW243">
        <v>6417</v>
      </c>
      <c r="DX243">
        <v>49.9</v>
      </c>
      <c r="DY243">
        <v>1346</v>
      </c>
      <c r="DZ243">
        <v>10.5</v>
      </c>
      <c r="EA243">
        <v>545</v>
      </c>
      <c r="EB243">
        <v>4.2</v>
      </c>
      <c r="EC243">
        <v>5694</v>
      </c>
      <c r="ED243">
        <v>44.2</v>
      </c>
    </row>
    <row r="244" spans="1:134" x14ac:dyDescent="0.35">
      <c r="A244" s="228" t="str">
        <f t="shared" si="4"/>
        <v>Provisional.State-funded mainstream.Religious denomination by prior attainment.Total</v>
      </c>
      <c r="B244">
        <v>201819</v>
      </c>
      <c r="C244" t="s">
        <v>223</v>
      </c>
      <c r="D244" t="s">
        <v>224</v>
      </c>
      <c r="E244" t="s">
        <v>225</v>
      </c>
      <c r="F244" t="s">
        <v>226</v>
      </c>
      <c r="G244" t="s">
        <v>239</v>
      </c>
      <c r="H244" s="380" t="s">
        <v>235</v>
      </c>
      <c r="I244" t="s">
        <v>399</v>
      </c>
      <c r="J244" t="s">
        <v>7</v>
      </c>
      <c r="K244" t="s">
        <v>363</v>
      </c>
      <c r="L244" t="s">
        <v>7</v>
      </c>
      <c r="M244" t="s">
        <v>365</v>
      </c>
      <c r="N244">
        <v>1</v>
      </c>
      <c r="O244">
        <v>72</v>
      </c>
      <c r="P244" s="520" t="s">
        <v>442</v>
      </c>
      <c r="Q244" s="520" t="s">
        <v>442</v>
      </c>
      <c r="R244" s="520" t="s">
        <v>442</v>
      </c>
      <c r="S244" s="520" t="s">
        <v>442</v>
      </c>
      <c r="T244" s="520" t="s">
        <v>442</v>
      </c>
      <c r="U244" s="520" t="s">
        <v>442</v>
      </c>
      <c r="V244" s="520" t="s">
        <v>442</v>
      </c>
      <c r="W244" s="520" t="s">
        <v>442</v>
      </c>
      <c r="X244" s="520" t="s">
        <v>442</v>
      </c>
      <c r="Y244" s="520" t="s">
        <v>442</v>
      </c>
      <c r="Z244" s="520" t="s">
        <v>442</v>
      </c>
      <c r="AA244" s="520" t="s">
        <v>442</v>
      </c>
      <c r="AB244" s="520" t="s">
        <v>442</v>
      </c>
      <c r="AC244" s="520" t="s">
        <v>442</v>
      </c>
      <c r="AD244" s="520" t="s">
        <v>442</v>
      </c>
      <c r="AE244" s="520" t="s">
        <v>442</v>
      </c>
      <c r="AF244" s="520" t="s">
        <v>442</v>
      </c>
      <c r="AG244" s="520" t="s">
        <v>442</v>
      </c>
      <c r="AH244" s="520" t="s">
        <v>442</v>
      </c>
      <c r="AI244" s="520" t="s">
        <v>442</v>
      </c>
      <c r="AJ244" s="520" t="s">
        <v>442</v>
      </c>
      <c r="AK244" s="520" t="s">
        <v>442</v>
      </c>
      <c r="AL244" s="520" t="s">
        <v>442</v>
      </c>
      <c r="AM244" s="520" t="s">
        <v>442</v>
      </c>
      <c r="AN244" s="520" t="s">
        <v>442</v>
      </c>
      <c r="AO244" s="520" t="s">
        <v>442</v>
      </c>
      <c r="AP244" s="520" t="s">
        <v>442</v>
      </c>
      <c r="AQ244" s="520" t="s">
        <v>442</v>
      </c>
      <c r="AR244" s="520" t="s">
        <v>442</v>
      </c>
      <c r="AS244" s="520" t="s">
        <v>442</v>
      </c>
      <c r="AT244" s="520" t="s">
        <v>442</v>
      </c>
      <c r="AU244" s="520" t="s">
        <v>442</v>
      </c>
      <c r="AV244" s="520" t="s">
        <v>442</v>
      </c>
      <c r="AW244" s="520" t="s">
        <v>442</v>
      </c>
      <c r="AX244" s="520" t="s">
        <v>442</v>
      </c>
      <c r="AY244" s="520" t="s">
        <v>442</v>
      </c>
      <c r="AZ244" s="520" t="s">
        <v>442</v>
      </c>
      <c r="BA244" s="520" t="s">
        <v>442</v>
      </c>
      <c r="BB244" s="520" t="s">
        <v>442</v>
      </c>
      <c r="BC244" s="520" t="s">
        <v>442</v>
      </c>
      <c r="BD244" s="520" t="s">
        <v>442</v>
      </c>
      <c r="BE244" s="520" t="s">
        <v>442</v>
      </c>
      <c r="BF244" s="520" t="s">
        <v>442</v>
      </c>
      <c r="BG244" s="520" t="s">
        <v>442</v>
      </c>
      <c r="BH244" s="520" t="s">
        <v>442</v>
      </c>
      <c r="BI244" s="520" t="s">
        <v>442</v>
      </c>
      <c r="BJ244" s="520" t="s">
        <v>442</v>
      </c>
      <c r="BK244" s="520" t="s">
        <v>442</v>
      </c>
      <c r="BL244" s="520" t="s">
        <v>442</v>
      </c>
      <c r="BM244" s="520" t="s">
        <v>442</v>
      </c>
      <c r="BN244" s="520" t="s">
        <v>442</v>
      </c>
      <c r="BO244" s="520" t="s">
        <v>442</v>
      </c>
      <c r="BP244" s="520" t="s">
        <v>442</v>
      </c>
      <c r="BQ244" s="520" t="s">
        <v>442</v>
      </c>
      <c r="BR244" s="520" t="s">
        <v>442</v>
      </c>
      <c r="BS244" s="520" t="s">
        <v>442</v>
      </c>
      <c r="BT244" s="520" t="s">
        <v>442</v>
      </c>
      <c r="BU244" s="520" t="s">
        <v>442</v>
      </c>
      <c r="BV244" s="520" t="s">
        <v>442</v>
      </c>
      <c r="BW244" s="520" t="s">
        <v>442</v>
      </c>
      <c r="BX244" s="520" t="s">
        <v>442</v>
      </c>
      <c r="BY244" s="520" t="s">
        <v>442</v>
      </c>
      <c r="BZ244" s="520" t="s">
        <v>442</v>
      </c>
      <c r="CA244" s="520" t="s">
        <v>442</v>
      </c>
      <c r="CB244" s="520" t="s">
        <v>442</v>
      </c>
      <c r="CC244" s="520" t="s">
        <v>442</v>
      </c>
      <c r="CD244" s="520" t="s">
        <v>442</v>
      </c>
      <c r="CE244" s="520" t="s">
        <v>442</v>
      </c>
      <c r="CF244" s="520" t="s">
        <v>442</v>
      </c>
      <c r="CG244" s="520" t="s">
        <v>442</v>
      </c>
      <c r="CH244" s="520" t="s">
        <v>442</v>
      </c>
      <c r="CI244" s="520" t="s">
        <v>442</v>
      </c>
      <c r="CJ244" s="520" t="s">
        <v>442</v>
      </c>
      <c r="CK244" s="520" t="s">
        <v>442</v>
      </c>
      <c r="CL244" s="520" t="s">
        <v>442</v>
      </c>
      <c r="CM244" s="520" t="s">
        <v>442</v>
      </c>
      <c r="CN244" s="520" t="s">
        <v>442</v>
      </c>
      <c r="CO244" s="520" t="s">
        <v>442</v>
      </c>
      <c r="CP244" s="520" t="s">
        <v>442</v>
      </c>
      <c r="CQ244" s="520" t="s">
        <v>442</v>
      </c>
      <c r="CR244" s="520" t="s">
        <v>442</v>
      </c>
      <c r="CS244" s="520" t="s">
        <v>442</v>
      </c>
      <c r="CT244" s="520" t="s">
        <v>442</v>
      </c>
      <c r="CU244" s="520" t="s">
        <v>442</v>
      </c>
      <c r="CV244" s="520" t="s">
        <v>442</v>
      </c>
      <c r="CW244" s="520" t="s">
        <v>442</v>
      </c>
      <c r="CX244" s="520" t="s">
        <v>442</v>
      </c>
      <c r="CY244" s="520" t="s">
        <v>442</v>
      </c>
      <c r="CZ244" s="520" t="s">
        <v>442</v>
      </c>
      <c r="DA244" s="520" t="s">
        <v>442</v>
      </c>
      <c r="DB244" s="520" t="s">
        <v>442</v>
      </c>
      <c r="DC244" s="520" t="s">
        <v>442</v>
      </c>
      <c r="DD244" s="520" t="s">
        <v>442</v>
      </c>
      <c r="DE244" s="520" t="s">
        <v>442</v>
      </c>
      <c r="DF244" s="520" t="s">
        <v>442</v>
      </c>
      <c r="DG244" s="520" t="s">
        <v>442</v>
      </c>
      <c r="DH244" s="520" t="s">
        <v>442</v>
      </c>
      <c r="DI244" s="520" t="s">
        <v>442</v>
      </c>
      <c r="DJ244" s="520" t="s">
        <v>442</v>
      </c>
      <c r="DK244" s="520" t="s">
        <v>442</v>
      </c>
      <c r="DL244" s="520" t="s">
        <v>442</v>
      </c>
      <c r="DM244" s="520" t="s">
        <v>442</v>
      </c>
      <c r="DN244" s="520" t="s">
        <v>442</v>
      </c>
      <c r="DO244" s="520" t="s">
        <v>442</v>
      </c>
      <c r="DP244" s="520" t="s">
        <v>442</v>
      </c>
      <c r="DQ244" s="520" t="s">
        <v>442</v>
      </c>
      <c r="DR244" s="520" t="s">
        <v>442</v>
      </c>
      <c r="DS244" s="520" t="s">
        <v>442</v>
      </c>
      <c r="DT244" s="520" t="s">
        <v>442</v>
      </c>
      <c r="DU244" s="520" t="s">
        <v>442</v>
      </c>
      <c r="DV244" s="520" t="s">
        <v>442</v>
      </c>
      <c r="DW244" s="520" t="s">
        <v>442</v>
      </c>
      <c r="DX244" s="520" t="s">
        <v>442</v>
      </c>
      <c r="DY244" s="520" t="s">
        <v>442</v>
      </c>
      <c r="DZ244" s="520" t="s">
        <v>442</v>
      </c>
      <c r="EA244" s="520" t="s">
        <v>442</v>
      </c>
      <c r="EB244" s="520" t="s">
        <v>442</v>
      </c>
      <c r="EC244" s="520" t="s">
        <v>442</v>
      </c>
      <c r="ED244" s="520" t="s">
        <v>442</v>
      </c>
    </row>
    <row r="245" spans="1:134" x14ac:dyDescent="0.35">
      <c r="A245" s="228" t="str">
        <f t="shared" si="4"/>
        <v>Provisional.State-funded mainstream.Religious denomination by prior attainment.Total</v>
      </c>
      <c r="B245">
        <v>201819</v>
      </c>
      <c r="C245" t="s">
        <v>223</v>
      </c>
      <c r="D245" t="s">
        <v>224</v>
      </c>
      <c r="E245" t="s">
        <v>225</v>
      </c>
      <c r="F245" t="s">
        <v>226</v>
      </c>
      <c r="G245" t="s">
        <v>239</v>
      </c>
      <c r="H245" s="380" t="s">
        <v>235</v>
      </c>
      <c r="I245" t="s">
        <v>399</v>
      </c>
      <c r="J245" t="s">
        <v>7</v>
      </c>
      <c r="K245" t="s">
        <v>363</v>
      </c>
      <c r="L245" t="s">
        <v>7</v>
      </c>
      <c r="M245" t="s">
        <v>366</v>
      </c>
      <c r="N245">
        <v>13</v>
      </c>
      <c r="O245">
        <v>709</v>
      </c>
      <c r="P245">
        <v>47833.91</v>
      </c>
      <c r="Q245">
        <v>67.5</v>
      </c>
      <c r="R245">
        <v>706</v>
      </c>
      <c r="S245">
        <v>99.6</v>
      </c>
      <c r="T245">
        <v>625</v>
      </c>
      <c r="U245">
        <v>88.2</v>
      </c>
      <c r="V245">
        <v>687</v>
      </c>
      <c r="W245">
        <v>96.9</v>
      </c>
      <c r="X245">
        <v>383</v>
      </c>
      <c r="Y245">
        <v>54</v>
      </c>
      <c r="Z245">
        <v>319</v>
      </c>
      <c r="AA245">
        <v>45</v>
      </c>
      <c r="AB245">
        <v>353</v>
      </c>
      <c r="AC245">
        <v>49.8</v>
      </c>
      <c r="AD245">
        <v>4402.95</v>
      </c>
      <c r="AE245">
        <v>6.21</v>
      </c>
      <c r="AF245">
        <v>709</v>
      </c>
      <c r="AG245">
        <v>411.77</v>
      </c>
      <c r="AH245">
        <v>0.57999999999999996</v>
      </c>
      <c r="AI245">
        <v>0.49</v>
      </c>
      <c r="AJ245">
        <v>0.68</v>
      </c>
      <c r="AK245">
        <v>413.23</v>
      </c>
      <c r="AL245">
        <v>0.57999999999999996</v>
      </c>
      <c r="AM245">
        <v>0.49</v>
      </c>
      <c r="AN245">
        <v>0.68</v>
      </c>
      <c r="AO245">
        <v>438.31</v>
      </c>
      <c r="AP245">
        <v>0.62</v>
      </c>
      <c r="AQ245">
        <v>0.52</v>
      </c>
      <c r="AR245">
        <v>0.71</v>
      </c>
      <c r="AS245">
        <v>511.25</v>
      </c>
      <c r="AT245">
        <v>0.72</v>
      </c>
      <c r="AU245">
        <v>0.63</v>
      </c>
      <c r="AV245">
        <v>0.82</v>
      </c>
      <c r="AW245">
        <v>264.47000000000003</v>
      </c>
      <c r="AX245">
        <v>0.37</v>
      </c>
      <c r="AY245">
        <v>0.28000000000000003</v>
      </c>
      <c r="AZ245">
        <v>0.47</v>
      </c>
      <c r="BA245">
        <v>706</v>
      </c>
      <c r="BB245">
        <v>99.6</v>
      </c>
      <c r="BC245">
        <v>706</v>
      </c>
      <c r="BD245">
        <v>99.6</v>
      </c>
      <c r="BE245">
        <v>706</v>
      </c>
      <c r="BF245">
        <v>99.6</v>
      </c>
      <c r="BG245">
        <v>706</v>
      </c>
      <c r="BH245">
        <v>99.6</v>
      </c>
      <c r="BI245">
        <v>688</v>
      </c>
      <c r="BJ245">
        <v>97</v>
      </c>
      <c r="BK245">
        <v>606</v>
      </c>
      <c r="BL245">
        <v>85.5</v>
      </c>
      <c r="BM245">
        <v>452</v>
      </c>
      <c r="BN245">
        <v>63.8</v>
      </c>
      <c r="BO245">
        <v>663</v>
      </c>
      <c r="BP245">
        <v>93.5</v>
      </c>
      <c r="BQ245">
        <v>649</v>
      </c>
      <c r="BR245">
        <v>91.5</v>
      </c>
      <c r="BS245">
        <v>613</v>
      </c>
      <c r="BT245">
        <v>89.1</v>
      </c>
      <c r="BU245">
        <v>538</v>
      </c>
      <c r="BV245">
        <v>88.8</v>
      </c>
      <c r="BW245">
        <v>401</v>
      </c>
      <c r="BX245">
        <v>88.7</v>
      </c>
      <c r="BY245">
        <v>692</v>
      </c>
      <c r="BZ245">
        <v>97.6</v>
      </c>
      <c r="CA245">
        <v>697</v>
      </c>
      <c r="CB245">
        <v>98.3</v>
      </c>
      <c r="CC245">
        <v>667</v>
      </c>
      <c r="CD245">
        <v>96.9</v>
      </c>
      <c r="CE245">
        <v>572</v>
      </c>
      <c r="CF245">
        <v>94.4</v>
      </c>
      <c r="CG245">
        <v>423</v>
      </c>
      <c r="CH245">
        <v>93.6</v>
      </c>
      <c r="CI245">
        <v>4900</v>
      </c>
      <c r="CJ245">
        <v>6.91</v>
      </c>
      <c r="CK245">
        <v>4851.6400000000003</v>
      </c>
      <c r="CL245">
        <v>6.84</v>
      </c>
      <c r="CM245">
        <v>4766.5</v>
      </c>
      <c r="CN245">
        <v>6.72</v>
      </c>
      <c r="CO245">
        <v>4083</v>
      </c>
      <c r="CP245">
        <v>5.76</v>
      </c>
      <c r="CQ245">
        <v>3050.13</v>
      </c>
      <c r="CR245">
        <v>4.3</v>
      </c>
      <c r="CS245">
        <v>9800</v>
      </c>
      <c r="CT245">
        <v>13.8</v>
      </c>
      <c r="CU245">
        <v>9703.2800000000007</v>
      </c>
      <c r="CV245">
        <v>13.7</v>
      </c>
      <c r="CW245">
        <v>14639.63</v>
      </c>
      <c r="CX245">
        <v>20.6</v>
      </c>
      <c r="CY245">
        <v>13691</v>
      </c>
      <c r="CZ245">
        <v>19.3</v>
      </c>
      <c r="DA245">
        <v>13274</v>
      </c>
      <c r="DB245">
        <v>18.7</v>
      </c>
      <c r="DC245">
        <v>417</v>
      </c>
      <c r="DD245">
        <v>0.6</v>
      </c>
      <c r="DE245">
        <v>2088</v>
      </c>
      <c r="DF245">
        <v>2.9</v>
      </c>
      <c r="DG245">
        <v>2067</v>
      </c>
      <c r="DH245">
        <v>2.9</v>
      </c>
      <c r="DI245">
        <v>3</v>
      </c>
      <c r="DJ245">
        <v>0.4</v>
      </c>
      <c r="DK245">
        <v>0</v>
      </c>
      <c r="DL245">
        <v>0</v>
      </c>
      <c r="DM245">
        <v>0</v>
      </c>
      <c r="DN245">
        <v>0</v>
      </c>
      <c r="DO245">
        <v>49</v>
      </c>
      <c r="DP245">
        <v>6.9</v>
      </c>
      <c r="DQ245">
        <v>274</v>
      </c>
      <c r="DR245">
        <v>38.6</v>
      </c>
      <c r="DS245">
        <v>359</v>
      </c>
      <c r="DT245">
        <v>50.6</v>
      </c>
      <c r="DU245">
        <v>329</v>
      </c>
      <c r="DV245">
        <v>46.4</v>
      </c>
      <c r="DW245">
        <v>322</v>
      </c>
      <c r="DX245">
        <v>45.4</v>
      </c>
      <c r="DY245">
        <v>113</v>
      </c>
      <c r="DZ245">
        <v>15.9</v>
      </c>
      <c r="EA245">
        <v>63</v>
      </c>
      <c r="EB245">
        <v>8.9</v>
      </c>
      <c r="EC245">
        <v>261</v>
      </c>
      <c r="ED245">
        <v>36.799999999999997</v>
      </c>
    </row>
    <row r="246" spans="1:134" x14ac:dyDescent="0.35">
      <c r="A246" s="228" t="str">
        <f t="shared" si="4"/>
        <v>Provisional.State-funded mainstream.Religious denomination by prior attainment.Total</v>
      </c>
      <c r="B246">
        <v>201819</v>
      </c>
      <c r="C246" t="s">
        <v>223</v>
      </c>
      <c r="D246" t="s">
        <v>224</v>
      </c>
      <c r="E246" t="s">
        <v>225</v>
      </c>
      <c r="F246" t="s">
        <v>226</v>
      </c>
      <c r="G246" t="s">
        <v>239</v>
      </c>
      <c r="H246" s="380" t="s">
        <v>235</v>
      </c>
      <c r="I246" t="s">
        <v>399</v>
      </c>
      <c r="J246" t="s">
        <v>7</v>
      </c>
      <c r="K246" t="s">
        <v>363</v>
      </c>
      <c r="L246" t="s">
        <v>7</v>
      </c>
      <c r="M246" t="s">
        <v>367</v>
      </c>
      <c r="N246">
        <v>14</v>
      </c>
      <c r="O246">
        <v>484</v>
      </c>
      <c r="P246">
        <v>33748.5</v>
      </c>
      <c r="Q246">
        <v>69.7</v>
      </c>
      <c r="R246">
        <v>483</v>
      </c>
      <c r="S246">
        <v>99.8</v>
      </c>
      <c r="T246">
        <v>442</v>
      </c>
      <c r="U246">
        <v>91.3</v>
      </c>
      <c r="V246">
        <v>472</v>
      </c>
      <c r="W246">
        <v>97.5</v>
      </c>
      <c r="X246">
        <v>402</v>
      </c>
      <c r="Y246">
        <v>83.1</v>
      </c>
      <c r="Z246">
        <v>246</v>
      </c>
      <c r="AA246">
        <v>50.8</v>
      </c>
      <c r="AB246">
        <v>317</v>
      </c>
      <c r="AC246">
        <v>65.5</v>
      </c>
      <c r="AD246">
        <v>3108.57</v>
      </c>
      <c r="AE246">
        <v>6.42</v>
      </c>
      <c r="AF246">
        <v>484</v>
      </c>
      <c r="AG246">
        <v>492.14</v>
      </c>
      <c r="AH246">
        <v>1.02</v>
      </c>
      <c r="AI246">
        <v>0.9</v>
      </c>
      <c r="AJ246">
        <v>1.1299999999999999</v>
      </c>
      <c r="AK246">
        <v>517.24</v>
      </c>
      <c r="AL246">
        <v>1.07</v>
      </c>
      <c r="AM246">
        <v>0.95</v>
      </c>
      <c r="AN246">
        <v>1.18</v>
      </c>
      <c r="AO246">
        <v>394.12</v>
      </c>
      <c r="AP246">
        <v>0.81</v>
      </c>
      <c r="AQ246">
        <v>0.7</v>
      </c>
      <c r="AR246">
        <v>0.93</v>
      </c>
      <c r="AS246">
        <v>499.43</v>
      </c>
      <c r="AT246">
        <v>1.03</v>
      </c>
      <c r="AU246">
        <v>0.92</v>
      </c>
      <c r="AV246">
        <v>1.1499999999999999</v>
      </c>
      <c r="AW246">
        <v>530.29999999999995</v>
      </c>
      <c r="AX246">
        <v>1.1000000000000001</v>
      </c>
      <c r="AY246">
        <v>0.98</v>
      </c>
      <c r="AZ246">
        <v>1.21</v>
      </c>
      <c r="BA246">
        <v>484</v>
      </c>
      <c r="BB246">
        <v>100</v>
      </c>
      <c r="BC246">
        <v>484</v>
      </c>
      <c r="BD246">
        <v>100</v>
      </c>
      <c r="BE246">
        <v>482</v>
      </c>
      <c r="BF246">
        <v>99.6</v>
      </c>
      <c r="BG246">
        <v>483</v>
      </c>
      <c r="BH246">
        <v>99.8</v>
      </c>
      <c r="BI246">
        <v>482</v>
      </c>
      <c r="BJ246">
        <v>99.6</v>
      </c>
      <c r="BK246">
        <v>460</v>
      </c>
      <c r="BL246">
        <v>95</v>
      </c>
      <c r="BM246">
        <v>412</v>
      </c>
      <c r="BN246">
        <v>85.1</v>
      </c>
      <c r="BO246">
        <v>467</v>
      </c>
      <c r="BP246">
        <v>96.5</v>
      </c>
      <c r="BQ246">
        <v>455</v>
      </c>
      <c r="BR246">
        <v>94</v>
      </c>
      <c r="BS246">
        <v>452</v>
      </c>
      <c r="BT246">
        <v>93.8</v>
      </c>
      <c r="BU246">
        <v>396</v>
      </c>
      <c r="BV246">
        <v>86.1</v>
      </c>
      <c r="BW246">
        <v>275</v>
      </c>
      <c r="BX246">
        <v>66.7</v>
      </c>
      <c r="BY246">
        <v>478</v>
      </c>
      <c r="BZ246">
        <v>98.8</v>
      </c>
      <c r="CA246">
        <v>476</v>
      </c>
      <c r="CB246">
        <v>98.3</v>
      </c>
      <c r="CC246">
        <v>472</v>
      </c>
      <c r="CD246">
        <v>97.9</v>
      </c>
      <c r="CE246">
        <v>434</v>
      </c>
      <c r="CF246">
        <v>94.3</v>
      </c>
      <c r="CG246">
        <v>336</v>
      </c>
      <c r="CH246">
        <v>81.599999999999994</v>
      </c>
      <c r="CI246">
        <v>3489</v>
      </c>
      <c r="CJ246">
        <v>7.21</v>
      </c>
      <c r="CK246">
        <v>3288</v>
      </c>
      <c r="CL246">
        <v>6.79</v>
      </c>
      <c r="CM246">
        <v>3349</v>
      </c>
      <c r="CN246">
        <v>6.92</v>
      </c>
      <c r="CO246">
        <v>2948</v>
      </c>
      <c r="CP246">
        <v>6.09</v>
      </c>
      <c r="CQ246">
        <v>2228</v>
      </c>
      <c r="CR246">
        <v>4.5999999999999996</v>
      </c>
      <c r="CS246">
        <v>6986</v>
      </c>
      <c r="CT246">
        <v>14.4</v>
      </c>
      <c r="CU246">
        <v>6576</v>
      </c>
      <c r="CV246">
        <v>13.6</v>
      </c>
      <c r="CW246">
        <v>10081.5</v>
      </c>
      <c r="CX246">
        <v>20.8</v>
      </c>
      <c r="CY246">
        <v>10105</v>
      </c>
      <c r="CZ246">
        <v>20.9</v>
      </c>
      <c r="DA246">
        <v>9484</v>
      </c>
      <c r="DB246">
        <v>19.600000000000001</v>
      </c>
      <c r="DC246">
        <v>621</v>
      </c>
      <c r="DD246">
        <v>1.3</v>
      </c>
      <c r="DE246">
        <v>1447</v>
      </c>
      <c r="DF246">
        <v>3</v>
      </c>
      <c r="DG246">
        <v>1449</v>
      </c>
      <c r="DH246">
        <v>3</v>
      </c>
      <c r="DI246">
        <v>1</v>
      </c>
      <c r="DJ246">
        <v>0.2</v>
      </c>
      <c r="DK246">
        <v>0</v>
      </c>
      <c r="DL246">
        <v>0</v>
      </c>
      <c r="DM246">
        <v>0</v>
      </c>
      <c r="DN246">
        <v>0</v>
      </c>
      <c r="DO246">
        <v>15</v>
      </c>
      <c r="DP246">
        <v>3.1</v>
      </c>
      <c r="DQ246">
        <v>66</v>
      </c>
      <c r="DR246">
        <v>13.6</v>
      </c>
      <c r="DS246">
        <v>203</v>
      </c>
      <c r="DT246">
        <v>41.9</v>
      </c>
      <c r="DU246">
        <v>279</v>
      </c>
      <c r="DV246">
        <v>57.6</v>
      </c>
      <c r="DW246">
        <v>279</v>
      </c>
      <c r="DX246">
        <v>57.6</v>
      </c>
      <c r="DY246">
        <v>16</v>
      </c>
      <c r="DZ246">
        <v>3.3</v>
      </c>
      <c r="EA246">
        <v>41</v>
      </c>
      <c r="EB246">
        <v>8.5</v>
      </c>
      <c r="EC246">
        <v>88</v>
      </c>
      <c r="ED246">
        <v>18.2</v>
      </c>
    </row>
    <row r="247" spans="1:134" x14ac:dyDescent="0.35">
      <c r="A247" s="228" t="str">
        <f t="shared" si="4"/>
        <v>Provisional.State-funded mainstream.Religious denomination by prior attainment.Total</v>
      </c>
      <c r="B247">
        <v>201819</v>
      </c>
      <c r="C247" t="s">
        <v>223</v>
      </c>
      <c r="D247" t="s">
        <v>224</v>
      </c>
      <c r="E247" t="s">
        <v>225</v>
      </c>
      <c r="F247" t="s">
        <v>226</v>
      </c>
      <c r="G247" t="s">
        <v>239</v>
      </c>
      <c r="H247" s="380" t="s">
        <v>235</v>
      </c>
      <c r="I247" t="s">
        <v>399</v>
      </c>
      <c r="J247" t="s">
        <v>7</v>
      </c>
      <c r="K247" t="s">
        <v>363</v>
      </c>
      <c r="L247" t="s">
        <v>7</v>
      </c>
      <c r="M247" t="s">
        <v>368</v>
      </c>
      <c r="N247">
        <v>2606</v>
      </c>
      <c r="O247">
        <v>181987</v>
      </c>
      <c r="P247">
        <v>11012680.539999999</v>
      </c>
      <c r="Q247">
        <v>60.5</v>
      </c>
      <c r="R247">
        <v>181295</v>
      </c>
      <c r="S247">
        <v>99.6</v>
      </c>
      <c r="T247">
        <v>138445</v>
      </c>
      <c r="U247">
        <v>76.099999999999994</v>
      </c>
      <c r="V247">
        <v>168422</v>
      </c>
      <c r="W247">
        <v>92.5</v>
      </c>
      <c r="X247">
        <v>105636</v>
      </c>
      <c r="Y247">
        <v>58</v>
      </c>
      <c r="Z247">
        <v>62054</v>
      </c>
      <c r="AA247">
        <v>34.1</v>
      </c>
      <c r="AB247">
        <v>82427</v>
      </c>
      <c r="AC247">
        <v>45.3</v>
      </c>
      <c r="AD247">
        <v>999038.37</v>
      </c>
      <c r="AE247">
        <v>5.49</v>
      </c>
      <c r="AF247">
        <v>181987</v>
      </c>
      <c r="AG247">
        <v>-759.41</v>
      </c>
      <c r="AH247">
        <v>0</v>
      </c>
      <c r="AI247">
        <v>-0.01</v>
      </c>
      <c r="AJ247">
        <v>0</v>
      </c>
      <c r="AK247">
        <v>-3298.99</v>
      </c>
      <c r="AL247">
        <v>-0.02</v>
      </c>
      <c r="AM247">
        <v>-0.02</v>
      </c>
      <c r="AN247">
        <v>-0.01</v>
      </c>
      <c r="AO247">
        <v>472.73</v>
      </c>
      <c r="AP247">
        <v>0</v>
      </c>
      <c r="AQ247">
        <v>0</v>
      </c>
      <c r="AR247">
        <v>0.01</v>
      </c>
      <c r="AS247">
        <v>-1812.61</v>
      </c>
      <c r="AT247">
        <v>-0.01</v>
      </c>
      <c r="AU247">
        <v>-0.02</v>
      </c>
      <c r="AV247">
        <v>0</v>
      </c>
      <c r="AW247">
        <v>-6202.97</v>
      </c>
      <c r="AX247">
        <v>-0.03</v>
      </c>
      <c r="AY247">
        <v>-0.04</v>
      </c>
      <c r="AZ247">
        <v>-0.03</v>
      </c>
      <c r="BA247">
        <v>181610</v>
      </c>
      <c r="BB247">
        <v>99.8</v>
      </c>
      <c r="BC247">
        <v>181543</v>
      </c>
      <c r="BD247">
        <v>99.8</v>
      </c>
      <c r="BE247">
        <v>180667</v>
      </c>
      <c r="BF247">
        <v>99.3</v>
      </c>
      <c r="BG247">
        <v>181393</v>
      </c>
      <c r="BH247">
        <v>99.7</v>
      </c>
      <c r="BI247">
        <v>180241</v>
      </c>
      <c r="BJ247">
        <v>99</v>
      </c>
      <c r="BK247">
        <v>160597</v>
      </c>
      <c r="BL247">
        <v>88.2</v>
      </c>
      <c r="BM247">
        <v>117300</v>
      </c>
      <c r="BN247">
        <v>64.5</v>
      </c>
      <c r="BO247">
        <v>156492</v>
      </c>
      <c r="BP247">
        <v>86</v>
      </c>
      <c r="BQ247">
        <v>150606</v>
      </c>
      <c r="BR247">
        <v>82.8</v>
      </c>
      <c r="BS247">
        <v>138292</v>
      </c>
      <c r="BT247">
        <v>76.7</v>
      </c>
      <c r="BU247">
        <v>122285</v>
      </c>
      <c r="BV247">
        <v>76.099999999999994</v>
      </c>
      <c r="BW247">
        <v>77678</v>
      </c>
      <c r="BX247">
        <v>66.2</v>
      </c>
      <c r="BY247">
        <v>171817</v>
      </c>
      <c r="BZ247">
        <v>94.4</v>
      </c>
      <c r="CA247">
        <v>174873</v>
      </c>
      <c r="CB247">
        <v>96.1</v>
      </c>
      <c r="CC247">
        <v>165054</v>
      </c>
      <c r="CD247">
        <v>91.6</v>
      </c>
      <c r="CE247">
        <v>138705</v>
      </c>
      <c r="CF247">
        <v>86.4</v>
      </c>
      <c r="CG247">
        <v>95816</v>
      </c>
      <c r="CH247">
        <v>81.7</v>
      </c>
      <c r="CI247">
        <v>1130797.54</v>
      </c>
      <c r="CJ247">
        <v>6.21</v>
      </c>
      <c r="CK247">
        <v>1110651.05</v>
      </c>
      <c r="CL247">
        <v>6.1</v>
      </c>
      <c r="CM247">
        <v>1089332.02</v>
      </c>
      <c r="CN247">
        <v>5.99</v>
      </c>
      <c r="CO247">
        <v>945584</v>
      </c>
      <c r="CP247">
        <v>5.2</v>
      </c>
      <c r="CQ247">
        <v>628533.4</v>
      </c>
      <c r="CR247">
        <v>3.45</v>
      </c>
      <c r="CS247">
        <v>2263936.08</v>
      </c>
      <c r="CT247">
        <v>12.4</v>
      </c>
      <c r="CU247">
        <v>2221330.2799999998</v>
      </c>
      <c r="CV247">
        <v>12.2</v>
      </c>
      <c r="CW247">
        <v>3289961.24</v>
      </c>
      <c r="CX247">
        <v>18.100000000000001</v>
      </c>
      <c r="CY247">
        <v>3237452.94</v>
      </c>
      <c r="CZ247">
        <v>17.8</v>
      </c>
      <c r="DA247">
        <v>2825119.69</v>
      </c>
      <c r="DB247">
        <v>15.5</v>
      </c>
      <c r="DC247">
        <v>412333.25</v>
      </c>
      <c r="DD247">
        <v>2.2999999999999998</v>
      </c>
      <c r="DE247">
        <v>537094</v>
      </c>
      <c r="DF247">
        <v>3</v>
      </c>
      <c r="DG247">
        <v>537723</v>
      </c>
      <c r="DH247">
        <v>3</v>
      </c>
      <c r="DI247">
        <v>514</v>
      </c>
      <c r="DJ247">
        <v>0.3</v>
      </c>
      <c r="DK247">
        <v>411</v>
      </c>
      <c r="DL247">
        <v>0.2</v>
      </c>
      <c r="DM247">
        <v>639</v>
      </c>
      <c r="DN247">
        <v>0.4</v>
      </c>
      <c r="DO247">
        <v>8819</v>
      </c>
      <c r="DP247">
        <v>4.8</v>
      </c>
      <c r="DQ247">
        <v>65968</v>
      </c>
      <c r="DR247">
        <v>36.200000000000003</v>
      </c>
      <c r="DS247">
        <v>89788</v>
      </c>
      <c r="DT247">
        <v>49.3</v>
      </c>
      <c r="DU247">
        <v>90470</v>
      </c>
      <c r="DV247">
        <v>49.7</v>
      </c>
      <c r="DW247">
        <v>90252</v>
      </c>
      <c r="DX247">
        <v>49.6</v>
      </c>
      <c r="DY247">
        <v>21729</v>
      </c>
      <c r="DZ247">
        <v>11.9</v>
      </c>
      <c r="EA247">
        <v>7116</v>
      </c>
      <c r="EB247">
        <v>3.9</v>
      </c>
      <c r="EC247">
        <v>80676</v>
      </c>
      <c r="ED247">
        <v>44.3</v>
      </c>
    </row>
    <row r="248" spans="1:134" x14ac:dyDescent="0.35">
      <c r="A248" s="228" t="str">
        <f t="shared" si="4"/>
        <v>Provisional.State-funded mainstream.Religious denomination by prior attainment.Total</v>
      </c>
      <c r="B248">
        <v>201819</v>
      </c>
      <c r="C248" t="s">
        <v>223</v>
      </c>
      <c r="D248" t="s">
        <v>224</v>
      </c>
      <c r="E248" t="s">
        <v>225</v>
      </c>
      <c r="F248" t="s">
        <v>226</v>
      </c>
      <c r="G248" t="s">
        <v>239</v>
      </c>
      <c r="H248" s="380" t="s">
        <v>235</v>
      </c>
      <c r="I248" t="s">
        <v>399</v>
      </c>
      <c r="J248" t="s">
        <v>7</v>
      </c>
      <c r="K248" t="s">
        <v>363</v>
      </c>
      <c r="L248" t="s">
        <v>7</v>
      </c>
      <c r="M248" t="s">
        <v>369</v>
      </c>
      <c r="N248">
        <v>60</v>
      </c>
      <c r="O248">
        <v>4419</v>
      </c>
      <c r="P248">
        <v>285972.65000000002</v>
      </c>
      <c r="Q248">
        <v>64.7</v>
      </c>
      <c r="R248">
        <v>4402</v>
      </c>
      <c r="S248">
        <v>99.6</v>
      </c>
      <c r="T248">
        <v>3596</v>
      </c>
      <c r="U248">
        <v>81.400000000000006</v>
      </c>
      <c r="V248">
        <v>4181</v>
      </c>
      <c r="W248">
        <v>94.6</v>
      </c>
      <c r="X248">
        <v>3046</v>
      </c>
      <c r="Y248">
        <v>68.900000000000006</v>
      </c>
      <c r="Z248">
        <v>1970</v>
      </c>
      <c r="AA248">
        <v>44.6</v>
      </c>
      <c r="AB248">
        <v>2505</v>
      </c>
      <c r="AC248">
        <v>56.7</v>
      </c>
      <c r="AD248">
        <v>26438.92</v>
      </c>
      <c r="AE248">
        <v>5.98</v>
      </c>
      <c r="AF248">
        <v>4419</v>
      </c>
      <c r="AG248">
        <v>999.17</v>
      </c>
      <c r="AH248">
        <v>0.23</v>
      </c>
      <c r="AI248">
        <v>0.19</v>
      </c>
      <c r="AJ248">
        <v>0.26</v>
      </c>
      <c r="AK248">
        <v>627.01</v>
      </c>
      <c r="AL248">
        <v>0.14000000000000001</v>
      </c>
      <c r="AM248">
        <v>0.1</v>
      </c>
      <c r="AN248">
        <v>0.18</v>
      </c>
      <c r="AO248">
        <v>655.57</v>
      </c>
      <c r="AP248">
        <v>0.15</v>
      </c>
      <c r="AQ248">
        <v>0.11</v>
      </c>
      <c r="AR248">
        <v>0.19</v>
      </c>
      <c r="AS248">
        <v>1281.02</v>
      </c>
      <c r="AT248">
        <v>0.28999999999999998</v>
      </c>
      <c r="AU248">
        <v>0.25</v>
      </c>
      <c r="AV248">
        <v>0.33</v>
      </c>
      <c r="AW248">
        <v>1059.22</v>
      </c>
      <c r="AX248">
        <v>0.24</v>
      </c>
      <c r="AY248">
        <v>0.2</v>
      </c>
      <c r="AZ248">
        <v>0.28000000000000003</v>
      </c>
      <c r="BA248">
        <v>4410</v>
      </c>
      <c r="BB248">
        <v>99.8</v>
      </c>
      <c r="BC248">
        <v>4409</v>
      </c>
      <c r="BD248">
        <v>99.8</v>
      </c>
      <c r="BE248">
        <v>4390</v>
      </c>
      <c r="BF248">
        <v>99.3</v>
      </c>
      <c r="BG248">
        <v>4404</v>
      </c>
      <c r="BH248">
        <v>99.7</v>
      </c>
      <c r="BI248">
        <v>4361</v>
      </c>
      <c r="BJ248">
        <v>98.7</v>
      </c>
      <c r="BK248">
        <v>3978</v>
      </c>
      <c r="BL248">
        <v>90</v>
      </c>
      <c r="BM248">
        <v>3336</v>
      </c>
      <c r="BN248">
        <v>75.5</v>
      </c>
      <c r="BO248">
        <v>3941</v>
      </c>
      <c r="BP248">
        <v>89.2</v>
      </c>
      <c r="BQ248">
        <v>3841</v>
      </c>
      <c r="BR248">
        <v>86.9</v>
      </c>
      <c r="BS248">
        <v>3693</v>
      </c>
      <c r="BT248">
        <v>84.7</v>
      </c>
      <c r="BU248">
        <v>3270</v>
      </c>
      <c r="BV248">
        <v>82.2</v>
      </c>
      <c r="BW248">
        <v>2370</v>
      </c>
      <c r="BX248">
        <v>71</v>
      </c>
      <c r="BY248">
        <v>4240</v>
      </c>
      <c r="BZ248">
        <v>95.9</v>
      </c>
      <c r="CA248">
        <v>4294</v>
      </c>
      <c r="CB248">
        <v>97.2</v>
      </c>
      <c r="CC248">
        <v>4141</v>
      </c>
      <c r="CD248">
        <v>95</v>
      </c>
      <c r="CE248">
        <v>3586</v>
      </c>
      <c r="CF248">
        <v>90.1</v>
      </c>
      <c r="CG248">
        <v>2836</v>
      </c>
      <c r="CH248">
        <v>85</v>
      </c>
      <c r="CI248">
        <v>28846</v>
      </c>
      <c r="CJ248">
        <v>6.53</v>
      </c>
      <c r="CK248">
        <v>28535</v>
      </c>
      <c r="CL248">
        <v>6.46</v>
      </c>
      <c r="CM248">
        <v>28675.22</v>
      </c>
      <c r="CN248">
        <v>6.49</v>
      </c>
      <c r="CO248">
        <v>25081</v>
      </c>
      <c r="CP248">
        <v>5.68</v>
      </c>
      <c r="CQ248">
        <v>18821.759999999998</v>
      </c>
      <c r="CR248">
        <v>4.26</v>
      </c>
      <c r="CS248">
        <v>57738</v>
      </c>
      <c r="CT248">
        <v>13.1</v>
      </c>
      <c r="CU248">
        <v>57070</v>
      </c>
      <c r="CV248">
        <v>12.9</v>
      </c>
      <c r="CW248">
        <v>86679.64</v>
      </c>
      <c r="CX248">
        <v>19.600000000000001</v>
      </c>
      <c r="CY248">
        <v>84485.01</v>
      </c>
      <c r="CZ248">
        <v>19.100000000000001</v>
      </c>
      <c r="DA248">
        <v>77539.259999999995</v>
      </c>
      <c r="DB248">
        <v>17.5</v>
      </c>
      <c r="DC248">
        <v>6945.75</v>
      </c>
      <c r="DD248">
        <v>1.6</v>
      </c>
      <c r="DE248">
        <v>13102</v>
      </c>
      <c r="DF248">
        <v>3</v>
      </c>
      <c r="DG248">
        <v>13090</v>
      </c>
      <c r="DH248">
        <v>3</v>
      </c>
      <c r="DI248">
        <v>11</v>
      </c>
      <c r="DJ248">
        <v>0.2</v>
      </c>
      <c r="DK248">
        <v>13</v>
      </c>
      <c r="DL248">
        <v>0.3</v>
      </c>
      <c r="DM248">
        <v>11</v>
      </c>
      <c r="DN248">
        <v>0.2</v>
      </c>
      <c r="DO248">
        <v>148</v>
      </c>
      <c r="DP248">
        <v>3.3</v>
      </c>
      <c r="DQ248">
        <v>1190</v>
      </c>
      <c r="DR248">
        <v>26.9</v>
      </c>
      <c r="DS248">
        <v>2085</v>
      </c>
      <c r="DT248">
        <v>47.2</v>
      </c>
      <c r="DU248">
        <v>2276</v>
      </c>
      <c r="DV248">
        <v>51.5</v>
      </c>
      <c r="DW248">
        <v>2263</v>
      </c>
      <c r="DX248">
        <v>51.2</v>
      </c>
      <c r="DY248">
        <v>744</v>
      </c>
      <c r="DZ248">
        <v>16.8</v>
      </c>
      <c r="EA248">
        <v>351</v>
      </c>
      <c r="EB248">
        <v>7.9</v>
      </c>
      <c r="EC248">
        <v>1998</v>
      </c>
      <c r="ED248">
        <v>45.2</v>
      </c>
    </row>
    <row r="249" spans="1:134" x14ac:dyDescent="0.35">
      <c r="A249" s="228" t="str">
        <f t="shared" si="4"/>
        <v>Provisional.State-funded mainstream.Religious denomination by prior attainment.Total</v>
      </c>
      <c r="B249">
        <v>201819</v>
      </c>
      <c r="C249" t="s">
        <v>223</v>
      </c>
      <c r="D249" t="s">
        <v>224</v>
      </c>
      <c r="E249" t="s">
        <v>225</v>
      </c>
      <c r="F249" t="s">
        <v>226</v>
      </c>
      <c r="G249" t="s">
        <v>239</v>
      </c>
      <c r="H249" s="380" t="s">
        <v>235</v>
      </c>
      <c r="I249" t="s">
        <v>399</v>
      </c>
      <c r="J249" t="s">
        <v>7</v>
      </c>
      <c r="K249" t="s">
        <v>363</v>
      </c>
      <c r="L249" t="s">
        <v>7</v>
      </c>
      <c r="M249" t="s">
        <v>370</v>
      </c>
      <c r="N249">
        <v>310</v>
      </c>
      <c r="O249">
        <v>22564</v>
      </c>
      <c r="P249">
        <v>1381941.13</v>
      </c>
      <c r="Q249">
        <v>61.2</v>
      </c>
      <c r="R249">
        <v>22502</v>
      </c>
      <c r="S249">
        <v>99.7</v>
      </c>
      <c r="T249">
        <v>17257</v>
      </c>
      <c r="U249">
        <v>76.5</v>
      </c>
      <c r="V249">
        <v>21062</v>
      </c>
      <c r="W249">
        <v>93.3</v>
      </c>
      <c r="X249">
        <v>13317</v>
      </c>
      <c r="Y249">
        <v>59</v>
      </c>
      <c r="Z249">
        <v>7724</v>
      </c>
      <c r="AA249">
        <v>34.200000000000003</v>
      </c>
      <c r="AB249">
        <v>10374</v>
      </c>
      <c r="AC249">
        <v>46</v>
      </c>
      <c r="AD249">
        <v>124627.57</v>
      </c>
      <c r="AE249">
        <v>5.52</v>
      </c>
      <c r="AF249">
        <v>22564</v>
      </c>
      <c r="AG249">
        <v>2101.66</v>
      </c>
      <c r="AH249">
        <v>0.09</v>
      </c>
      <c r="AI249">
        <v>0.08</v>
      </c>
      <c r="AJ249">
        <v>0.11</v>
      </c>
      <c r="AK249">
        <v>2796.19</v>
      </c>
      <c r="AL249">
        <v>0.12</v>
      </c>
      <c r="AM249">
        <v>0.11</v>
      </c>
      <c r="AN249">
        <v>0.14000000000000001</v>
      </c>
      <c r="AO249">
        <v>-795.16</v>
      </c>
      <c r="AP249">
        <v>-0.04</v>
      </c>
      <c r="AQ249">
        <v>-0.05</v>
      </c>
      <c r="AR249">
        <v>-0.02</v>
      </c>
      <c r="AS249">
        <v>864.96</v>
      </c>
      <c r="AT249">
        <v>0.04</v>
      </c>
      <c r="AU249">
        <v>0.02</v>
      </c>
      <c r="AV249">
        <v>0.06</v>
      </c>
      <c r="AW249">
        <v>4063.12</v>
      </c>
      <c r="AX249">
        <v>0.18</v>
      </c>
      <c r="AY249">
        <v>0.16</v>
      </c>
      <c r="AZ249">
        <v>0.2</v>
      </c>
      <c r="BA249">
        <v>22528</v>
      </c>
      <c r="BB249">
        <v>99.8</v>
      </c>
      <c r="BC249">
        <v>22519</v>
      </c>
      <c r="BD249">
        <v>99.8</v>
      </c>
      <c r="BE249">
        <v>22435</v>
      </c>
      <c r="BF249">
        <v>99.4</v>
      </c>
      <c r="BG249">
        <v>22507</v>
      </c>
      <c r="BH249">
        <v>99.7</v>
      </c>
      <c r="BI249">
        <v>22424</v>
      </c>
      <c r="BJ249">
        <v>99.4</v>
      </c>
      <c r="BK249">
        <v>20001</v>
      </c>
      <c r="BL249">
        <v>88.6</v>
      </c>
      <c r="BM249">
        <v>14857</v>
      </c>
      <c r="BN249">
        <v>65.8</v>
      </c>
      <c r="BO249">
        <v>19886</v>
      </c>
      <c r="BP249">
        <v>88.1</v>
      </c>
      <c r="BQ249">
        <v>18491</v>
      </c>
      <c r="BR249">
        <v>81.900000000000006</v>
      </c>
      <c r="BS249">
        <v>17160</v>
      </c>
      <c r="BT249">
        <v>76.5</v>
      </c>
      <c r="BU249">
        <v>15503</v>
      </c>
      <c r="BV249">
        <v>77.5</v>
      </c>
      <c r="BW249">
        <v>9934</v>
      </c>
      <c r="BX249">
        <v>66.900000000000006</v>
      </c>
      <c r="BY249">
        <v>21587</v>
      </c>
      <c r="BZ249">
        <v>95.7</v>
      </c>
      <c r="CA249">
        <v>21649</v>
      </c>
      <c r="CB249">
        <v>95.9</v>
      </c>
      <c r="CC249">
        <v>20546</v>
      </c>
      <c r="CD249">
        <v>91.6</v>
      </c>
      <c r="CE249">
        <v>17505</v>
      </c>
      <c r="CF249">
        <v>87.5</v>
      </c>
      <c r="CG249">
        <v>12166</v>
      </c>
      <c r="CH249">
        <v>81.900000000000006</v>
      </c>
      <c r="CI249">
        <v>142947</v>
      </c>
      <c r="CJ249">
        <v>6.34</v>
      </c>
      <c r="CK249">
        <v>136203.75</v>
      </c>
      <c r="CL249">
        <v>6.04</v>
      </c>
      <c r="CM249">
        <v>134382</v>
      </c>
      <c r="CN249">
        <v>5.96</v>
      </c>
      <c r="CO249">
        <v>119077</v>
      </c>
      <c r="CP249">
        <v>5.28</v>
      </c>
      <c r="CQ249">
        <v>80780.61</v>
      </c>
      <c r="CR249">
        <v>3.58</v>
      </c>
      <c r="CS249">
        <v>286128</v>
      </c>
      <c r="CT249">
        <v>12.7</v>
      </c>
      <c r="CU249">
        <v>272407.5</v>
      </c>
      <c r="CV249">
        <v>12.1</v>
      </c>
      <c r="CW249">
        <v>409161.87</v>
      </c>
      <c r="CX249">
        <v>18.100000000000001</v>
      </c>
      <c r="CY249">
        <v>414243.76</v>
      </c>
      <c r="CZ249">
        <v>18.399999999999999</v>
      </c>
      <c r="DA249">
        <v>383826.51</v>
      </c>
      <c r="DB249">
        <v>17</v>
      </c>
      <c r="DC249">
        <v>30417.25</v>
      </c>
      <c r="DD249">
        <v>1.3</v>
      </c>
      <c r="DE249">
        <v>66719</v>
      </c>
      <c r="DF249">
        <v>3</v>
      </c>
      <c r="DG249">
        <v>67000</v>
      </c>
      <c r="DH249">
        <v>3</v>
      </c>
      <c r="DI249">
        <v>50</v>
      </c>
      <c r="DJ249">
        <v>0.2</v>
      </c>
      <c r="DK249">
        <v>39</v>
      </c>
      <c r="DL249">
        <v>0.2</v>
      </c>
      <c r="DM249">
        <v>69</v>
      </c>
      <c r="DN249">
        <v>0.3</v>
      </c>
      <c r="DO249">
        <v>894</v>
      </c>
      <c r="DP249">
        <v>4</v>
      </c>
      <c r="DQ249">
        <v>8195</v>
      </c>
      <c r="DR249">
        <v>36.299999999999997</v>
      </c>
      <c r="DS249">
        <v>12548</v>
      </c>
      <c r="DT249">
        <v>55.6</v>
      </c>
      <c r="DU249">
        <v>9876</v>
      </c>
      <c r="DV249">
        <v>43.8</v>
      </c>
      <c r="DW249">
        <v>9874</v>
      </c>
      <c r="DX249">
        <v>43.8</v>
      </c>
      <c r="DY249">
        <v>2598</v>
      </c>
      <c r="DZ249">
        <v>11.5</v>
      </c>
      <c r="EA249">
        <v>928</v>
      </c>
      <c r="EB249">
        <v>4.0999999999999996</v>
      </c>
      <c r="EC249">
        <v>8267</v>
      </c>
      <c r="ED249">
        <v>36.6</v>
      </c>
    </row>
    <row r="250" spans="1:134" x14ac:dyDescent="0.35">
      <c r="A250" s="228" t="str">
        <f t="shared" si="4"/>
        <v>Provisional.State-funded mainstream.Religious denomination by prior attainment.Total</v>
      </c>
      <c r="B250">
        <v>201819</v>
      </c>
      <c r="C250" t="s">
        <v>223</v>
      </c>
      <c r="D250" t="s">
        <v>224</v>
      </c>
      <c r="E250" t="s">
        <v>225</v>
      </c>
      <c r="F250" t="s">
        <v>226</v>
      </c>
      <c r="G250" t="s">
        <v>239</v>
      </c>
      <c r="H250" s="380" t="s">
        <v>235</v>
      </c>
      <c r="I250" t="s">
        <v>399</v>
      </c>
      <c r="J250" t="s">
        <v>7</v>
      </c>
      <c r="K250" t="s">
        <v>363</v>
      </c>
      <c r="L250" t="s">
        <v>7</v>
      </c>
      <c r="M250" t="s">
        <v>371</v>
      </c>
      <c r="N250">
        <v>3</v>
      </c>
      <c r="O250">
        <v>143</v>
      </c>
      <c r="P250">
        <v>9329</v>
      </c>
      <c r="Q250">
        <v>65.2</v>
      </c>
      <c r="R250">
        <v>143</v>
      </c>
      <c r="S250">
        <v>100</v>
      </c>
      <c r="T250">
        <v>130</v>
      </c>
      <c r="U250">
        <v>90.9</v>
      </c>
      <c r="V250">
        <v>140</v>
      </c>
      <c r="W250">
        <v>97.9</v>
      </c>
      <c r="X250">
        <v>128</v>
      </c>
      <c r="Y250">
        <v>89.5</v>
      </c>
      <c r="Z250">
        <v>72</v>
      </c>
      <c r="AA250">
        <v>50.3</v>
      </c>
      <c r="AB250">
        <v>92</v>
      </c>
      <c r="AC250">
        <v>64.3</v>
      </c>
      <c r="AD250">
        <v>883.64</v>
      </c>
      <c r="AE250">
        <v>6.18</v>
      </c>
      <c r="AF250">
        <v>143</v>
      </c>
      <c r="AG250">
        <v>84.54</v>
      </c>
      <c r="AH250">
        <v>0.59</v>
      </c>
      <c r="AI250">
        <v>0.38</v>
      </c>
      <c r="AJ250">
        <v>0.8</v>
      </c>
      <c r="AK250">
        <v>30.83</v>
      </c>
      <c r="AL250">
        <v>0.22</v>
      </c>
      <c r="AM250">
        <v>0.01</v>
      </c>
      <c r="AN250">
        <v>0.43</v>
      </c>
      <c r="AO250">
        <v>129.77000000000001</v>
      </c>
      <c r="AP250">
        <v>0.91</v>
      </c>
      <c r="AQ250">
        <v>0.7</v>
      </c>
      <c r="AR250">
        <v>1.1200000000000001</v>
      </c>
      <c r="AS250">
        <v>90.84</v>
      </c>
      <c r="AT250">
        <v>0.64</v>
      </c>
      <c r="AU250">
        <v>0.43</v>
      </c>
      <c r="AV250">
        <v>0.85</v>
      </c>
      <c r="AW250">
        <v>83.84</v>
      </c>
      <c r="AX250">
        <v>0.59</v>
      </c>
      <c r="AY250">
        <v>0.38</v>
      </c>
      <c r="AZ250">
        <v>0.8</v>
      </c>
      <c r="BA250">
        <v>143</v>
      </c>
      <c r="BB250">
        <v>100</v>
      </c>
      <c r="BC250">
        <v>143</v>
      </c>
      <c r="BD250">
        <v>100</v>
      </c>
      <c r="BE250">
        <v>143</v>
      </c>
      <c r="BF250">
        <v>100</v>
      </c>
      <c r="BG250">
        <v>143</v>
      </c>
      <c r="BH250">
        <v>100</v>
      </c>
      <c r="BI250">
        <v>143</v>
      </c>
      <c r="BJ250">
        <v>100</v>
      </c>
      <c r="BK250">
        <v>138</v>
      </c>
      <c r="BL250">
        <v>96.5</v>
      </c>
      <c r="BM250">
        <v>133</v>
      </c>
      <c r="BN250">
        <v>93</v>
      </c>
      <c r="BO250">
        <v>133</v>
      </c>
      <c r="BP250">
        <v>93</v>
      </c>
      <c r="BQ250">
        <v>138</v>
      </c>
      <c r="BR250">
        <v>96.5</v>
      </c>
      <c r="BS250">
        <v>118</v>
      </c>
      <c r="BT250">
        <v>82.5</v>
      </c>
      <c r="BU250">
        <v>104</v>
      </c>
      <c r="BV250">
        <v>75.400000000000006</v>
      </c>
      <c r="BW250">
        <v>91</v>
      </c>
      <c r="BX250">
        <v>68.400000000000006</v>
      </c>
      <c r="BY250">
        <v>141</v>
      </c>
      <c r="BZ250">
        <v>98.6</v>
      </c>
      <c r="CA250">
        <v>142</v>
      </c>
      <c r="CB250">
        <v>99.3</v>
      </c>
      <c r="CC250">
        <v>138</v>
      </c>
      <c r="CD250">
        <v>96.5</v>
      </c>
      <c r="CE250">
        <v>120</v>
      </c>
      <c r="CF250">
        <v>87</v>
      </c>
      <c r="CG250">
        <v>105</v>
      </c>
      <c r="CH250">
        <v>78.900000000000006</v>
      </c>
      <c r="CI250">
        <v>907</v>
      </c>
      <c r="CJ250">
        <v>6.34</v>
      </c>
      <c r="CK250">
        <v>981</v>
      </c>
      <c r="CL250">
        <v>6.86</v>
      </c>
      <c r="CM250">
        <v>932.5</v>
      </c>
      <c r="CN250">
        <v>6.52</v>
      </c>
      <c r="CO250">
        <v>822</v>
      </c>
      <c r="CP250">
        <v>5.75</v>
      </c>
      <c r="CQ250">
        <v>726.5</v>
      </c>
      <c r="CR250">
        <v>5.08</v>
      </c>
      <c r="CS250">
        <v>1814</v>
      </c>
      <c r="CT250">
        <v>12.7</v>
      </c>
      <c r="CU250">
        <v>1962</v>
      </c>
      <c r="CV250">
        <v>13.7</v>
      </c>
      <c r="CW250">
        <v>2796.5</v>
      </c>
      <c r="CX250">
        <v>19.600000000000001</v>
      </c>
      <c r="CY250">
        <v>2756.5</v>
      </c>
      <c r="CZ250">
        <v>19.3</v>
      </c>
      <c r="DA250">
        <v>2503</v>
      </c>
      <c r="DB250">
        <v>17.5</v>
      </c>
      <c r="DC250">
        <v>253.5</v>
      </c>
      <c r="DD250">
        <v>1.8</v>
      </c>
      <c r="DE250">
        <v>429</v>
      </c>
      <c r="DF250">
        <v>3</v>
      </c>
      <c r="DG250">
        <v>428</v>
      </c>
      <c r="DH250">
        <v>3</v>
      </c>
      <c r="DI250">
        <v>0</v>
      </c>
      <c r="DJ250">
        <v>0</v>
      </c>
      <c r="DK250">
        <v>0</v>
      </c>
      <c r="DL250">
        <v>0</v>
      </c>
      <c r="DM250">
        <v>0</v>
      </c>
      <c r="DN250">
        <v>0</v>
      </c>
      <c r="DO250">
        <v>0</v>
      </c>
      <c r="DP250">
        <v>0</v>
      </c>
      <c r="DQ250">
        <v>15</v>
      </c>
      <c r="DR250">
        <v>10.5</v>
      </c>
      <c r="DS250">
        <v>77</v>
      </c>
      <c r="DT250">
        <v>53.8</v>
      </c>
      <c r="DU250">
        <v>66</v>
      </c>
      <c r="DV250">
        <v>46.2</v>
      </c>
      <c r="DW250">
        <v>66</v>
      </c>
      <c r="DX250">
        <v>46.2</v>
      </c>
      <c r="DY250">
        <v>0</v>
      </c>
      <c r="DZ250">
        <v>0</v>
      </c>
      <c r="EA250">
        <v>3</v>
      </c>
      <c r="EB250">
        <v>2.1</v>
      </c>
      <c r="EC250">
        <v>32</v>
      </c>
      <c r="ED250">
        <v>22.4</v>
      </c>
    </row>
    <row r="251" spans="1:134" x14ac:dyDescent="0.35">
      <c r="A251" s="228" t="str">
        <f t="shared" si="4"/>
        <v>Provisional.State-funded mainstream.Admission type by prior attainment.Total</v>
      </c>
      <c r="B251">
        <v>201819</v>
      </c>
      <c r="C251" t="s">
        <v>223</v>
      </c>
      <c r="D251" t="s">
        <v>224</v>
      </c>
      <c r="E251" t="s">
        <v>225</v>
      </c>
      <c r="F251" t="s">
        <v>226</v>
      </c>
      <c r="G251" t="s">
        <v>239</v>
      </c>
      <c r="H251" s="380" t="s">
        <v>235</v>
      </c>
      <c r="I251" t="s">
        <v>400</v>
      </c>
      <c r="J251" t="s">
        <v>7</v>
      </c>
      <c r="K251" t="s">
        <v>363</v>
      </c>
      <c r="L251" t="s">
        <v>401</v>
      </c>
      <c r="M251" t="s">
        <v>7</v>
      </c>
      <c r="N251">
        <v>211</v>
      </c>
      <c r="O251">
        <v>10405</v>
      </c>
      <c r="P251">
        <v>570163.91</v>
      </c>
      <c r="Q251">
        <v>54.8</v>
      </c>
      <c r="R251">
        <v>10350</v>
      </c>
      <c r="S251">
        <v>99.5</v>
      </c>
      <c r="T251">
        <v>6784</v>
      </c>
      <c r="U251">
        <v>65.2</v>
      </c>
      <c r="V251">
        <v>9240</v>
      </c>
      <c r="W251">
        <v>88.8</v>
      </c>
      <c r="X251">
        <v>4825</v>
      </c>
      <c r="Y251">
        <v>46.4</v>
      </c>
      <c r="Z251">
        <v>1982</v>
      </c>
      <c r="AA251">
        <v>19</v>
      </c>
      <c r="AB251">
        <v>3119</v>
      </c>
      <c r="AC251">
        <v>30</v>
      </c>
      <c r="AD251">
        <v>49848.23</v>
      </c>
      <c r="AE251">
        <v>4.79</v>
      </c>
      <c r="AF251">
        <v>10405</v>
      </c>
      <c r="AG251">
        <v>-2827.11</v>
      </c>
      <c r="AH251">
        <v>-0.27</v>
      </c>
      <c r="AI251">
        <v>-0.3</v>
      </c>
      <c r="AJ251">
        <v>-0.25</v>
      </c>
      <c r="AK251">
        <v>-2754.31</v>
      </c>
      <c r="AL251">
        <v>-0.26</v>
      </c>
      <c r="AM251">
        <v>-0.28999999999999998</v>
      </c>
      <c r="AN251">
        <v>-0.24</v>
      </c>
      <c r="AO251">
        <v>-2620.02</v>
      </c>
      <c r="AP251">
        <v>-0.25</v>
      </c>
      <c r="AQ251">
        <v>-0.28000000000000003</v>
      </c>
      <c r="AR251">
        <v>-0.23</v>
      </c>
      <c r="AS251">
        <v>-4136.6099999999997</v>
      </c>
      <c r="AT251">
        <v>-0.4</v>
      </c>
      <c r="AU251">
        <v>-0.42</v>
      </c>
      <c r="AV251">
        <v>-0.37</v>
      </c>
      <c r="AW251">
        <v>-2276.2399999999998</v>
      </c>
      <c r="AX251">
        <v>-0.22</v>
      </c>
      <c r="AY251">
        <v>-0.24</v>
      </c>
      <c r="AZ251">
        <v>-0.19</v>
      </c>
      <c r="BA251">
        <v>10372</v>
      </c>
      <c r="BB251">
        <v>99.7</v>
      </c>
      <c r="BC251">
        <v>10366</v>
      </c>
      <c r="BD251">
        <v>99.6</v>
      </c>
      <c r="BE251">
        <v>10305</v>
      </c>
      <c r="BF251">
        <v>99</v>
      </c>
      <c r="BG251">
        <v>10355</v>
      </c>
      <c r="BH251">
        <v>99.5</v>
      </c>
      <c r="BI251">
        <v>10304</v>
      </c>
      <c r="BJ251">
        <v>99</v>
      </c>
      <c r="BK251">
        <v>8900</v>
      </c>
      <c r="BL251">
        <v>85.5</v>
      </c>
      <c r="BM251">
        <v>5541</v>
      </c>
      <c r="BN251">
        <v>53.3</v>
      </c>
      <c r="BO251">
        <v>8265</v>
      </c>
      <c r="BP251">
        <v>79.400000000000006</v>
      </c>
      <c r="BQ251">
        <v>7679</v>
      </c>
      <c r="BR251">
        <v>73.8</v>
      </c>
      <c r="BS251">
        <v>6590</v>
      </c>
      <c r="BT251">
        <v>64</v>
      </c>
      <c r="BU251">
        <v>5693</v>
      </c>
      <c r="BV251">
        <v>64</v>
      </c>
      <c r="BW251">
        <v>2934</v>
      </c>
      <c r="BX251">
        <v>53</v>
      </c>
      <c r="BY251">
        <v>9516</v>
      </c>
      <c r="BZ251">
        <v>91.5</v>
      </c>
      <c r="CA251">
        <v>9763</v>
      </c>
      <c r="CB251">
        <v>93.8</v>
      </c>
      <c r="CC251">
        <v>8818</v>
      </c>
      <c r="CD251">
        <v>85.6</v>
      </c>
      <c r="CE251">
        <v>6952</v>
      </c>
      <c r="CF251">
        <v>78.099999999999994</v>
      </c>
      <c r="CG251">
        <v>3983</v>
      </c>
      <c r="CH251">
        <v>71.900000000000006</v>
      </c>
      <c r="CI251">
        <v>59541</v>
      </c>
      <c r="CJ251">
        <v>5.72</v>
      </c>
      <c r="CK251">
        <v>57307</v>
      </c>
      <c r="CL251">
        <v>5.51</v>
      </c>
      <c r="CM251">
        <v>55219</v>
      </c>
      <c r="CN251">
        <v>5.31</v>
      </c>
      <c r="CO251">
        <v>45712</v>
      </c>
      <c r="CP251">
        <v>4.3899999999999997</v>
      </c>
      <c r="CQ251">
        <v>26090.66</v>
      </c>
      <c r="CR251">
        <v>2.5099999999999998</v>
      </c>
      <c r="CS251">
        <v>119245</v>
      </c>
      <c r="CT251">
        <v>11.5</v>
      </c>
      <c r="CU251">
        <v>114614</v>
      </c>
      <c r="CV251">
        <v>11</v>
      </c>
      <c r="CW251">
        <v>165304.16</v>
      </c>
      <c r="CX251">
        <v>15.9</v>
      </c>
      <c r="CY251">
        <v>171000.75</v>
      </c>
      <c r="CZ251">
        <v>16.399999999999999</v>
      </c>
      <c r="DA251">
        <v>136239.75</v>
      </c>
      <c r="DB251">
        <v>13.1</v>
      </c>
      <c r="DC251">
        <v>34761</v>
      </c>
      <c r="DD251">
        <v>3.3</v>
      </c>
      <c r="DE251">
        <v>30451</v>
      </c>
      <c r="DF251">
        <v>2.9</v>
      </c>
      <c r="DG251">
        <v>30613</v>
      </c>
      <c r="DH251">
        <v>2.9</v>
      </c>
      <c r="DI251">
        <v>46</v>
      </c>
      <c r="DJ251">
        <v>0.4</v>
      </c>
      <c r="DK251">
        <v>28</v>
      </c>
      <c r="DL251">
        <v>0.3</v>
      </c>
      <c r="DM251">
        <v>41</v>
      </c>
      <c r="DN251">
        <v>0.4</v>
      </c>
      <c r="DO251">
        <v>690</v>
      </c>
      <c r="DP251">
        <v>6.6</v>
      </c>
      <c r="DQ251">
        <v>4775</v>
      </c>
      <c r="DR251">
        <v>45.9</v>
      </c>
      <c r="DS251">
        <v>6409</v>
      </c>
      <c r="DT251">
        <v>61.6</v>
      </c>
      <c r="DU251">
        <v>3896</v>
      </c>
      <c r="DV251">
        <v>37.4</v>
      </c>
      <c r="DW251">
        <v>3848</v>
      </c>
      <c r="DX251">
        <v>37</v>
      </c>
      <c r="DY251">
        <v>921</v>
      </c>
      <c r="DZ251">
        <v>8.9</v>
      </c>
      <c r="EA251">
        <v>197</v>
      </c>
      <c r="EB251">
        <v>1.9</v>
      </c>
      <c r="EC251">
        <v>4527</v>
      </c>
      <c r="ED251">
        <v>43.5</v>
      </c>
    </row>
    <row r="252" spans="1:134" x14ac:dyDescent="0.35">
      <c r="A252" s="228" t="str">
        <f t="shared" si="4"/>
        <v>Provisional.State-funded mainstream.Admission type by prior attainment.Total</v>
      </c>
      <c r="B252">
        <v>201819</v>
      </c>
      <c r="C252" t="s">
        <v>223</v>
      </c>
      <c r="D252" t="s">
        <v>224</v>
      </c>
      <c r="E252" t="s">
        <v>225</v>
      </c>
      <c r="F252" t="s">
        <v>226</v>
      </c>
      <c r="G252" t="s">
        <v>239</v>
      </c>
      <c r="H252" s="380" t="s">
        <v>235</v>
      </c>
      <c r="I252" t="s">
        <v>400</v>
      </c>
      <c r="J252" t="s">
        <v>7</v>
      </c>
      <c r="K252" t="s">
        <v>363</v>
      </c>
      <c r="L252" t="s">
        <v>402</v>
      </c>
      <c r="M252" t="s">
        <v>7</v>
      </c>
      <c r="N252">
        <v>2818</v>
      </c>
      <c r="O252">
        <v>192057</v>
      </c>
      <c r="P252">
        <v>11501254.76</v>
      </c>
      <c r="Q252">
        <v>59.9</v>
      </c>
      <c r="R252">
        <v>191331</v>
      </c>
      <c r="S252">
        <v>99.6</v>
      </c>
      <c r="T252">
        <v>144016</v>
      </c>
      <c r="U252">
        <v>75</v>
      </c>
      <c r="V252">
        <v>177184</v>
      </c>
      <c r="W252">
        <v>92.3</v>
      </c>
      <c r="X252">
        <v>108862</v>
      </c>
      <c r="Y252">
        <v>56.7</v>
      </c>
      <c r="Z252">
        <v>61495</v>
      </c>
      <c r="AA252">
        <v>32</v>
      </c>
      <c r="AB252">
        <v>83561</v>
      </c>
      <c r="AC252">
        <v>43.5</v>
      </c>
      <c r="AD252">
        <v>1038505.27</v>
      </c>
      <c r="AE252">
        <v>5.41</v>
      </c>
      <c r="AF252">
        <v>192057</v>
      </c>
      <c r="AG252">
        <v>-3647.56</v>
      </c>
      <c r="AH252">
        <v>-0.02</v>
      </c>
      <c r="AI252">
        <v>-0.02</v>
      </c>
      <c r="AJ252">
        <v>-0.01</v>
      </c>
      <c r="AK252">
        <v>-4468.96</v>
      </c>
      <c r="AL252">
        <v>-0.02</v>
      </c>
      <c r="AM252">
        <v>-0.03</v>
      </c>
      <c r="AN252">
        <v>-0.02</v>
      </c>
      <c r="AO252">
        <v>-3519.27</v>
      </c>
      <c r="AP252">
        <v>-0.02</v>
      </c>
      <c r="AQ252">
        <v>-0.02</v>
      </c>
      <c r="AR252">
        <v>-0.01</v>
      </c>
      <c r="AS252">
        <v>-7384.32</v>
      </c>
      <c r="AT252">
        <v>-0.04</v>
      </c>
      <c r="AU252">
        <v>-0.04</v>
      </c>
      <c r="AV252">
        <v>-0.03</v>
      </c>
      <c r="AW252">
        <v>-7227.3</v>
      </c>
      <c r="AX252">
        <v>-0.04</v>
      </c>
      <c r="AY252">
        <v>-0.04</v>
      </c>
      <c r="AZ252">
        <v>-0.03</v>
      </c>
      <c r="BA252">
        <v>191661</v>
      </c>
      <c r="BB252">
        <v>99.8</v>
      </c>
      <c r="BC252">
        <v>191586</v>
      </c>
      <c r="BD252">
        <v>99.8</v>
      </c>
      <c r="BE252">
        <v>190672</v>
      </c>
      <c r="BF252">
        <v>99.3</v>
      </c>
      <c r="BG252">
        <v>191424</v>
      </c>
      <c r="BH252">
        <v>99.7</v>
      </c>
      <c r="BI252">
        <v>190210</v>
      </c>
      <c r="BJ252">
        <v>99</v>
      </c>
      <c r="BK252">
        <v>169547</v>
      </c>
      <c r="BL252">
        <v>88.3</v>
      </c>
      <c r="BM252">
        <v>120762</v>
      </c>
      <c r="BN252">
        <v>62.9</v>
      </c>
      <c r="BO252">
        <v>164439</v>
      </c>
      <c r="BP252">
        <v>85.6</v>
      </c>
      <c r="BQ252">
        <v>157154</v>
      </c>
      <c r="BR252">
        <v>81.8</v>
      </c>
      <c r="BS252">
        <v>144124</v>
      </c>
      <c r="BT252">
        <v>75.8</v>
      </c>
      <c r="BU252">
        <v>127678</v>
      </c>
      <c r="BV252">
        <v>75.3</v>
      </c>
      <c r="BW252">
        <v>78048</v>
      </c>
      <c r="BX252">
        <v>64.599999999999994</v>
      </c>
      <c r="BY252">
        <v>181129</v>
      </c>
      <c r="BZ252">
        <v>94.3</v>
      </c>
      <c r="CA252">
        <v>184132</v>
      </c>
      <c r="CB252">
        <v>95.9</v>
      </c>
      <c r="CC252">
        <v>173585</v>
      </c>
      <c r="CD252">
        <v>91.3</v>
      </c>
      <c r="CE252">
        <v>145642</v>
      </c>
      <c r="CF252">
        <v>85.9</v>
      </c>
      <c r="CG252">
        <v>97461</v>
      </c>
      <c r="CH252">
        <v>80.7</v>
      </c>
      <c r="CI252">
        <v>1184885.54</v>
      </c>
      <c r="CJ252">
        <v>6.17</v>
      </c>
      <c r="CK252">
        <v>1157720.68</v>
      </c>
      <c r="CL252">
        <v>6.03</v>
      </c>
      <c r="CM252">
        <v>1132794.02</v>
      </c>
      <c r="CN252">
        <v>5.9</v>
      </c>
      <c r="CO252">
        <v>986378</v>
      </c>
      <c r="CP252">
        <v>5.14</v>
      </c>
      <c r="CQ252">
        <v>636458.22</v>
      </c>
      <c r="CR252">
        <v>3.31</v>
      </c>
      <c r="CS252">
        <v>2372180.08</v>
      </c>
      <c r="CT252">
        <v>12.4</v>
      </c>
      <c r="CU252">
        <v>2315441.36</v>
      </c>
      <c r="CV252">
        <v>12.1</v>
      </c>
      <c r="CW252">
        <v>3424035.7</v>
      </c>
      <c r="CX252">
        <v>17.8</v>
      </c>
      <c r="CY252">
        <v>3389597.62</v>
      </c>
      <c r="CZ252">
        <v>17.600000000000001</v>
      </c>
      <c r="DA252">
        <v>2957279.37</v>
      </c>
      <c r="DB252">
        <v>15.4</v>
      </c>
      <c r="DC252">
        <v>432318.25</v>
      </c>
      <c r="DD252">
        <v>2.2999999999999998</v>
      </c>
      <c r="DE252">
        <v>566610</v>
      </c>
      <c r="DF252">
        <v>3</v>
      </c>
      <c r="DG252">
        <v>567481</v>
      </c>
      <c r="DH252">
        <v>3</v>
      </c>
      <c r="DI252">
        <v>543</v>
      </c>
      <c r="DJ252">
        <v>0.3</v>
      </c>
      <c r="DK252">
        <v>437</v>
      </c>
      <c r="DL252">
        <v>0.2</v>
      </c>
      <c r="DM252">
        <v>686</v>
      </c>
      <c r="DN252">
        <v>0.4</v>
      </c>
      <c r="DO252">
        <v>9620</v>
      </c>
      <c r="DP252">
        <v>5</v>
      </c>
      <c r="DQ252">
        <v>71909</v>
      </c>
      <c r="DR252">
        <v>37.4</v>
      </c>
      <c r="DS252">
        <v>101547</v>
      </c>
      <c r="DT252">
        <v>52.9</v>
      </c>
      <c r="DU252">
        <v>88679</v>
      </c>
      <c r="DV252">
        <v>46.2</v>
      </c>
      <c r="DW252">
        <v>88484</v>
      </c>
      <c r="DX252">
        <v>46.1</v>
      </c>
      <c r="DY252">
        <v>21685</v>
      </c>
      <c r="DZ252">
        <v>11.3</v>
      </c>
      <c r="EA252">
        <v>6036</v>
      </c>
      <c r="EB252">
        <v>3.1</v>
      </c>
      <c r="EC252">
        <v>83228</v>
      </c>
      <c r="ED252">
        <v>43.3</v>
      </c>
    </row>
    <row r="253" spans="1:134" x14ac:dyDescent="0.35">
      <c r="A253" s="228" t="str">
        <f t="shared" si="4"/>
        <v>Provisional.State-funded mainstream.Admission type by prior attainment.Total</v>
      </c>
      <c r="B253">
        <v>201819</v>
      </c>
      <c r="C253" t="s">
        <v>223</v>
      </c>
      <c r="D253" t="s">
        <v>224</v>
      </c>
      <c r="E253" t="s">
        <v>225</v>
      </c>
      <c r="F253" t="s">
        <v>226</v>
      </c>
      <c r="G253" t="s">
        <v>239</v>
      </c>
      <c r="H253" s="380" t="s">
        <v>235</v>
      </c>
      <c r="I253" t="s">
        <v>400</v>
      </c>
      <c r="J253" t="s">
        <v>7</v>
      </c>
      <c r="K253" t="s">
        <v>363</v>
      </c>
      <c r="L253" t="s">
        <v>403</v>
      </c>
      <c r="M253" t="s">
        <v>7</v>
      </c>
      <c r="N253">
        <v>163</v>
      </c>
      <c r="O253">
        <v>20788</v>
      </c>
      <c r="P253">
        <v>1498740.67</v>
      </c>
      <c r="Q253">
        <v>72.099999999999994</v>
      </c>
      <c r="R253">
        <v>20761</v>
      </c>
      <c r="S253">
        <v>99.9</v>
      </c>
      <c r="T253">
        <v>19651</v>
      </c>
      <c r="U253">
        <v>94.5</v>
      </c>
      <c r="V253">
        <v>20595</v>
      </c>
      <c r="W253">
        <v>99.1</v>
      </c>
      <c r="X253">
        <v>16834</v>
      </c>
      <c r="Y253">
        <v>81</v>
      </c>
      <c r="Z253">
        <v>13395</v>
      </c>
      <c r="AA253">
        <v>64.400000000000006</v>
      </c>
      <c r="AB253">
        <v>15392</v>
      </c>
      <c r="AC253">
        <v>74</v>
      </c>
      <c r="AD253">
        <v>142146.43</v>
      </c>
      <c r="AE253">
        <v>6.84</v>
      </c>
      <c r="AF253">
        <v>20788</v>
      </c>
      <c r="AG253">
        <v>11046.62</v>
      </c>
      <c r="AH253">
        <v>0.53</v>
      </c>
      <c r="AI253">
        <v>0.51</v>
      </c>
      <c r="AJ253">
        <v>0.55000000000000004</v>
      </c>
      <c r="AK253">
        <v>9294.59</v>
      </c>
      <c r="AL253">
        <v>0.45</v>
      </c>
      <c r="AM253">
        <v>0.43</v>
      </c>
      <c r="AN253">
        <v>0.46</v>
      </c>
      <c r="AO253">
        <v>7883.24</v>
      </c>
      <c r="AP253">
        <v>0.38</v>
      </c>
      <c r="AQ253">
        <v>0.36</v>
      </c>
      <c r="AR253">
        <v>0.4</v>
      </c>
      <c r="AS253">
        <v>13807.88</v>
      </c>
      <c r="AT253">
        <v>0.66</v>
      </c>
      <c r="AU253">
        <v>0.65</v>
      </c>
      <c r="AV253">
        <v>0.68</v>
      </c>
      <c r="AW253">
        <v>11245.97</v>
      </c>
      <c r="AX253">
        <v>0.54</v>
      </c>
      <c r="AY253">
        <v>0.52</v>
      </c>
      <c r="AZ253">
        <v>0.56000000000000005</v>
      </c>
      <c r="BA253">
        <v>20772</v>
      </c>
      <c r="BB253">
        <v>99.9</v>
      </c>
      <c r="BC253">
        <v>20770</v>
      </c>
      <c r="BD253">
        <v>99.9</v>
      </c>
      <c r="BE253">
        <v>20721</v>
      </c>
      <c r="BF253">
        <v>99.7</v>
      </c>
      <c r="BG253">
        <v>20769</v>
      </c>
      <c r="BH253">
        <v>99.9</v>
      </c>
      <c r="BI253">
        <v>20614</v>
      </c>
      <c r="BJ253">
        <v>99.2</v>
      </c>
      <c r="BK253">
        <v>18584</v>
      </c>
      <c r="BL253">
        <v>89.4</v>
      </c>
      <c r="BM253">
        <v>18782</v>
      </c>
      <c r="BN253">
        <v>90.4</v>
      </c>
      <c r="BO253">
        <v>20129</v>
      </c>
      <c r="BP253">
        <v>96.8</v>
      </c>
      <c r="BQ253">
        <v>20133</v>
      </c>
      <c r="BR253">
        <v>96.8</v>
      </c>
      <c r="BS253">
        <v>19639</v>
      </c>
      <c r="BT253">
        <v>95.3</v>
      </c>
      <c r="BU253">
        <v>17542</v>
      </c>
      <c r="BV253">
        <v>94.4</v>
      </c>
      <c r="BW253">
        <v>15423</v>
      </c>
      <c r="BX253">
        <v>82.1</v>
      </c>
      <c r="BY253">
        <v>20596</v>
      </c>
      <c r="BZ253">
        <v>99.1</v>
      </c>
      <c r="CA253">
        <v>20731</v>
      </c>
      <c r="CB253">
        <v>99.7</v>
      </c>
      <c r="CC253">
        <v>20440</v>
      </c>
      <c r="CD253">
        <v>99.2</v>
      </c>
      <c r="CE253">
        <v>18185</v>
      </c>
      <c r="CF253">
        <v>97.9</v>
      </c>
      <c r="CG253">
        <v>17283</v>
      </c>
      <c r="CH253">
        <v>92</v>
      </c>
      <c r="CI253">
        <v>149294</v>
      </c>
      <c r="CJ253">
        <v>7.18</v>
      </c>
      <c r="CK253">
        <v>149114.54999999999</v>
      </c>
      <c r="CL253">
        <v>7.17</v>
      </c>
      <c r="CM253">
        <v>151780.22</v>
      </c>
      <c r="CN253">
        <v>7.3</v>
      </c>
      <c r="CO253">
        <v>133117</v>
      </c>
      <c r="CP253">
        <v>6.4</v>
      </c>
      <c r="CQ253">
        <v>117798.18</v>
      </c>
      <c r="CR253">
        <v>5.67</v>
      </c>
      <c r="CS253">
        <v>298771</v>
      </c>
      <c r="CT253">
        <v>14.4</v>
      </c>
      <c r="CU253">
        <v>298257.28000000003</v>
      </c>
      <c r="CV253">
        <v>14.3</v>
      </c>
      <c r="CW253">
        <v>461603.3</v>
      </c>
      <c r="CX253">
        <v>22.2</v>
      </c>
      <c r="CY253">
        <v>440109.09</v>
      </c>
      <c r="CZ253">
        <v>21.2</v>
      </c>
      <c r="DA253">
        <v>435071.34</v>
      </c>
      <c r="DB253">
        <v>20.9</v>
      </c>
      <c r="DC253">
        <v>5037.75</v>
      </c>
      <c r="DD253">
        <v>0.2</v>
      </c>
      <c r="DE253">
        <v>62135</v>
      </c>
      <c r="DF253">
        <v>3</v>
      </c>
      <c r="DG253">
        <v>62090</v>
      </c>
      <c r="DH253">
        <v>3</v>
      </c>
      <c r="DI253">
        <v>18</v>
      </c>
      <c r="DJ253">
        <v>0.1</v>
      </c>
      <c r="DK253">
        <v>17</v>
      </c>
      <c r="DL253">
        <v>0.1</v>
      </c>
      <c r="DM253">
        <v>31</v>
      </c>
      <c r="DN253">
        <v>0.1</v>
      </c>
      <c r="DO253">
        <v>331</v>
      </c>
      <c r="DP253">
        <v>1.6</v>
      </c>
      <c r="DQ253">
        <v>3557</v>
      </c>
      <c r="DR253">
        <v>17.100000000000001</v>
      </c>
      <c r="DS253">
        <v>3405</v>
      </c>
      <c r="DT253">
        <v>16.399999999999999</v>
      </c>
      <c r="DU253">
        <v>17209</v>
      </c>
      <c r="DV253">
        <v>82.8</v>
      </c>
      <c r="DW253">
        <v>17187</v>
      </c>
      <c r="DX253">
        <v>82.7</v>
      </c>
      <c r="DY253">
        <v>3940</v>
      </c>
      <c r="DZ253">
        <v>19</v>
      </c>
      <c r="EA253">
        <v>2828</v>
      </c>
      <c r="EB253">
        <v>13.6</v>
      </c>
      <c r="EC253">
        <v>9277</v>
      </c>
      <c r="ED253">
        <v>44.6</v>
      </c>
    </row>
    <row r="254" spans="1:134" x14ac:dyDescent="0.35">
      <c r="A254" s="228" t="str">
        <f t="shared" si="4"/>
        <v>Provisional.State-funded mainstream.Prior attainment.Total</v>
      </c>
      <c r="B254">
        <v>201819</v>
      </c>
      <c r="C254" t="s">
        <v>223</v>
      </c>
      <c r="D254" t="s">
        <v>224</v>
      </c>
      <c r="E254" t="s">
        <v>225</v>
      </c>
      <c r="F254" t="s">
        <v>226</v>
      </c>
      <c r="G254" t="s">
        <v>239</v>
      </c>
      <c r="H254" s="380" t="s">
        <v>235</v>
      </c>
      <c r="I254" t="s">
        <v>362</v>
      </c>
      <c r="J254" t="s">
        <v>7</v>
      </c>
      <c r="K254" t="s">
        <v>363</v>
      </c>
      <c r="L254" t="s">
        <v>7</v>
      </c>
      <c r="M254" t="s">
        <v>7</v>
      </c>
      <c r="N254">
        <v>3207</v>
      </c>
      <c r="O254">
        <v>223455</v>
      </c>
      <c r="P254">
        <v>13575737.34</v>
      </c>
      <c r="Q254">
        <v>60.8</v>
      </c>
      <c r="R254">
        <v>222623</v>
      </c>
      <c r="S254">
        <v>99.6</v>
      </c>
      <c r="T254">
        <v>170495</v>
      </c>
      <c r="U254">
        <v>76.3</v>
      </c>
      <c r="V254">
        <v>207124</v>
      </c>
      <c r="W254">
        <v>92.7</v>
      </c>
      <c r="X254">
        <v>130528</v>
      </c>
      <c r="Y254">
        <v>58.4</v>
      </c>
      <c r="Z254">
        <v>76876</v>
      </c>
      <c r="AA254">
        <v>34.4</v>
      </c>
      <c r="AB254">
        <v>102076</v>
      </c>
      <c r="AC254">
        <v>45.7</v>
      </c>
      <c r="AD254">
        <v>1230933.1499999999</v>
      </c>
      <c r="AE254">
        <v>5.51</v>
      </c>
      <c r="AF254">
        <v>223455</v>
      </c>
      <c r="AG254">
        <v>4045.08</v>
      </c>
      <c r="AH254">
        <v>0.02</v>
      </c>
      <c r="AI254">
        <v>0.01</v>
      </c>
      <c r="AJ254">
        <v>0.02</v>
      </c>
      <c r="AK254">
        <v>1491.68</v>
      </c>
      <c r="AL254">
        <v>0.01</v>
      </c>
      <c r="AM254">
        <v>0</v>
      </c>
      <c r="AN254">
        <v>0.01</v>
      </c>
      <c r="AO254">
        <v>1358.58</v>
      </c>
      <c r="AP254">
        <v>0.01</v>
      </c>
      <c r="AQ254">
        <v>0</v>
      </c>
      <c r="AR254">
        <v>0.01</v>
      </c>
      <c r="AS254">
        <v>1595.1</v>
      </c>
      <c r="AT254">
        <v>0.01</v>
      </c>
      <c r="AU254">
        <v>0</v>
      </c>
      <c r="AV254">
        <v>0.01</v>
      </c>
      <c r="AW254">
        <v>1044.33</v>
      </c>
      <c r="AX254">
        <v>0</v>
      </c>
      <c r="AY254">
        <v>0</v>
      </c>
      <c r="AZ254">
        <v>0.01</v>
      </c>
      <c r="BA254">
        <v>222992</v>
      </c>
      <c r="BB254">
        <v>99.8</v>
      </c>
      <c r="BC254">
        <v>222906</v>
      </c>
      <c r="BD254">
        <v>99.8</v>
      </c>
      <c r="BE254">
        <v>221812</v>
      </c>
      <c r="BF254">
        <v>99.3</v>
      </c>
      <c r="BG254">
        <v>222730</v>
      </c>
      <c r="BH254">
        <v>99.7</v>
      </c>
      <c r="BI254">
        <v>221259</v>
      </c>
      <c r="BJ254">
        <v>99</v>
      </c>
      <c r="BK254">
        <v>197100</v>
      </c>
      <c r="BL254">
        <v>88.2</v>
      </c>
      <c r="BM254">
        <v>145099</v>
      </c>
      <c r="BN254">
        <v>64.900000000000006</v>
      </c>
      <c r="BO254">
        <v>192889</v>
      </c>
      <c r="BP254">
        <v>86.3</v>
      </c>
      <c r="BQ254">
        <v>185045</v>
      </c>
      <c r="BR254">
        <v>82.8</v>
      </c>
      <c r="BS254">
        <v>170390</v>
      </c>
      <c r="BT254">
        <v>77</v>
      </c>
      <c r="BU254">
        <v>150927</v>
      </c>
      <c r="BV254">
        <v>76.599999999999994</v>
      </c>
      <c r="BW254">
        <v>96410</v>
      </c>
      <c r="BX254">
        <v>66.400000000000006</v>
      </c>
      <c r="BY254">
        <v>211332</v>
      </c>
      <c r="BZ254">
        <v>94.6</v>
      </c>
      <c r="CA254">
        <v>214763</v>
      </c>
      <c r="CB254">
        <v>96.1</v>
      </c>
      <c r="CC254">
        <v>202914</v>
      </c>
      <c r="CD254">
        <v>91.7</v>
      </c>
      <c r="CE254">
        <v>170800</v>
      </c>
      <c r="CF254">
        <v>86.7</v>
      </c>
      <c r="CG254">
        <v>118736</v>
      </c>
      <c r="CH254">
        <v>81.8</v>
      </c>
      <c r="CI254">
        <v>1394246.54</v>
      </c>
      <c r="CJ254">
        <v>6.24</v>
      </c>
      <c r="CK254">
        <v>1364920.23</v>
      </c>
      <c r="CL254">
        <v>6.11</v>
      </c>
      <c r="CM254">
        <v>1340315.24</v>
      </c>
      <c r="CN254">
        <v>6</v>
      </c>
      <c r="CO254">
        <v>1165407</v>
      </c>
      <c r="CP254">
        <v>5.22</v>
      </c>
      <c r="CQ254">
        <v>780398.06</v>
      </c>
      <c r="CR254">
        <v>3.49</v>
      </c>
      <c r="CS254">
        <v>2791471.08</v>
      </c>
      <c r="CT254">
        <v>12.5</v>
      </c>
      <c r="CU254">
        <v>2729868.64</v>
      </c>
      <c r="CV254">
        <v>12.2</v>
      </c>
      <c r="CW254">
        <v>4052318.16</v>
      </c>
      <c r="CX254">
        <v>18.100000000000001</v>
      </c>
      <c r="CY254">
        <v>4002079.46</v>
      </c>
      <c r="CZ254">
        <v>17.899999999999999</v>
      </c>
      <c r="DA254">
        <v>3529378.46</v>
      </c>
      <c r="DB254">
        <v>15.8</v>
      </c>
      <c r="DC254">
        <v>472701</v>
      </c>
      <c r="DD254">
        <v>2.1</v>
      </c>
      <c r="DE254">
        <v>659550</v>
      </c>
      <c r="DF254">
        <v>3</v>
      </c>
      <c r="DG254">
        <v>660513</v>
      </c>
      <c r="DH254">
        <v>3</v>
      </c>
      <c r="DI254">
        <v>630</v>
      </c>
      <c r="DJ254">
        <v>0.3</v>
      </c>
      <c r="DK254">
        <v>522</v>
      </c>
      <c r="DL254">
        <v>0.2</v>
      </c>
      <c r="DM254">
        <v>785</v>
      </c>
      <c r="DN254">
        <v>0.4</v>
      </c>
      <c r="DO254">
        <v>10692</v>
      </c>
      <c r="DP254">
        <v>4.8</v>
      </c>
      <c r="DQ254">
        <v>80298</v>
      </c>
      <c r="DR254">
        <v>35.9</v>
      </c>
      <c r="DS254">
        <v>111481</v>
      </c>
      <c r="DT254">
        <v>49.9</v>
      </c>
      <c r="DU254">
        <v>109795</v>
      </c>
      <c r="DV254">
        <v>49.1</v>
      </c>
      <c r="DW254">
        <v>109530</v>
      </c>
      <c r="DX254">
        <v>49</v>
      </c>
      <c r="DY254">
        <v>26548</v>
      </c>
      <c r="DZ254">
        <v>11.9</v>
      </c>
      <c r="EA254">
        <v>9061</v>
      </c>
      <c r="EB254">
        <v>4.0999999999999996</v>
      </c>
      <c r="EC254">
        <v>97078</v>
      </c>
      <c r="ED254">
        <v>43.4</v>
      </c>
    </row>
    <row r="255" spans="1:134" x14ac:dyDescent="0.35">
      <c r="A255" s="228" t="str">
        <f t="shared" si="4"/>
        <v>Provisional.State-funded special schools.Prior attainment.Total</v>
      </c>
      <c r="B255">
        <v>201819</v>
      </c>
      <c r="C255" t="s">
        <v>223</v>
      </c>
      <c r="D255" t="s">
        <v>224</v>
      </c>
      <c r="E255" t="s">
        <v>225</v>
      </c>
      <c r="F255" t="s">
        <v>226</v>
      </c>
      <c r="G255" t="s">
        <v>239</v>
      </c>
      <c r="H255" s="380" t="s">
        <v>238</v>
      </c>
      <c r="I255" t="s">
        <v>362</v>
      </c>
      <c r="J255" t="s">
        <v>7</v>
      </c>
      <c r="K255" t="s">
        <v>363</v>
      </c>
      <c r="L255" t="s">
        <v>7</v>
      </c>
      <c r="M255" t="s">
        <v>7</v>
      </c>
      <c r="N255">
        <v>143</v>
      </c>
      <c r="O255">
        <v>227</v>
      </c>
      <c r="P255">
        <v>3770.5</v>
      </c>
      <c r="Q255">
        <v>16.600000000000001</v>
      </c>
      <c r="R255">
        <v>152</v>
      </c>
      <c r="S255">
        <v>67</v>
      </c>
      <c r="T255">
        <v>19</v>
      </c>
      <c r="U255">
        <v>8.4</v>
      </c>
      <c r="V255">
        <v>38</v>
      </c>
      <c r="W255">
        <v>16.7</v>
      </c>
      <c r="X255">
        <v>1</v>
      </c>
      <c r="Y255">
        <v>0.4</v>
      </c>
      <c r="Z255">
        <v>1</v>
      </c>
      <c r="AA255">
        <v>0.4</v>
      </c>
      <c r="AB255">
        <v>1</v>
      </c>
      <c r="AC255">
        <v>0.4</v>
      </c>
      <c r="AD255">
        <v>266</v>
      </c>
      <c r="AE255">
        <v>1.17</v>
      </c>
      <c r="AF255">
        <v>227</v>
      </c>
      <c r="AG255">
        <v>-901.19</v>
      </c>
      <c r="AH255">
        <v>-3.97</v>
      </c>
      <c r="AI255">
        <v>-4.1399999999999997</v>
      </c>
      <c r="AJ255">
        <v>-3.8</v>
      </c>
      <c r="AK255">
        <v>-947.85</v>
      </c>
      <c r="AL255">
        <v>-4.18</v>
      </c>
      <c r="AM255">
        <v>-4.34</v>
      </c>
      <c r="AN255">
        <v>-4.01</v>
      </c>
      <c r="AO255">
        <v>-631.11</v>
      </c>
      <c r="AP255">
        <v>-2.78</v>
      </c>
      <c r="AQ255">
        <v>-2.95</v>
      </c>
      <c r="AR255">
        <v>-2.61</v>
      </c>
      <c r="AS255">
        <v>-946.93</v>
      </c>
      <c r="AT255">
        <v>-4.17</v>
      </c>
      <c r="AU255">
        <v>-4.34</v>
      </c>
      <c r="AV255">
        <v>-4</v>
      </c>
      <c r="AW255">
        <v>-1004.39</v>
      </c>
      <c r="AX255">
        <v>-4.42</v>
      </c>
      <c r="AY255">
        <v>-4.59</v>
      </c>
      <c r="AZ255">
        <v>-4.26</v>
      </c>
      <c r="BA255">
        <v>194</v>
      </c>
      <c r="BB255">
        <v>85.5</v>
      </c>
      <c r="BC255">
        <v>192</v>
      </c>
      <c r="BD255">
        <v>84.6</v>
      </c>
      <c r="BE255">
        <v>67</v>
      </c>
      <c r="BF255">
        <v>29.5</v>
      </c>
      <c r="BG255">
        <v>184</v>
      </c>
      <c r="BH255">
        <v>81.099999999999994</v>
      </c>
      <c r="BI255">
        <v>70</v>
      </c>
      <c r="BJ255">
        <v>30.8</v>
      </c>
      <c r="BK255">
        <v>24</v>
      </c>
      <c r="BL255">
        <v>10.6</v>
      </c>
      <c r="BM255">
        <v>5</v>
      </c>
      <c r="BN255">
        <v>2.2000000000000002</v>
      </c>
      <c r="BO255">
        <v>23</v>
      </c>
      <c r="BP255">
        <v>10.1</v>
      </c>
      <c r="BQ255">
        <v>45</v>
      </c>
      <c r="BR255">
        <v>19.8</v>
      </c>
      <c r="BS255">
        <v>25</v>
      </c>
      <c r="BT255">
        <v>35.700000000000003</v>
      </c>
      <c r="BU255">
        <v>6</v>
      </c>
      <c r="BV255">
        <v>25</v>
      </c>
      <c r="BW255">
        <v>2</v>
      </c>
      <c r="BX255">
        <v>40</v>
      </c>
      <c r="BY255">
        <v>32</v>
      </c>
      <c r="BZ255">
        <v>14.1</v>
      </c>
      <c r="CA255">
        <v>90</v>
      </c>
      <c r="CB255">
        <v>39.6</v>
      </c>
      <c r="CC255">
        <v>40</v>
      </c>
      <c r="CD255">
        <v>57.1</v>
      </c>
      <c r="CE255">
        <v>9</v>
      </c>
      <c r="CF255">
        <v>37.5</v>
      </c>
      <c r="CG255">
        <v>4</v>
      </c>
      <c r="CH255">
        <v>80</v>
      </c>
      <c r="CI255">
        <v>261</v>
      </c>
      <c r="CJ255">
        <v>1.1499999999999999</v>
      </c>
      <c r="CK255">
        <v>640</v>
      </c>
      <c r="CL255">
        <v>2.82</v>
      </c>
      <c r="CM255">
        <v>293.5</v>
      </c>
      <c r="CN255">
        <v>1.29</v>
      </c>
      <c r="CO255">
        <v>82</v>
      </c>
      <c r="CP255">
        <v>0.36</v>
      </c>
      <c r="CQ255">
        <v>26</v>
      </c>
      <c r="CR255">
        <v>0.11</v>
      </c>
      <c r="CS255">
        <v>776</v>
      </c>
      <c r="CT255">
        <v>3.4</v>
      </c>
      <c r="CU255">
        <v>1280</v>
      </c>
      <c r="CV255">
        <v>5.6</v>
      </c>
      <c r="CW255">
        <v>929</v>
      </c>
      <c r="CX255">
        <v>4.0999999999999996</v>
      </c>
      <c r="CY255">
        <v>785.5</v>
      </c>
      <c r="CZ255">
        <v>3.5</v>
      </c>
      <c r="DA255">
        <v>672</v>
      </c>
      <c r="DB255">
        <v>3</v>
      </c>
      <c r="DC255">
        <v>113.5</v>
      </c>
      <c r="DD255">
        <v>0.5</v>
      </c>
      <c r="DE255">
        <v>232</v>
      </c>
      <c r="DF255">
        <v>1</v>
      </c>
      <c r="DG255">
        <v>232</v>
      </c>
      <c r="DH255">
        <v>1</v>
      </c>
      <c r="DI255">
        <v>38</v>
      </c>
      <c r="DJ255">
        <v>16.7</v>
      </c>
      <c r="DK255">
        <v>85</v>
      </c>
      <c r="DL255">
        <v>37.4</v>
      </c>
      <c r="DM255">
        <v>58</v>
      </c>
      <c r="DN255">
        <v>25.6</v>
      </c>
      <c r="DO255">
        <v>36</v>
      </c>
      <c r="DP255">
        <v>15.9</v>
      </c>
      <c r="DQ255">
        <v>9</v>
      </c>
      <c r="DR255">
        <v>4</v>
      </c>
      <c r="DS255">
        <v>65</v>
      </c>
      <c r="DT255">
        <v>28.6</v>
      </c>
      <c r="DU255">
        <v>5</v>
      </c>
      <c r="DV255">
        <v>2.2000000000000002</v>
      </c>
      <c r="DW255">
        <v>5</v>
      </c>
      <c r="DX255">
        <v>2.2000000000000002</v>
      </c>
      <c r="DY255">
        <v>2</v>
      </c>
      <c r="DZ255">
        <v>0.9</v>
      </c>
      <c r="EA255">
        <v>1</v>
      </c>
      <c r="EB255">
        <v>0.4</v>
      </c>
      <c r="EC255">
        <v>63</v>
      </c>
      <c r="ED255">
        <v>27.8</v>
      </c>
    </row>
    <row r="256" spans="1:134" x14ac:dyDescent="0.35">
      <c r="A256" s="228" t="str">
        <f t="shared" si="4"/>
        <v>Provisional.Studio Schools.Prior attainment.Total</v>
      </c>
      <c r="B256">
        <v>201819</v>
      </c>
      <c r="C256" t="s">
        <v>223</v>
      </c>
      <c r="D256" t="s">
        <v>224</v>
      </c>
      <c r="E256" t="s">
        <v>225</v>
      </c>
      <c r="F256" t="s">
        <v>226</v>
      </c>
      <c r="G256" t="s">
        <v>239</v>
      </c>
      <c r="H256" s="380" t="s">
        <v>236</v>
      </c>
      <c r="I256" t="s">
        <v>362</v>
      </c>
      <c r="J256" t="s">
        <v>7</v>
      </c>
      <c r="K256" t="s">
        <v>363</v>
      </c>
      <c r="L256" t="s">
        <v>7</v>
      </c>
      <c r="M256" t="s">
        <v>7</v>
      </c>
      <c r="N256">
        <v>26</v>
      </c>
      <c r="O256">
        <v>351</v>
      </c>
      <c r="P256">
        <v>16995.5</v>
      </c>
      <c r="Q256">
        <v>48.4</v>
      </c>
      <c r="R256">
        <v>345</v>
      </c>
      <c r="S256">
        <v>98.3</v>
      </c>
      <c r="T256">
        <v>182</v>
      </c>
      <c r="U256">
        <v>51.9</v>
      </c>
      <c r="V256">
        <v>273</v>
      </c>
      <c r="W256">
        <v>77.8</v>
      </c>
      <c r="X256">
        <v>50</v>
      </c>
      <c r="Y256">
        <v>14.2</v>
      </c>
      <c r="Z256">
        <v>20</v>
      </c>
      <c r="AA256">
        <v>5.7</v>
      </c>
      <c r="AB256">
        <v>28</v>
      </c>
      <c r="AC256">
        <v>8</v>
      </c>
      <c r="AD256">
        <v>1301.8</v>
      </c>
      <c r="AE256">
        <v>3.71</v>
      </c>
      <c r="AF256">
        <v>351</v>
      </c>
      <c r="AG256">
        <v>-340.97</v>
      </c>
      <c r="AH256">
        <v>-0.97</v>
      </c>
      <c r="AI256">
        <v>-1.1100000000000001</v>
      </c>
      <c r="AJ256">
        <v>-0.84</v>
      </c>
      <c r="AK256">
        <v>-372.55</v>
      </c>
      <c r="AL256">
        <v>-1.06</v>
      </c>
      <c r="AM256">
        <v>-1.2</v>
      </c>
      <c r="AN256">
        <v>-0.93</v>
      </c>
      <c r="AO256">
        <v>-242.59</v>
      </c>
      <c r="AP256">
        <v>-0.69</v>
      </c>
      <c r="AQ256">
        <v>-0.83</v>
      </c>
      <c r="AR256">
        <v>-0.56000000000000005</v>
      </c>
      <c r="AS256">
        <v>-508.55</v>
      </c>
      <c r="AT256">
        <v>-1.45</v>
      </c>
      <c r="AU256">
        <v>-1.58</v>
      </c>
      <c r="AV256">
        <v>-1.31</v>
      </c>
      <c r="AW256">
        <v>-285.27</v>
      </c>
      <c r="AX256">
        <v>-0.81</v>
      </c>
      <c r="AY256">
        <v>-0.95</v>
      </c>
      <c r="AZ256">
        <v>-0.68</v>
      </c>
      <c r="BA256">
        <v>347</v>
      </c>
      <c r="BB256">
        <v>98.9</v>
      </c>
      <c r="BC256">
        <v>346</v>
      </c>
      <c r="BD256">
        <v>98.6</v>
      </c>
      <c r="BE256">
        <v>337</v>
      </c>
      <c r="BF256">
        <v>96</v>
      </c>
      <c r="BG256">
        <v>346</v>
      </c>
      <c r="BH256">
        <v>98.6</v>
      </c>
      <c r="BI256">
        <v>316</v>
      </c>
      <c r="BJ256">
        <v>90</v>
      </c>
      <c r="BK256">
        <v>179</v>
      </c>
      <c r="BL256">
        <v>51</v>
      </c>
      <c r="BM256">
        <v>68</v>
      </c>
      <c r="BN256">
        <v>19.399999999999999</v>
      </c>
      <c r="BO256">
        <v>227</v>
      </c>
      <c r="BP256">
        <v>64.7</v>
      </c>
      <c r="BQ256">
        <v>222</v>
      </c>
      <c r="BR256">
        <v>63.2</v>
      </c>
      <c r="BS256">
        <v>173</v>
      </c>
      <c r="BT256">
        <v>54.7</v>
      </c>
      <c r="BU256">
        <v>89</v>
      </c>
      <c r="BV256">
        <v>49.7</v>
      </c>
      <c r="BW256">
        <v>34</v>
      </c>
      <c r="BX256">
        <v>50</v>
      </c>
      <c r="BY256">
        <v>283</v>
      </c>
      <c r="BZ256">
        <v>80.599999999999994</v>
      </c>
      <c r="CA256">
        <v>311</v>
      </c>
      <c r="CB256">
        <v>88.6</v>
      </c>
      <c r="CC256">
        <v>245</v>
      </c>
      <c r="CD256">
        <v>77.5</v>
      </c>
      <c r="CE256">
        <v>115</v>
      </c>
      <c r="CF256">
        <v>64.2</v>
      </c>
      <c r="CG256">
        <v>44</v>
      </c>
      <c r="CH256">
        <v>64.7</v>
      </c>
      <c r="CI256">
        <v>1750</v>
      </c>
      <c r="CJ256">
        <v>4.99</v>
      </c>
      <c r="CK256">
        <v>1820</v>
      </c>
      <c r="CL256">
        <v>5.19</v>
      </c>
      <c r="CM256">
        <v>1564.5</v>
      </c>
      <c r="CN256">
        <v>4.46</v>
      </c>
      <c r="CO256">
        <v>800</v>
      </c>
      <c r="CP256">
        <v>2.2799999999999998</v>
      </c>
      <c r="CQ256">
        <v>311.75</v>
      </c>
      <c r="CR256">
        <v>0.89</v>
      </c>
      <c r="CS256">
        <v>3522</v>
      </c>
      <c r="CT256">
        <v>10</v>
      </c>
      <c r="CU256">
        <v>3640</v>
      </c>
      <c r="CV256">
        <v>10.4</v>
      </c>
      <c r="CW256">
        <v>4593.25</v>
      </c>
      <c r="CX256">
        <v>13.1</v>
      </c>
      <c r="CY256">
        <v>5240.25</v>
      </c>
      <c r="CZ256">
        <v>14.9</v>
      </c>
      <c r="DA256">
        <v>3075.5</v>
      </c>
      <c r="DB256">
        <v>8.8000000000000007</v>
      </c>
      <c r="DC256">
        <v>2164.75</v>
      </c>
      <c r="DD256">
        <v>6.2</v>
      </c>
      <c r="DE256">
        <v>924</v>
      </c>
      <c r="DF256">
        <v>2.6</v>
      </c>
      <c r="DG256">
        <v>974</v>
      </c>
      <c r="DH256">
        <v>2.8</v>
      </c>
      <c r="DI256">
        <v>5</v>
      </c>
      <c r="DJ256">
        <v>1.4</v>
      </c>
      <c r="DK256">
        <v>6</v>
      </c>
      <c r="DL256">
        <v>1.7</v>
      </c>
      <c r="DM256">
        <v>16</v>
      </c>
      <c r="DN256">
        <v>4.5999999999999996</v>
      </c>
      <c r="DO256">
        <v>138</v>
      </c>
      <c r="DP256">
        <v>39.299999999999997</v>
      </c>
      <c r="DQ256">
        <v>136</v>
      </c>
      <c r="DR256">
        <v>38.700000000000003</v>
      </c>
      <c r="DS256">
        <v>192</v>
      </c>
      <c r="DT256">
        <v>54.7</v>
      </c>
      <c r="DU256">
        <v>124</v>
      </c>
      <c r="DV256">
        <v>35.299999999999997</v>
      </c>
      <c r="DW256">
        <v>124</v>
      </c>
      <c r="DX256">
        <v>35.299999999999997</v>
      </c>
      <c r="DY256">
        <v>7</v>
      </c>
      <c r="DZ256">
        <v>2</v>
      </c>
      <c r="EA256">
        <v>2</v>
      </c>
      <c r="EB256">
        <v>0.6</v>
      </c>
      <c r="EC256">
        <v>146</v>
      </c>
      <c r="ED256">
        <v>41.6</v>
      </c>
    </row>
    <row r="257" spans="1:134" x14ac:dyDescent="0.35">
      <c r="A257" s="228" t="str">
        <f t="shared" si="4"/>
        <v>Provisional.University Technical Colleges (UTCs).Prior attainment.Total</v>
      </c>
      <c r="B257">
        <v>201819</v>
      </c>
      <c r="C257" t="s">
        <v>223</v>
      </c>
      <c r="D257" t="s">
        <v>224</v>
      </c>
      <c r="E257" t="s">
        <v>225</v>
      </c>
      <c r="F257" t="s">
        <v>226</v>
      </c>
      <c r="G257" t="s">
        <v>239</v>
      </c>
      <c r="H257" s="380" t="s">
        <v>237</v>
      </c>
      <c r="I257" t="s">
        <v>362</v>
      </c>
      <c r="J257" t="s">
        <v>7</v>
      </c>
      <c r="K257" t="s">
        <v>363</v>
      </c>
      <c r="L257" t="s">
        <v>7</v>
      </c>
      <c r="M257" t="s">
        <v>7</v>
      </c>
      <c r="N257">
        <v>48</v>
      </c>
      <c r="O257">
        <v>1383</v>
      </c>
      <c r="P257">
        <v>67387.5</v>
      </c>
      <c r="Q257">
        <v>48.7</v>
      </c>
      <c r="R257">
        <v>1347</v>
      </c>
      <c r="S257">
        <v>97.4</v>
      </c>
      <c r="T257">
        <v>738</v>
      </c>
      <c r="U257">
        <v>53.4</v>
      </c>
      <c r="V257">
        <v>1084</v>
      </c>
      <c r="W257">
        <v>78.400000000000006</v>
      </c>
      <c r="X257">
        <v>43</v>
      </c>
      <c r="Y257">
        <v>3.1</v>
      </c>
      <c r="Z257">
        <v>15</v>
      </c>
      <c r="AA257">
        <v>1.1000000000000001</v>
      </c>
      <c r="AB257">
        <v>21</v>
      </c>
      <c r="AC257">
        <v>1.5</v>
      </c>
      <c r="AD257">
        <v>5177.24</v>
      </c>
      <c r="AE257">
        <v>3.74</v>
      </c>
      <c r="AF257">
        <v>1383</v>
      </c>
      <c r="AG257">
        <v>-1369.69</v>
      </c>
      <c r="AH257">
        <v>-0.99</v>
      </c>
      <c r="AI257">
        <v>-1.06</v>
      </c>
      <c r="AJ257">
        <v>-0.92</v>
      </c>
      <c r="AK257">
        <v>-1558.6</v>
      </c>
      <c r="AL257">
        <v>-1.1299999999999999</v>
      </c>
      <c r="AM257">
        <v>-1.19</v>
      </c>
      <c r="AN257">
        <v>-1.06</v>
      </c>
      <c r="AO257">
        <v>-802.01</v>
      </c>
      <c r="AP257">
        <v>-0.57999999999999996</v>
      </c>
      <c r="AQ257">
        <v>-0.65</v>
      </c>
      <c r="AR257">
        <v>-0.51</v>
      </c>
      <c r="AS257">
        <v>-1526.31</v>
      </c>
      <c r="AT257">
        <v>-1.1000000000000001</v>
      </c>
      <c r="AU257">
        <v>-1.17</v>
      </c>
      <c r="AV257">
        <v>-1.04</v>
      </c>
      <c r="AW257">
        <v>-1726.6</v>
      </c>
      <c r="AX257">
        <v>-1.25</v>
      </c>
      <c r="AY257">
        <v>-1.32</v>
      </c>
      <c r="AZ257">
        <v>-1.18</v>
      </c>
      <c r="BA257">
        <v>1367</v>
      </c>
      <c r="BB257">
        <v>98.8</v>
      </c>
      <c r="BC257">
        <v>1365</v>
      </c>
      <c r="BD257">
        <v>98.7</v>
      </c>
      <c r="BE257">
        <v>1327</v>
      </c>
      <c r="BF257">
        <v>96</v>
      </c>
      <c r="BG257">
        <v>1352</v>
      </c>
      <c r="BH257">
        <v>97.8</v>
      </c>
      <c r="BI257">
        <v>1308</v>
      </c>
      <c r="BJ257">
        <v>94.6</v>
      </c>
      <c r="BK257">
        <v>491</v>
      </c>
      <c r="BL257">
        <v>35.5</v>
      </c>
      <c r="BM257">
        <v>143</v>
      </c>
      <c r="BN257">
        <v>10.3</v>
      </c>
      <c r="BO257">
        <v>890</v>
      </c>
      <c r="BP257">
        <v>64.400000000000006</v>
      </c>
      <c r="BQ257">
        <v>971</v>
      </c>
      <c r="BR257">
        <v>70.2</v>
      </c>
      <c r="BS257">
        <v>808</v>
      </c>
      <c r="BT257">
        <v>61.8</v>
      </c>
      <c r="BU257">
        <v>256</v>
      </c>
      <c r="BV257">
        <v>52.1</v>
      </c>
      <c r="BW257">
        <v>72</v>
      </c>
      <c r="BX257">
        <v>50.3</v>
      </c>
      <c r="BY257">
        <v>1118</v>
      </c>
      <c r="BZ257">
        <v>80.8</v>
      </c>
      <c r="CA257">
        <v>1249</v>
      </c>
      <c r="CB257">
        <v>90.3</v>
      </c>
      <c r="CC257">
        <v>1125</v>
      </c>
      <c r="CD257">
        <v>86</v>
      </c>
      <c r="CE257">
        <v>335</v>
      </c>
      <c r="CF257">
        <v>68.2</v>
      </c>
      <c r="CG257">
        <v>92</v>
      </c>
      <c r="CH257">
        <v>64.3</v>
      </c>
      <c r="CI257">
        <v>6870</v>
      </c>
      <c r="CJ257">
        <v>4.97</v>
      </c>
      <c r="CK257">
        <v>7403</v>
      </c>
      <c r="CL257">
        <v>5.35</v>
      </c>
      <c r="CM257">
        <v>6941.5</v>
      </c>
      <c r="CN257">
        <v>5.0199999999999996</v>
      </c>
      <c r="CO257">
        <v>2244</v>
      </c>
      <c r="CP257">
        <v>1.62</v>
      </c>
      <c r="CQ257">
        <v>664.25</v>
      </c>
      <c r="CR257">
        <v>0.48</v>
      </c>
      <c r="CS257">
        <v>13804</v>
      </c>
      <c r="CT257">
        <v>10</v>
      </c>
      <c r="CU257">
        <v>14806</v>
      </c>
      <c r="CV257">
        <v>10.7</v>
      </c>
      <c r="CW257">
        <v>19762.75</v>
      </c>
      <c r="CX257">
        <v>14.3</v>
      </c>
      <c r="CY257">
        <v>19014.75</v>
      </c>
      <c r="CZ257">
        <v>13.7</v>
      </c>
      <c r="DA257">
        <v>10159</v>
      </c>
      <c r="DB257">
        <v>7.3</v>
      </c>
      <c r="DC257">
        <v>8855.75</v>
      </c>
      <c r="DD257">
        <v>6.4</v>
      </c>
      <c r="DE257">
        <v>3842</v>
      </c>
      <c r="DF257">
        <v>2.8</v>
      </c>
      <c r="DG257">
        <v>3873</v>
      </c>
      <c r="DH257">
        <v>2.8</v>
      </c>
      <c r="DI257">
        <v>23</v>
      </c>
      <c r="DJ257">
        <v>1.7</v>
      </c>
      <c r="DK257">
        <v>17</v>
      </c>
      <c r="DL257">
        <v>1.2</v>
      </c>
      <c r="DM257">
        <v>28</v>
      </c>
      <c r="DN257">
        <v>2</v>
      </c>
      <c r="DO257">
        <v>755</v>
      </c>
      <c r="DP257">
        <v>54.6</v>
      </c>
      <c r="DQ257">
        <v>517</v>
      </c>
      <c r="DR257">
        <v>37.4</v>
      </c>
      <c r="DS257">
        <v>502</v>
      </c>
      <c r="DT257">
        <v>36.299999999999997</v>
      </c>
      <c r="DU257">
        <v>806</v>
      </c>
      <c r="DV257">
        <v>58.3</v>
      </c>
      <c r="DW257">
        <v>714</v>
      </c>
      <c r="DX257">
        <v>51.6</v>
      </c>
      <c r="DY257">
        <v>10</v>
      </c>
      <c r="DZ257">
        <v>0.7</v>
      </c>
      <c r="EA257">
        <v>5</v>
      </c>
      <c r="EB257">
        <v>0.4</v>
      </c>
      <c r="EC257">
        <v>191</v>
      </c>
      <c r="ED257">
        <v>13.8</v>
      </c>
    </row>
    <row r="258" spans="1:134" x14ac:dyDescent="0.35">
      <c r="A258" s="228" t="str">
        <f t="shared" si="4"/>
        <v>Provisional.Academies and free schools.Prior attainment.Total</v>
      </c>
      <c r="B258">
        <v>201819</v>
      </c>
      <c r="C258" t="s">
        <v>223</v>
      </c>
      <c r="D258" t="s">
        <v>224</v>
      </c>
      <c r="E258" t="s">
        <v>225</v>
      </c>
      <c r="F258" t="s">
        <v>226</v>
      </c>
      <c r="G258" t="s">
        <v>239</v>
      </c>
      <c r="H258" s="380" t="s">
        <v>92</v>
      </c>
      <c r="I258" t="s">
        <v>362</v>
      </c>
      <c r="J258" t="s">
        <v>7</v>
      </c>
      <c r="K258" t="s">
        <v>372</v>
      </c>
      <c r="L258" t="s">
        <v>7</v>
      </c>
      <c r="M258" t="s">
        <v>7</v>
      </c>
      <c r="N258">
        <v>2207</v>
      </c>
      <c r="O258">
        <v>38140</v>
      </c>
      <c r="P258">
        <v>932120.94</v>
      </c>
      <c r="Q258">
        <v>24.4</v>
      </c>
      <c r="R258">
        <v>36593</v>
      </c>
      <c r="S258">
        <v>95.9</v>
      </c>
      <c r="T258">
        <v>833</v>
      </c>
      <c r="U258">
        <v>2.2000000000000002</v>
      </c>
      <c r="V258">
        <v>3685</v>
      </c>
      <c r="W258">
        <v>9.6999999999999993</v>
      </c>
      <c r="X258">
        <v>4266</v>
      </c>
      <c r="Y258">
        <v>11.2</v>
      </c>
      <c r="Z258">
        <v>139</v>
      </c>
      <c r="AA258">
        <v>0.4</v>
      </c>
      <c r="AB258">
        <v>394</v>
      </c>
      <c r="AC258">
        <v>1</v>
      </c>
      <c r="AD258">
        <v>71794.45</v>
      </c>
      <c r="AE258">
        <v>1.88</v>
      </c>
      <c r="AF258">
        <v>38140</v>
      </c>
      <c r="AG258">
        <v>786.43</v>
      </c>
      <c r="AH258">
        <v>0.02</v>
      </c>
      <c r="AI258">
        <v>0.01</v>
      </c>
      <c r="AJ258">
        <v>0.03</v>
      </c>
      <c r="AK258">
        <v>852.99</v>
      </c>
      <c r="AL258">
        <v>0.02</v>
      </c>
      <c r="AM258">
        <v>0.01</v>
      </c>
      <c r="AN258">
        <v>0.04</v>
      </c>
      <c r="AO258">
        <v>553.4</v>
      </c>
      <c r="AP258">
        <v>0.01</v>
      </c>
      <c r="AQ258">
        <v>0</v>
      </c>
      <c r="AR258">
        <v>0.03</v>
      </c>
      <c r="AS258">
        <v>598.35</v>
      </c>
      <c r="AT258">
        <v>0.02</v>
      </c>
      <c r="AU258">
        <v>0</v>
      </c>
      <c r="AV258">
        <v>0.03</v>
      </c>
      <c r="AW258">
        <v>1089.49</v>
      </c>
      <c r="AX258">
        <v>0.03</v>
      </c>
      <c r="AY258">
        <v>0.02</v>
      </c>
      <c r="AZ258">
        <v>0.04</v>
      </c>
      <c r="BA258">
        <v>37316</v>
      </c>
      <c r="BB258">
        <v>97.8</v>
      </c>
      <c r="BC258">
        <v>36954</v>
      </c>
      <c r="BD258">
        <v>96.9</v>
      </c>
      <c r="BE258">
        <v>35821</v>
      </c>
      <c r="BF258">
        <v>93.9</v>
      </c>
      <c r="BG258">
        <v>36778</v>
      </c>
      <c r="BH258">
        <v>96.4</v>
      </c>
      <c r="BI258">
        <v>35371</v>
      </c>
      <c r="BJ258">
        <v>92.7</v>
      </c>
      <c r="BK258">
        <v>25390</v>
      </c>
      <c r="BL258">
        <v>66.599999999999994</v>
      </c>
      <c r="BM258">
        <v>6244</v>
      </c>
      <c r="BN258">
        <v>16.399999999999999</v>
      </c>
      <c r="BO258">
        <v>5129</v>
      </c>
      <c r="BP258">
        <v>13.4</v>
      </c>
      <c r="BQ258">
        <v>1462</v>
      </c>
      <c r="BR258">
        <v>3.8</v>
      </c>
      <c r="BS258">
        <v>1382</v>
      </c>
      <c r="BT258">
        <v>3.9</v>
      </c>
      <c r="BU258">
        <v>1385</v>
      </c>
      <c r="BV258">
        <v>5.5</v>
      </c>
      <c r="BW258">
        <v>1605</v>
      </c>
      <c r="BX258">
        <v>25.7</v>
      </c>
      <c r="BY258">
        <v>11771</v>
      </c>
      <c r="BZ258">
        <v>30.9</v>
      </c>
      <c r="CA258">
        <v>5219</v>
      </c>
      <c r="CB258">
        <v>13.7</v>
      </c>
      <c r="CC258">
        <v>4079</v>
      </c>
      <c r="CD258">
        <v>11.5</v>
      </c>
      <c r="CE258">
        <v>3091</v>
      </c>
      <c r="CF258">
        <v>12.2</v>
      </c>
      <c r="CG258">
        <v>2148</v>
      </c>
      <c r="CH258">
        <v>34.4</v>
      </c>
      <c r="CI258">
        <v>110190</v>
      </c>
      <c r="CJ258">
        <v>2.89</v>
      </c>
      <c r="CK258">
        <v>75250</v>
      </c>
      <c r="CL258">
        <v>1.97</v>
      </c>
      <c r="CM258">
        <v>86190</v>
      </c>
      <c r="CN258">
        <v>2.2599999999999998</v>
      </c>
      <c r="CO258">
        <v>51511</v>
      </c>
      <c r="CP258">
        <v>1.35</v>
      </c>
      <c r="CQ258">
        <v>21430.44</v>
      </c>
      <c r="CR258">
        <v>0.56000000000000005</v>
      </c>
      <c r="CS258">
        <v>221952</v>
      </c>
      <c r="CT258">
        <v>5.8</v>
      </c>
      <c r="CU258">
        <v>150500</v>
      </c>
      <c r="CV258">
        <v>3.9</v>
      </c>
      <c r="CW258">
        <v>240156.94</v>
      </c>
      <c r="CX258">
        <v>6.3</v>
      </c>
      <c r="CY258">
        <v>319512</v>
      </c>
      <c r="CZ258">
        <v>8.4</v>
      </c>
      <c r="DA258">
        <v>208224</v>
      </c>
      <c r="DB258">
        <v>5.5</v>
      </c>
      <c r="DC258">
        <v>111288</v>
      </c>
      <c r="DD258">
        <v>2.9</v>
      </c>
      <c r="DE258">
        <v>94941</v>
      </c>
      <c r="DF258">
        <v>2.5</v>
      </c>
      <c r="DG258">
        <v>99018</v>
      </c>
      <c r="DH258">
        <v>2.6</v>
      </c>
      <c r="DI258">
        <v>1150</v>
      </c>
      <c r="DJ258">
        <v>3</v>
      </c>
      <c r="DK258">
        <v>542</v>
      </c>
      <c r="DL258">
        <v>1.4</v>
      </c>
      <c r="DM258">
        <v>1261</v>
      </c>
      <c r="DN258">
        <v>3.3</v>
      </c>
      <c r="DO258">
        <v>8474</v>
      </c>
      <c r="DP258">
        <v>22.2</v>
      </c>
      <c r="DQ258">
        <v>22447</v>
      </c>
      <c r="DR258">
        <v>58.9</v>
      </c>
      <c r="DS258">
        <v>34100</v>
      </c>
      <c r="DT258">
        <v>89.4</v>
      </c>
      <c r="DU258">
        <v>1271</v>
      </c>
      <c r="DV258">
        <v>3.3</v>
      </c>
      <c r="DW258">
        <v>1239</v>
      </c>
      <c r="DX258">
        <v>3.2</v>
      </c>
      <c r="DY258">
        <v>1755</v>
      </c>
      <c r="DZ258">
        <v>4.5999999999999996</v>
      </c>
      <c r="EA258">
        <v>473</v>
      </c>
      <c r="EB258">
        <v>1.2</v>
      </c>
      <c r="EC258">
        <v>17995</v>
      </c>
      <c r="ED258">
        <v>47.2</v>
      </c>
    </row>
    <row r="259" spans="1:134" x14ac:dyDescent="0.35">
      <c r="A259" s="228" t="str">
        <f t="shared" si="4"/>
        <v>Provisional.All independent schools.Prior attainment.Total</v>
      </c>
      <c r="B259">
        <v>201819</v>
      </c>
      <c r="C259" t="s">
        <v>223</v>
      </c>
      <c r="D259" t="s">
        <v>224</v>
      </c>
      <c r="E259" t="s">
        <v>225</v>
      </c>
      <c r="F259" t="s">
        <v>226</v>
      </c>
      <c r="G259" t="s">
        <v>239</v>
      </c>
      <c r="H259" s="380" t="s">
        <v>311</v>
      </c>
      <c r="I259" t="s">
        <v>362</v>
      </c>
      <c r="J259" t="s">
        <v>7</v>
      </c>
      <c r="K259" t="s">
        <v>372</v>
      </c>
      <c r="L259" t="s">
        <v>7</v>
      </c>
      <c r="M259" t="s">
        <v>7</v>
      </c>
      <c r="N259">
        <v>49</v>
      </c>
      <c r="O259">
        <v>255</v>
      </c>
      <c r="P259">
        <v>712.75</v>
      </c>
      <c r="Q259">
        <v>2.8</v>
      </c>
      <c r="R259">
        <v>27</v>
      </c>
      <c r="S259">
        <v>10.6</v>
      </c>
      <c r="T259">
        <v>1</v>
      </c>
      <c r="U259">
        <v>0.4</v>
      </c>
      <c r="V259">
        <v>5</v>
      </c>
      <c r="W259">
        <v>2</v>
      </c>
      <c r="X259">
        <v>0</v>
      </c>
      <c r="Y259">
        <v>0</v>
      </c>
      <c r="Z259">
        <v>0</v>
      </c>
      <c r="AA259">
        <v>0</v>
      </c>
      <c r="AB259">
        <v>0</v>
      </c>
      <c r="AC259">
        <v>0</v>
      </c>
      <c r="AD259">
        <v>44.68</v>
      </c>
      <c r="AE259">
        <v>0.18</v>
      </c>
      <c r="AF259">
        <v>255</v>
      </c>
      <c r="AG259">
        <v>-378.67</v>
      </c>
      <c r="AH259">
        <v>-1.48</v>
      </c>
      <c r="AI259">
        <v>-1.64</v>
      </c>
      <c r="AJ259">
        <v>-1.33</v>
      </c>
      <c r="AK259">
        <v>-450.69</v>
      </c>
      <c r="AL259">
        <v>-1.77</v>
      </c>
      <c r="AM259">
        <v>-1.92</v>
      </c>
      <c r="AN259">
        <v>-1.61</v>
      </c>
      <c r="AO259">
        <v>-251.56</v>
      </c>
      <c r="AP259">
        <v>-0.99</v>
      </c>
      <c r="AQ259">
        <v>-1.1399999999999999</v>
      </c>
      <c r="AR259">
        <v>-0.83</v>
      </c>
      <c r="AS259">
        <v>-356.37</v>
      </c>
      <c r="AT259">
        <v>-1.4</v>
      </c>
      <c r="AU259">
        <v>-1.55</v>
      </c>
      <c r="AV259">
        <v>-1.24</v>
      </c>
      <c r="AW259">
        <v>-438</v>
      </c>
      <c r="AX259">
        <v>-1.72</v>
      </c>
      <c r="AY259">
        <v>-1.88</v>
      </c>
      <c r="AZ259">
        <v>-1.56</v>
      </c>
      <c r="BA259">
        <v>67</v>
      </c>
      <c r="BB259">
        <v>26.3</v>
      </c>
      <c r="BC259">
        <v>65</v>
      </c>
      <c r="BD259">
        <v>25.5</v>
      </c>
      <c r="BE259">
        <v>13</v>
      </c>
      <c r="BF259">
        <v>5.0999999999999996</v>
      </c>
      <c r="BG259">
        <v>42</v>
      </c>
      <c r="BH259">
        <v>16.5</v>
      </c>
      <c r="BI259">
        <v>20</v>
      </c>
      <c r="BJ259">
        <v>7.8</v>
      </c>
      <c r="BK259">
        <v>14</v>
      </c>
      <c r="BL259">
        <v>5.5</v>
      </c>
      <c r="BM259">
        <v>1</v>
      </c>
      <c r="BN259">
        <v>0.4</v>
      </c>
      <c r="BO259">
        <v>2</v>
      </c>
      <c r="BP259">
        <v>0.8</v>
      </c>
      <c r="BQ259">
        <v>2</v>
      </c>
      <c r="BR259">
        <v>0.8</v>
      </c>
      <c r="BS259">
        <v>2</v>
      </c>
      <c r="BT259">
        <v>10</v>
      </c>
      <c r="BU259">
        <v>0</v>
      </c>
      <c r="BV259">
        <v>0</v>
      </c>
      <c r="BW259">
        <v>0</v>
      </c>
      <c r="BX259">
        <v>0</v>
      </c>
      <c r="BY259">
        <v>7</v>
      </c>
      <c r="BZ259">
        <v>2.7</v>
      </c>
      <c r="CA259">
        <v>9</v>
      </c>
      <c r="CB259">
        <v>3.5</v>
      </c>
      <c r="CC259">
        <v>2</v>
      </c>
      <c r="CD259">
        <v>10</v>
      </c>
      <c r="CE259">
        <v>1</v>
      </c>
      <c r="CF259">
        <v>7.1</v>
      </c>
      <c r="CG259">
        <v>0</v>
      </c>
      <c r="CH259">
        <v>0</v>
      </c>
      <c r="CI259">
        <v>50</v>
      </c>
      <c r="CJ259">
        <v>0.2</v>
      </c>
      <c r="CK259">
        <v>83</v>
      </c>
      <c r="CL259">
        <v>0.33</v>
      </c>
      <c r="CM259">
        <v>51</v>
      </c>
      <c r="CN259">
        <v>0.2</v>
      </c>
      <c r="CO259">
        <v>30</v>
      </c>
      <c r="CP259">
        <v>0.12</v>
      </c>
      <c r="CQ259">
        <v>3</v>
      </c>
      <c r="CR259">
        <v>0.01</v>
      </c>
      <c r="CS259">
        <v>138</v>
      </c>
      <c r="CT259">
        <v>0.5</v>
      </c>
      <c r="CU259">
        <v>166</v>
      </c>
      <c r="CV259">
        <v>0.7</v>
      </c>
      <c r="CW259">
        <v>145</v>
      </c>
      <c r="CX259">
        <v>0.6</v>
      </c>
      <c r="CY259">
        <v>263.75</v>
      </c>
      <c r="CZ259">
        <v>1</v>
      </c>
      <c r="DA259">
        <v>226</v>
      </c>
      <c r="DB259">
        <v>0.9</v>
      </c>
      <c r="DC259">
        <v>37.75</v>
      </c>
      <c r="DD259">
        <v>0.1</v>
      </c>
      <c r="DE259">
        <v>62</v>
      </c>
      <c r="DF259">
        <v>0.2</v>
      </c>
      <c r="DG259">
        <v>87</v>
      </c>
      <c r="DH259">
        <v>0.3</v>
      </c>
      <c r="DI259">
        <v>205</v>
      </c>
      <c r="DJ259">
        <v>80.400000000000006</v>
      </c>
      <c r="DK259">
        <v>28</v>
      </c>
      <c r="DL259">
        <v>11</v>
      </c>
      <c r="DM259">
        <v>10</v>
      </c>
      <c r="DN259">
        <v>3.9</v>
      </c>
      <c r="DO259">
        <v>6</v>
      </c>
      <c r="DP259">
        <v>2.4</v>
      </c>
      <c r="DQ259">
        <v>6</v>
      </c>
      <c r="DR259">
        <v>2.4</v>
      </c>
      <c r="DS259">
        <v>19</v>
      </c>
      <c r="DT259">
        <v>7.5</v>
      </c>
      <c r="DU259">
        <v>1</v>
      </c>
      <c r="DV259">
        <v>0.4</v>
      </c>
      <c r="DW259">
        <v>1</v>
      </c>
      <c r="DX259">
        <v>0.4</v>
      </c>
      <c r="DY259">
        <v>1</v>
      </c>
      <c r="DZ259">
        <v>0.4</v>
      </c>
      <c r="EA259">
        <v>0</v>
      </c>
      <c r="EB259">
        <v>0</v>
      </c>
      <c r="EC259">
        <v>38</v>
      </c>
      <c r="ED259">
        <v>14.9</v>
      </c>
    </row>
    <row r="260" spans="1:134" x14ac:dyDescent="0.35">
      <c r="A260" s="228" t="str">
        <f t="shared" si="4"/>
        <v>Provisional.All schools.Prior attainment.Total</v>
      </c>
      <c r="B260">
        <v>201819</v>
      </c>
      <c r="C260" t="s">
        <v>223</v>
      </c>
      <c r="D260" t="s">
        <v>224</v>
      </c>
      <c r="E260" t="s">
        <v>225</v>
      </c>
      <c r="F260" t="s">
        <v>226</v>
      </c>
      <c r="G260" t="s">
        <v>239</v>
      </c>
      <c r="H260" s="380" t="s">
        <v>15</v>
      </c>
      <c r="I260" t="s">
        <v>362</v>
      </c>
      <c r="J260" t="s">
        <v>7</v>
      </c>
      <c r="K260" t="s">
        <v>372</v>
      </c>
      <c r="L260" t="s">
        <v>7</v>
      </c>
      <c r="M260" t="s">
        <v>7</v>
      </c>
      <c r="N260">
        <v>4223</v>
      </c>
      <c r="O260">
        <v>63356</v>
      </c>
      <c r="P260">
        <v>1288156.48</v>
      </c>
      <c r="Q260">
        <v>20.3</v>
      </c>
      <c r="R260">
        <v>51723</v>
      </c>
      <c r="S260">
        <v>81.599999999999994</v>
      </c>
      <c r="T260">
        <v>1127</v>
      </c>
      <c r="U260">
        <v>1.8</v>
      </c>
      <c r="V260">
        <v>4962</v>
      </c>
      <c r="W260">
        <v>7.8</v>
      </c>
      <c r="X260">
        <v>5713</v>
      </c>
      <c r="Y260">
        <v>9</v>
      </c>
      <c r="Z260">
        <v>198</v>
      </c>
      <c r="AA260">
        <v>0.3</v>
      </c>
      <c r="AB260">
        <v>541</v>
      </c>
      <c r="AC260">
        <v>0.9</v>
      </c>
      <c r="AD260">
        <v>98874.71</v>
      </c>
      <c r="AE260">
        <v>1.56</v>
      </c>
      <c r="AF260">
        <v>63356</v>
      </c>
      <c r="AG260">
        <v>-18525.439999999999</v>
      </c>
      <c r="AH260">
        <v>-0.28999999999999998</v>
      </c>
      <c r="AI260">
        <v>-0.3</v>
      </c>
      <c r="AJ260">
        <v>-0.28000000000000003</v>
      </c>
      <c r="AK260">
        <v>-21538.79</v>
      </c>
      <c r="AL260">
        <v>-0.34</v>
      </c>
      <c r="AM260">
        <v>-0.35</v>
      </c>
      <c r="AN260">
        <v>-0.33</v>
      </c>
      <c r="AO260">
        <v>-12726.45</v>
      </c>
      <c r="AP260">
        <v>-0.2</v>
      </c>
      <c r="AQ260">
        <v>-0.21</v>
      </c>
      <c r="AR260">
        <v>-0.19</v>
      </c>
      <c r="AS260">
        <v>-17041.91</v>
      </c>
      <c r="AT260">
        <v>-0.27</v>
      </c>
      <c r="AU260">
        <v>-0.28000000000000003</v>
      </c>
      <c r="AV260">
        <v>-0.26</v>
      </c>
      <c r="AW260">
        <v>-21871.57</v>
      </c>
      <c r="AX260">
        <v>-0.35</v>
      </c>
      <c r="AY260">
        <v>-0.36</v>
      </c>
      <c r="AZ260">
        <v>-0.34</v>
      </c>
      <c r="BA260">
        <v>54489</v>
      </c>
      <c r="BB260">
        <v>86</v>
      </c>
      <c r="BC260">
        <v>53633</v>
      </c>
      <c r="BD260">
        <v>84.7</v>
      </c>
      <c r="BE260">
        <v>49309</v>
      </c>
      <c r="BF260">
        <v>77.8</v>
      </c>
      <c r="BG260">
        <v>52606</v>
      </c>
      <c r="BH260">
        <v>83</v>
      </c>
      <c r="BI260">
        <v>48986</v>
      </c>
      <c r="BJ260">
        <v>77.3</v>
      </c>
      <c r="BK260">
        <v>34360</v>
      </c>
      <c r="BL260">
        <v>54.2</v>
      </c>
      <c r="BM260">
        <v>8621</v>
      </c>
      <c r="BN260">
        <v>13.6</v>
      </c>
      <c r="BO260">
        <v>6924</v>
      </c>
      <c r="BP260">
        <v>10.9</v>
      </c>
      <c r="BQ260">
        <v>1988</v>
      </c>
      <c r="BR260">
        <v>3.1</v>
      </c>
      <c r="BS260">
        <v>1896</v>
      </c>
      <c r="BT260">
        <v>3.9</v>
      </c>
      <c r="BU260">
        <v>1904</v>
      </c>
      <c r="BV260">
        <v>5.5</v>
      </c>
      <c r="BW260">
        <v>2275</v>
      </c>
      <c r="BX260">
        <v>26.4</v>
      </c>
      <c r="BY260">
        <v>16016</v>
      </c>
      <c r="BZ260">
        <v>25.3</v>
      </c>
      <c r="CA260">
        <v>7128</v>
      </c>
      <c r="CB260">
        <v>11.3</v>
      </c>
      <c r="CC260">
        <v>5535</v>
      </c>
      <c r="CD260">
        <v>11.3</v>
      </c>
      <c r="CE260">
        <v>4203</v>
      </c>
      <c r="CF260">
        <v>12.2</v>
      </c>
      <c r="CG260">
        <v>3025</v>
      </c>
      <c r="CH260">
        <v>35.1</v>
      </c>
      <c r="CI260">
        <v>150995</v>
      </c>
      <c r="CJ260">
        <v>2.38</v>
      </c>
      <c r="CK260">
        <v>105249</v>
      </c>
      <c r="CL260">
        <v>1.66</v>
      </c>
      <c r="CM260">
        <v>118591.5</v>
      </c>
      <c r="CN260">
        <v>1.87</v>
      </c>
      <c r="CO260">
        <v>69934</v>
      </c>
      <c r="CP260">
        <v>1.1000000000000001</v>
      </c>
      <c r="CQ260">
        <v>29872.09</v>
      </c>
      <c r="CR260">
        <v>0.47</v>
      </c>
      <c r="CS260">
        <v>307121</v>
      </c>
      <c r="CT260">
        <v>4.8</v>
      </c>
      <c r="CU260">
        <v>210498</v>
      </c>
      <c r="CV260">
        <v>3.3</v>
      </c>
      <c r="CW260">
        <v>330727.23</v>
      </c>
      <c r="CX260">
        <v>5.2</v>
      </c>
      <c r="CY260">
        <v>439810.25</v>
      </c>
      <c r="CZ260">
        <v>6.9</v>
      </c>
      <c r="DA260">
        <v>293046</v>
      </c>
      <c r="DB260">
        <v>4.5999999999999996</v>
      </c>
      <c r="DC260">
        <v>146764.25</v>
      </c>
      <c r="DD260">
        <v>2.2999999999999998</v>
      </c>
      <c r="DE260">
        <v>131021</v>
      </c>
      <c r="DF260">
        <v>2.1</v>
      </c>
      <c r="DG260">
        <v>137615</v>
      </c>
      <c r="DH260">
        <v>2.2000000000000002</v>
      </c>
      <c r="DI260">
        <v>10824</v>
      </c>
      <c r="DJ260">
        <v>17.100000000000001</v>
      </c>
      <c r="DK260">
        <v>2465</v>
      </c>
      <c r="DL260">
        <v>3.9</v>
      </c>
      <c r="DM260">
        <v>2430</v>
      </c>
      <c r="DN260">
        <v>3.8</v>
      </c>
      <c r="DO260">
        <v>12040</v>
      </c>
      <c r="DP260">
        <v>19</v>
      </c>
      <c r="DQ260">
        <v>30468</v>
      </c>
      <c r="DR260">
        <v>48.1</v>
      </c>
      <c r="DS260">
        <v>47456</v>
      </c>
      <c r="DT260">
        <v>74.900000000000006</v>
      </c>
      <c r="DU260">
        <v>1531</v>
      </c>
      <c r="DV260">
        <v>2.4</v>
      </c>
      <c r="DW260">
        <v>1498</v>
      </c>
      <c r="DX260">
        <v>2.4</v>
      </c>
      <c r="DY260">
        <v>2317</v>
      </c>
      <c r="DZ260">
        <v>3.7</v>
      </c>
      <c r="EA260">
        <v>642</v>
      </c>
      <c r="EB260">
        <v>1</v>
      </c>
      <c r="EC260">
        <v>25885</v>
      </c>
      <c r="ED260">
        <v>40.9</v>
      </c>
    </row>
    <row r="261" spans="1:134" x14ac:dyDescent="0.35">
      <c r="A261" s="228" t="str">
        <f t="shared" si="4"/>
        <v>Provisional.All special schools.Prior attainment.Total</v>
      </c>
      <c r="B261">
        <v>201819</v>
      </c>
      <c r="C261" t="s">
        <v>223</v>
      </c>
      <c r="D261" t="s">
        <v>224</v>
      </c>
      <c r="E261" t="s">
        <v>225</v>
      </c>
      <c r="F261" t="s">
        <v>226</v>
      </c>
      <c r="G261" t="s">
        <v>239</v>
      </c>
      <c r="H261" s="380" t="s">
        <v>18</v>
      </c>
      <c r="I261" t="s">
        <v>362</v>
      </c>
      <c r="J261" t="s">
        <v>7</v>
      </c>
      <c r="K261" t="s">
        <v>372</v>
      </c>
      <c r="L261" t="s">
        <v>7</v>
      </c>
      <c r="M261" t="s">
        <v>7</v>
      </c>
      <c r="N261">
        <v>800</v>
      </c>
      <c r="O261">
        <v>8788</v>
      </c>
      <c r="P261">
        <v>13994.75</v>
      </c>
      <c r="Q261">
        <v>1.6</v>
      </c>
      <c r="R261">
        <v>825</v>
      </c>
      <c r="S261">
        <v>9.4</v>
      </c>
      <c r="T261">
        <v>10</v>
      </c>
      <c r="U261">
        <v>0.1</v>
      </c>
      <c r="V261">
        <v>32</v>
      </c>
      <c r="W261">
        <v>0.4</v>
      </c>
      <c r="X261">
        <v>0</v>
      </c>
      <c r="Y261">
        <v>0</v>
      </c>
      <c r="Z261">
        <v>0</v>
      </c>
      <c r="AA261">
        <v>0</v>
      </c>
      <c r="AB261">
        <v>0</v>
      </c>
      <c r="AC261">
        <v>0</v>
      </c>
      <c r="AD261">
        <v>797.53</v>
      </c>
      <c r="AE261">
        <v>0.09</v>
      </c>
      <c r="AF261">
        <v>8788</v>
      </c>
      <c r="AG261">
        <v>-13816.76</v>
      </c>
      <c r="AH261">
        <v>-1.57</v>
      </c>
      <c r="AI261">
        <v>-1.6</v>
      </c>
      <c r="AJ261">
        <v>-1.55</v>
      </c>
      <c r="AK261">
        <v>-16115.89</v>
      </c>
      <c r="AL261">
        <v>-1.83</v>
      </c>
      <c r="AM261">
        <v>-1.86</v>
      </c>
      <c r="AN261">
        <v>-1.81</v>
      </c>
      <c r="AO261">
        <v>-9390.0499999999993</v>
      </c>
      <c r="AP261">
        <v>-1.07</v>
      </c>
      <c r="AQ261">
        <v>-1.1000000000000001</v>
      </c>
      <c r="AR261">
        <v>-1.04</v>
      </c>
      <c r="AS261">
        <v>-12773.13</v>
      </c>
      <c r="AT261">
        <v>-1.45</v>
      </c>
      <c r="AU261">
        <v>-1.48</v>
      </c>
      <c r="AV261">
        <v>-1.43</v>
      </c>
      <c r="AW261">
        <v>-16289.78</v>
      </c>
      <c r="AX261">
        <v>-1.85</v>
      </c>
      <c r="AY261">
        <v>-1.88</v>
      </c>
      <c r="AZ261">
        <v>-1.83</v>
      </c>
      <c r="BA261">
        <v>2038</v>
      </c>
      <c r="BB261">
        <v>23.2</v>
      </c>
      <c r="BC261">
        <v>1913</v>
      </c>
      <c r="BD261">
        <v>21.8</v>
      </c>
      <c r="BE261">
        <v>326</v>
      </c>
      <c r="BF261">
        <v>3.7</v>
      </c>
      <c r="BG261">
        <v>1236</v>
      </c>
      <c r="BH261">
        <v>14.1</v>
      </c>
      <c r="BI261">
        <v>444</v>
      </c>
      <c r="BJ261">
        <v>5.0999999999999996</v>
      </c>
      <c r="BK261">
        <v>167</v>
      </c>
      <c r="BL261">
        <v>1.9</v>
      </c>
      <c r="BM261">
        <v>9</v>
      </c>
      <c r="BN261">
        <v>0.1</v>
      </c>
      <c r="BO261">
        <v>23</v>
      </c>
      <c r="BP261">
        <v>0.3</v>
      </c>
      <c r="BQ261">
        <v>24</v>
      </c>
      <c r="BR261">
        <v>0.3</v>
      </c>
      <c r="BS261">
        <v>14</v>
      </c>
      <c r="BT261">
        <v>3.2</v>
      </c>
      <c r="BU261">
        <v>7</v>
      </c>
      <c r="BV261">
        <v>4.2</v>
      </c>
      <c r="BW261">
        <v>3</v>
      </c>
      <c r="BX261">
        <v>33.299999999999997</v>
      </c>
      <c r="BY261">
        <v>51</v>
      </c>
      <c r="BZ261">
        <v>0.6</v>
      </c>
      <c r="CA261">
        <v>80</v>
      </c>
      <c r="CB261">
        <v>0.9</v>
      </c>
      <c r="CC261">
        <v>34</v>
      </c>
      <c r="CD261">
        <v>7.7</v>
      </c>
      <c r="CE261">
        <v>16</v>
      </c>
      <c r="CF261">
        <v>9.6</v>
      </c>
      <c r="CG261">
        <v>3</v>
      </c>
      <c r="CH261">
        <v>33.299999999999997</v>
      </c>
      <c r="CI261">
        <v>778</v>
      </c>
      <c r="CJ261">
        <v>0.09</v>
      </c>
      <c r="CK261">
        <v>1811</v>
      </c>
      <c r="CL261">
        <v>0.21</v>
      </c>
      <c r="CM261">
        <v>933</v>
      </c>
      <c r="CN261">
        <v>0.11</v>
      </c>
      <c r="CO261">
        <v>304</v>
      </c>
      <c r="CP261">
        <v>0.03</v>
      </c>
      <c r="CQ261">
        <v>24</v>
      </c>
      <c r="CR261">
        <v>0</v>
      </c>
      <c r="CS261">
        <v>2921</v>
      </c>
      <c r="CT261">
        <v>0.3</v>
      </c>
      <c r="CU261">
        <v>3622</v>
      </c>
      <c r="CV261">
        <v>0.4</v>
      </c>
      <c r="CW261">
        <v>2836</v>
      </c>
      <c r="CX261">
        <v>0.3</v>
      </c>
      <c r="CY261">
        <v>4615.75</v>
      </c>
      <c r="CZ261">
        <v>0.5</v>
      </c>
      <c r="DA261">
        <v>3912</v>
      </c>
      <c r="DB261">
        <v>0.4</v>
      </c>
      <c r="DC261">
        <v>703.75</v>
      </c>
      <c r="DD261">
        <v>0.1</v>
      </c>
      <c r="DE261">
        <v>1327</v>
      </c>
      <c r="DF261">
        <v>0.2</v>
      </c>
      <c r="DG261">
        <v>1891</v>
      </c>
      <c r="DH261">
        <v>0.2</v>
      </c>
      <c r="DI261">
        <v>7395</v>
      </c>
      <c r="DJ261">
        <v>84.1</v>
      </c>
      <c r="DK261">
        <v>861</v>
      </c>
      <c r="DL261">
        <v>9.8000000000000007</v>
      </c>
      <c r="DM261">
        <v>327</v>
      </c>
      <c r="DN261">
        <v>3.7</v>
      </c>
      <c r="DO261">
        <v>153</v>
      </c>
      <c r="DP261">
        <v>1.7</v>
      </c>
      <c r="DQ261">
        <v>52</v>
      </c>
      <c r="DR261">
        <v>0.6</v>
      </c>
      <c r="DS261">
        <v>441</v>
      </c>
      <c r="DT261">
        <v>5</v>
      </c>
      <c r="DU261">
        <v>3</v>
      </c>
      <c r="DV261">
        <v>0</v>
      </c>
      <c r="DW261">
        <v>3</v>
      </c>
      <c r="DX261">
        <v>0</v>
      </c>
      <c r="DY261">
        <v>14</v>
      </c>
      <c r="DZ261">
        <v>0.2</v>
      </c>
      <c r="EA261">
        <v>0</v>
      </c>
      <c r="EB261">
        <v>0</v>
      </c>
      <c r="EC261">
        <v>972</v>
      </c>
      <c r="ED261">
        <v>11.1</v>
      </c>
    </row>
    <row r="262" spans="1:134" x14ac:dyDescent="0.35">
      <c r="A262" s="228" t="str">
        <f t="shared" si="4"/>
        <v>Provisional.All state-funded.Prior attainment.Total</v>
      </c>
      <c r="B262">
        <v>201819</v>
      </c>
      <c r="C262" t="s">
        <v>223</v>
      </c>
      <c r="D262" t="s">
        <v>224</v>
      </c>
      <c r="E262" t="s">
        <v>225</v>
      </c>
      <c r="F262" t="s">
        <v>226</v>
      </c>
      <c r="G262" t="s">
        <v>239</v>
      </c>
      <c r="H262" s="380" t="s">
        <v>227</v>
      </c>
      <c r="I262" t="s">
        <v>362</v>
      </c>
      <c r="J262" t="s">
        <v>7</v>
      </c>
      <c r="K262" t="s">
        <v>372</v>
      </c>
      <c r="L262" t="s">
        <v>7</v>
      </c>
      <c r="M262" t="s">
        <v>7</v>
      </c>
      <c r="N262">
        <v>3793</v>
      </c>
      <c r="O262">
        <v>60733</v>
      </c>
      <c r="P262">
        <v>1278609.23</v>
      </c>
      <c r="Q262">
        <v>21.1</v>
      </c>
      <c r="R262">
        <v>50681</v>
      </c>
      <c r="S262">
        <v>83.4</v>
      </c>
      <c r="T262">
        <v>1125</v>
      </c>
      <c r="U262">
        <v>1.9</v>
      </c>
      <c r="V262">
        <v>4952</v>
      </c>
      <c r="W262">
        <v>8.1999999999999993</v>
      </c>
      <c r="X262">
        <v>5710</v>
      </c>
      <c r="Y262">
        <v>9.4</v>
      </c>
      <c r="Z262">
        <v>198</v>
      </c>
      <c r="AA262">
        <v>0.3</v>
      </c>
      <c r="AB262">
        <v>541</v>
      </c>
      <c r="AC262">
        <v>0.9</v>
      </c>
      <c r="AD262">
        <v>98312.75</v>
      </c>
      <c r="AE262">
        <v>1.62</v>
      </c>
      <c r="AF262">
        <v>60733</v>
      </c>
      <c r="AG262">
        <v>-13349.57</v>
      </c>
      <c r="AH262">
        <v>-0.22</v>
      </c>
      <c r="AI262">
        <v>-0.23</v>
      </c>
      <c r="AJ262">
        <v>-0.21</v>
      </c>
      <c r="AK262">
        <v>-15492.76</v>
      </c>
      <c r="AL262">
        <v>-0.26</v>
      </c>
      <c r="AM262">
        <v>-0.27</v>
      </c>
      <c r="AN262">
        <v>-0.24</v>
      </c>
      <c r="AO262">
        <v>-9135.23</v>
      </c>
      <c r="AP262">
        <v>-0.15</v>
      </c>
      <c r="AQ262">
        <v>-0.16</v>
      </c>
      <c r="AR262">
        <v>-0.14000000000000001</v>
      </c>
      <c r="AS262">
        <v>-12321.53</v>
      </c>
      <c r="AT262">
        <v>-0.2</v>
      </c>
      <c r="AU262">
        <v>-0.21</v>
      </c>
      <c r="AV262">
        <v>-0.19</v>
      </c>
      <c r="AW262">
        <v>-15763.44</v>
      </c>
      <c r="AX262">
        <v>-0.26</v>
      </c>
      <c r="AY262">
        <v>-0.27</v>
      </c>
      <c r="AZ262">
        <v>-0.25</v>
      </c>
      <c r="BA262">
        <v>52913</v>
      </c>
      <c r="BB262">
        <v>87.1</v>
      </c>
      <c r="BC262">
        <v>52297</v>
      </c>
      <c r="BD262">
        <v>86.1</v>
      </c>
      <c r="BE262">
        <v>48973</v>
      </c>
      <c r="BF262">
        <v>80.599999999999994</v>
      </c>
      <c r="BG262">
        <v>51355</v>
      </c>
      <c r="BH262">
        <v>84.6</v>
      </c>
      <c r="BI262">
        <v>48609</v>
      </c>
      <c r="BJ262">
        <v>80</v>
      </c>
      <c r="BK262">
        <v>34243</v>
      </c>
      <c r="BL262">
        <v>56.4</v>
      </c>
      <c r="BM262">
        <v>8604</v>
      </c>
      <c r="BN262">
        <v>14.2</v>
      </c>
      <c r="BO262">
        <v>6914</v>
      </c>
      <c r="BP262">
        <v>11.4</v>
      </c>
      <c r="BQ262">
        <v>1983</v>
      </c>
      <c r="BR262">
        <v>3.3</v>
      </c>
      <c r="BS262">
        <v>1893</v>
      </c>
      <c r="BT262">
        <v>3.9</v>
      </c>
      <c r="BU262">
        <v>1904</v>
      </c>
      <c r="BV262">
        <v>5.6</v>
      </c>
      <c r="BW262">
        <v>2267</v>
      </c>
      <c r="BX262">
        <v>26.3</v>
      </c>
      <c r="BY262">
        <v>15986</v>
      </c>
      <c r="BZ262">
        <v>26.3</v>
      </c>
      <c r="CA262">
        <v>7091</v>
      </c>
      <c r="CB262">
        <v>11.7</v>
      </c>
      <c r="CC262">
        <v>5525</v>
      </c>
      <c r="CD262">
        <v>11.4</v>
      </c>
      <c r="CE262">
        <v>4200</v>
      </c>
      <c r="CF262">
        <v>12.3</v>
      </c>
      <c r="CG262">
        <v>3016</v>
      </c>
      <c r="CH262">
        <v>35.1</v>
      </c>
      <c r="CI262">
        <v>150300</v>
      </c>
      <c r="CJ262">
        <v>2.4700000000000002</v>
      </c>
      <c r="CK262">
        <v>103900</v>
      </c>
      <c r="CL262">
        <v>1.71</v>
      </c>
      <c r="CM262">
        <v>118035.5</v>
      </c>
      <c r="CN262">
        <v>1.94</v>
      </c>
      <c r="CO262">
        <v>69790</v>
      </c>
      <c r="CP262">
        <v>1.1499999999999999</v>
      </c>
      <c r="CQ262">
        <v>29804.09</v>
      </c>
      <c r="CR262">
        <v>0.49</v>
      </c>
      <c r="CS262">
        <v>304447</v>
      </c>
      <c r="CT262">
        <v>5</v>
      </c>
      <c r="CU262">
        <v>207800</v>
      </c>
      <c r="CV262">
        <v>3.4</v>
      </c>
      <c r="CW262">
        <v>329080.73</v>
      </c>
      <c r="CX262">
        <v>5.4</v>
      </c>
      <c r="CY262">
        <v>437281.5</v>
      </c>
      <c r="CZ262">
        <v>7.2</v>
      </c>
      <c r="DA262">
        <v>291064</v>
      </c>
      <c r="DB262">
        <v>4.8</v>
      </c>
      <c r="DC262">
        <v>146217.5</v>
      </c>
      <c r="DD262">
        <v>2.4</v>
      </c>
      <c r="DE262">
        <v>130114</v>
      </c>
      <c r="DF262">
        <v>2.1</v>
      </c>
      <c r="DG262">
        <v>136589</v>
      </c>
      <c r="DH262">
        <v>2.2000000000000002</v>
      </c>
      <c r="DI262">
        <v>8908</v>
      </c>
      <c r="DJ262">
        <v>14.7</v>
      </c>
      <c r="DK262">
        <v>1688</v>
      </c>
      <c r="DL262">
        <v>2.8</v>
      </c>
      <c r="DM262">
        <v>2146</v>
      </c>
      <c r="DN262">
        <v>3.5</v>
      </c>
      <c r="DO262">
        <v>11870</v>
      </c>
      <c r="DP262">
        <v>19.5</v>
      </c>
      <c r="DQ262">
        <v>30411</v>
      </c>
      <c r="DR262">
        <v>50.1</v>
      </c>
      <c r="DS262">
        <v>47082</v>
      </c>
      <c r="DT262">
        <v>77.5</v>
      </c>
      <c r="DU262">
        <v>1528</v>
      </c>
      <c r="DV262">
        <v>2.5</v>
      </c>
      <c r="DW262">
        <v>1495</v>
      </c>
      <c r="DX262">
        <v>2.5</v>
      </c>
      <c r="DY262">
        <v>2313</v>
      </c>
      <c r="DZ262">
        <v>3.8</v>
      </c>
      <c r="EA262">
        <v>641</v>
      </c>
      <c r="EB262">
        <v>1.1000000000000001</v>
      </c>
      <c r="EC262">
        <v>25503</v>
      </c>
      <c r="ED262">
        <v>42</v>
      </c>
    </row>
    <row r="263" spans="1:134" x14ac:dyDescent="0.35">
      <c r="A263" s="228" t="str">
        <f t="shared" si="4"/>
        <v>Provisional.Converter Academies.Prior attainment.Total</v>
      </c>
      <c r="B263">
        <v>201819</v>
      </c>
      <c r="C263" t="s">
        <v>223</v>
      </c>
      <c r="D263" t="s">
        <v>224</v>
      </c>
      <c r="E263" t="s">
        <v>225</v>
      </c>
      <c r="F263" t="s">
        <v>226</v>
      </c>
      <c r="G263" t="s">
        <v>239</v>
      </c>
      <c r="H263" s="380" t="s">
        <v>228</v>
      </c>
      <c r="I263" t="s">
        <v>362</v>
      </c>
      <c r="J263" t="s">
        <v>7</v>
      </c>
      <c r="K263" t="s">
        <v>372</v>
      </c>
      <c r="L263" t="s">
        <v>7</v>
      </c>
      <c r="M263" t="s">
        <v>7</v>
      </c>
      <c r="N263">
        <v>1338</v>
      </c>
      <c r="O263">
        <v>22653</v>
      </c>
      <c r="P263">
        <v>565286.16</v>
      </c>
      <c r="Q263">
        <v>25</v>
      </c>
      <c r="R263">
        <v>21717</v>
      </c>
      <c r="S263">
        <v>95.9</v>
      </c>
      <c r="T263">
        <v>520</v>
      </c>
      <c r="U263">
        <v>2.2999999999999998</v>
      </c>
      <c r="V263">
        <v>2296</v>
      </c>
      <c r="W263">
        <v>10.1</v>
      </c>
      <c r="X263">
        <v>2442</v>
      </c>
      <c r="Y263">
        <v>10.8</v>
      </c>
      <c r="Z263">
        <v>90</v>
      </c>
      <c r="AA263">
        <v>0.4</v>
      </c>
      <c r="AB263">
        <v>237</v>
      </c>
      <c r="AC263">
        <v>1</v>
      </c>
      <c r="AD263">
        <v>43820.02</v>
      </c>
      <c r="AE263">
        <v>1.93</v>
      </c>
      <c r="AF263">
        <v>22653</v>
      </c>
      <c r="AG263">
        <v>1236.48</v>
      </c>
      <c r="AH263">
        <v>0.05</v>
      </c>
      <c r="AI263">
        <v>0.04</v>
      </c>
      <c r="AJ263">
        <v>7.0000000000000007E-2</v>
      </c>
      <c r="AK263">
        <v>1677.84</v>
      </c>
      <c r="AL263">
        <v>7.0000000000000007E-2</v>
      </c>
      <c r="AM263">
        <v>0.06</v>
      </c>
      <c r="AN263">
        <v>0.09</v>
      </c>
      <c r="AO263">
        <v>1291.3599999999999</v>
      </c>
      <c r="AP263">
        <v>0.06</v>
      </c>
      <c r="AQ263">
        <v>0.04</v>
      </c>
      <c r="AR263">
        <v>7.0000000000000007E-2</v>
      </c>
      <c r="AS263">
        <v>1354.38</v>
      </c>
      <c r="AT263">
        <v>0.06</v>
      </c>
      <c r="AU263">
        <v>0.04</v>
      </c>
      <c r="AV263">
        <v>0.08</v>
      </c>
      <c r="AW263">
        <v>790.31</v>
      </c>
      <c r="AX263">
        <v>0.03</v>
      </c>
      <c r="AY263">
        <v>0.02</v>
      </c>
      <c r="AZ263">
        <v>0.05</v>
      </c>
      <c r="BA263">
        <v>22176</v>
      </c>
      <c r="BB263">
        <v>97.9</v>
      </c>
      <c r="BC263">
        <v>22011</v>
      </c>
      <c r="BD263">
        <v>97.2</v>
      </c>
      <c r="BE263">
        <v>21202</v>
      </c>
      <c r="BF263">
        <v>93.6</v>
      </c>
      <c r="BG263">
        <v>21842</v>
      </c>
      <c r="BH263">
        <v>96.4</v>
      </c>
      <c r="BI263">
        <v>21020</v>
      </c>
      <c r="BJ263">
        <v>92.8</v>
      </c>
      <c r="BK263">
        <v>15057</v>
      </c>
      <c r="BL263">
        <v>66.5</v>
      </c>
      <c r="BM263">
        <v>3532</v>
      </c>
      <c r="BN263">
        <v>15.6</v>
      </c>
      <c r="BO263">
        <v>3261</v>
      </c>
      <c r="BP263">
        <v>14.4</v>
      </c>
      <c r="BQ263">
        <v>895</v>
      </c>
      <c r="BR263">
        <v>4</v>
      </c>
      <c r="BS263">
        <v>885</v>
      </c>
      <c r="BT263">
        <v>4.2</v>
      </c>
      <c r="BU263">
        <v>898</v>
      </c>
      <c r="BV263">
        <v>6</v>
      </c>
      <c r="BW263">
        <v>848</v>
      </c>
      <c r="BX263">
        <v>24</v>
      </c>
      <c r="BY263">
        <v>7382</v>
      </c>
      <c r="BZ263">
        <v>32.6</v>
      </c>
      <c r="CA263">
        <v>3243</v>
      </c>
      <c r="CB263">
        <v>14.3</v>
      </c>
      <c r="CC263">
        <v>2596</v>
      </c>
      <c r="CD263">
        <v>12.4</v>
      </c>
      <c r="CE263">
        <v>2002</v>
      </c>
      <c r="CF263">
        <v>13.3</v>
      </c>
      <c r="CG263">
        <v>1197</v>
      </c>
      <c r="CH263">
        <v>33.9</v>
      </c>
      <c r="CI263">
        <v>66965</v>
      </c>
      <c r="CJ263">
        <v>2.96</v>
      </c>
      <c r="CK263">
        <v>46087</v>
      </c>
      <c r="CL263">
        <v>2.0299999999999998</v>
      </c>
      <c r="CM263">
        <v>52879</v>
      </c>
      <c r="CN263">
        <v>2.33</v>
      </c>
      <c r="CO263">
        <v>32073</v>
      </c>
      <c r="CP263">
        <v>1.42</v>
      </c>
      <c r="CQ263">
        <v>12035.91</v>
      </c>
      <c r="CR263">
        <v>0.53</v>
      </c>
      <c r="CS263">
        <v>135075</v>
      </c>
      <c r="CT263">
        <v>6</v>
      </c>
      <c r="CU263">
        <v>92174</v>
      </c>
      <c r="CV263">
        <v>4.0999999999999996</v>
      </c>
      <c r="CW263">
        <v>146663.41</v>
      </c>
      <c r="CX263">
        <v>6.5</v>
      </c>
      <c r="CY263">
        <v>191373.75</v>
      </c>
      <c r="CZ263">
        <v>8.4</v>
      </c>
      <c r="DA263">
        <v>133482.5</v>
      </c>
      <c r="DB263">
        <v>5.9</v>
      </c>
      <c r="DC263">
        <v>57891.25</v>
      </c>
      <c r="DD263">
        <v>2.6</v>
      </c>
      <c r="DE263">
        <v>56769</v>
      </c>
      <c r="DF263">
        <v>2.5</v>
      </c>
      <c r="DG263">
        <v>59490</v>
      </c>
      <c r="DH263">
        <v>2.6</v>
      </c>
      <c r="DI263">
        <v>665</v>
      </c>
      <c r="DJ263">
        <v>2.9</v>
      </c>
      <c r="DK263">
        <v>359</v>
      </c>
      <c r="DL263">
        <v>1.6</v>
      </c>
      <c r="DM263">
        <v>765</v>
      </c>
      <c r="DN263">
        <v>3.4</v>
      </c>
      <c r="DO263">
        <v>5134</v>
      </c>
      <c r="DP263">
        <v>22.7</v>
      </c>
      <c r="DQ263">
        <v>13288</v>
      </c>
      <c r="DR263">
        <v>58.7</v>
      </c>
      <c r="DS263">
        <v>20285</v>
      </c>
      <c r="DT263">
        <v>89.5</v>
      </c>
      <c r="DU263">
        <v>735</v>
      </c>
      <c r="DV263">
        <v>3.2</v>
      </c>
      <c r="DW263">
        <v>730</v>
      </c>
      <c r="DX263">
        <v>3.2</v>
      </c>
      <c r="DY263">
        <v>1069</v>
      </c>
      <c r="DZ263">
        <v>4.7</v>
      </c>
      <c r="EA263">
        <v>222</v>
      </c>
      <c r="EB263">
        <v>1</v>
      </c>
      <c r="EC263">
        <v>11037</v>
      </c>
      <c r="ED263">
        <v>48.7</v>
      </c>
    </row>
    <row r="264" spans="1:134" x14ac:dyDescent="0.35">
      <c r="A264" s="228" t="str">
        <f t="shared" si="4"/>
        <v>Provisional.FE14-16 Colleges.Prior attainment.Total</v>
      </c>
      <c r="B264">
        <v>201819</v>
      </c>
      <c r="C264" t="s">
        <v>223</v>
      </c>
      <c r="D264" t="s">
        <v>224</v>
      </c>
      <c r="E264" t="s">
        <v>225</v>
      </c>
      <c r="F264" t="s">
        <v>226</v>
      </c>
      <c r="G264" t="s">
        <v>239</v>
      </c>
      <c r="H264" s="380" t="s">
        <v>229</v>
      </c>
      <c r="I264" t="s">
        <v>362</v>
      </c>
      <c r="J264" t="s">
        <v>7</v>
      </c>
      <c r="K264" t="s">
        <v>372</v>
      </c>
      <c r="L264" t="s">
        <v>7</v>
      </c>
      <c r="M264" t="s">
        <v>7</v>
      </c>
      <c r="N264">
        <v>16</v>
      </c>
      <c r="O264">
        <v>199</v>
      </c>
      <c r="P264">
        <v>1297.5</v>
      </c>
      <c r="Q264">
        <v>6.5</v>
      </c>
      <c r="R264">
        <v>123</v>
      </c>
      <c r="S264">
        <v>61.8</v>
      </c>
      <c r="T264">
        <v>0</v>
      </c>
      <c r="U264">
        <v>0</v>
      </c>
      <c r="V264">
        <v>3</v>
      </c>
      <c r="W264">
        <v>1.5</v>
      </c>
      <c r="X264">
        <v>1</v>
      </c>
      <c r="Y264">
        <v>0.5</v>
      </c>
      <c r="Z264">
        <v>0</v>
      </c>
      <c r="AA264">
        <v>0</v>
      </c>
      <c r="AB264">
        <v>0</v>
      </c>
      <c r="AC264">
        <v>0</v>
      </c>
      <c r="AD264">
        <v>91.39</v>
      </c>
      <c r="AE264">
        <v>0.46</v>
      </c>
      <c r="AF264">
        <v>199</v>
      </c>
      <c r="AG264">
        <v>-339.64</v>
      </c>
      <c r="AH264">
        <v>-1.71</v>
      </c>
      <c r="AI264">
        <v>-1.88</v>
      </c>
      <c r="AJ264">
        <v>-1.53</v>
      </c>
      <c r="AK264">
        <v>-378.24</v>
      </c>
      <c r="AL264">
        <v>-1.9</v>
      </c>
      <c r="AM264">
        <v>-2.08</v>
      </c>
      <c r="AN264">
        <v>-1.72</v>
      </c>
      <c r="AO264">
        <v>-217.62</v>
      </c>
      <c r="AP264">
        <v>-1.0900000000000001</v>
      </c>
      <c r="AQ264">
        <v>-1.27</v>
      </c>
      <c r="AR264">
        <v>-0.92</v>
      </c>
      <c r="AS264">
        <v>-306.75</v>
      </c>
      <c r="AT264">
        <v>-1.54</v>
      </c>
      <c r="AU264">
        <v>-1.72</v>
      </c>
      <c r="AV264">
        <v>-1.36</v>
      </c>
      <c r="AW264">
        <v>-428.11</v>
      </c>
      <c r="AX264">
        <v>-2.15</v>
      </c>
      <c r="AY264">
        <v>-2.33</v>
      </c>
      <c r="AZ264">
        <v>-1.97</v>
      </c>
      <c r="BA264">
        <v>141</v>
      </c>
      <c r="BB264">
        <v>70.900000000000006</v>
      </c>
      <c r="BC264">
        <v>123</v>
      </c>
      <c r="BD264">
        <v>61.8</v>
      </c>
      <c r="BE264">
        <v>48</v>
      </c>
      <c r="BF264">
        <v>24.1</v>
      </c>
      <c r="BG264">
        <v>129</v>
      </c>
      <c r="BH264">
        <v>64.8</v>
      </c>
      <c r="BI264">
        <v>60</v>
      </c>
      <c r="BJ264">
        <v>30.2</v>
      </c>
      <c r="BK264">
        <v>29</v>
      </c>
      <c r="BL264">
        <v>14.6</v>
      </c>
      <c r="BM264">
        <v>4</v>
      </c>
      <c r="BN264">
        <v>2</v>
      </c>
      <c r="BO264">
        <v>1</v>
      </c>
      <c r="BP264">
        <v>0.5</v>
      </c>
      <c r="BQ264">
        <v>2</v>
      </c>
      <c r="BR264">
        <v>1</v>
      </c>
      <c r="BS264">
        <v>1</v>
      </c>
      <c r="BT264">
        <v>1.7</v>
      </c>
      <c r="BU264">
        <v>1</v>
      </c>
      <c r="BV264">
        <v>3.4</v>
      </c>
      <c r="BW264">
        <v>0</v>
      </c>
      <c r="BX264">
        <v>0</v>
      </c>
      <c r="BY264">
        <v>8</v>
      </c>
      <c r="BZ264">
        <v>4</v>
      </c>
      <c r="CA264">
        <v>6</v>
      </c>
      <c r="CB264">
        <v>3</v>
      </c>
      <c r="CC264">
        <v>2</v>
      </c>
      <c r="CD264">
        <v>3.3</v>
      </c>
      <c r="CE264">
        <v>1</v>
      </c>
      <c r="CF264">
        <v>3.4</v>
      </c>
      <c r="CG264">
        <v>0</v>
      </c>
      <c r="CH264">
        <v>0</v>
      </c>
      <c r="CI264">
        <v>115</v>
      </c>
      <c r="CJ264">
        <v>0.57999999999999996</v>
      </c>
      <c r="CK264">
        <v>158</v>
      </c>
      <c r="CL264">
        <v>0.79</v>
      </c>
      <c r="CM264">
        <v>112.5</v>
      </c>
      <c r="CN264">
        <v>0.56999999999999995</v>
      </c>
      <c r="CO264">
        <v>42</v>
      </c>
      <c r="CP264">
        <v>0.21</v>
      </c>
      <c r="CQ264">
        <v>8</v>
      </c>
      <c r="CR264">
        <v>0.04</v>
      </c>
      <c r="CS264">
        <v>363</v>
      </c>
      <c r="CT264">
        <v>1.8</v>
      </c>
      <c r="CU264">
        <v>316</v>
      </c>
      <c r="CV264">
        <v>1.6</v>
      </c>
      <c r="CW264">
        <v>291</v>
      </c>
      <c r="CX264">
        <v>1.5</v>
      </c>
      <c r="CY264">
        <v>327.5</v>
      </c>
      <c r="CZ264">
        <v>1.6</v>
      </c>
      <c r="DA264">
        <v>163</v>
      </c>
      <c r="DB264">
        <v>0.8</v>
      </c>
      <c r="DC264">
        <v>164.5</v>
      </c>
      <c r="DD264">
        <v>0.8</v>
      </c>
      <c r="DE264">
        <v>139</v>
      </c>
      <c r="DF264">
        <v>0.7</v>
      </c>
      <c r="DG264">
        <v>123</v>
      </c>
      <c r="DH264">
        <v>0.6</v>
      </c>
      <c r="DI264">
        <v>70</v>
      </c>
      <c r="DJ264">
        <v>35.200000000000003</v>
      </c>
      <c r="DK264">
        <v>40</v>
      </c>
      <c r="DL264">
        <v>20.100000000000001</v>
      </c>
      <c r="DM264">
        <v>51</v>
      </c>
      <c r="DN264">
        <v>25.6</v>
      </c>
      <c r="DO264">
        <v>25</v>
      </c>
      <c r="DP264">
        <v>12.6</v>
      </c>
      <c r="DQ264">
        <v>12</v>
      </c>
      <c r="DR264">
        <v>6</v>
      </c>
      <c r="DS264">
        <v>58</v>
      </c>
      <c r="DT264">
        <v>29.1</v>
      </c>
      <c r="DU264">
        <v>2</v>
      </c>
      <c r="DV264">
        <v>1</v>
      </c>
      <c r="DW264">
        <v>2</v>
      </c>
      <c r="DX264">
        <v>1</v>
      </c>
      <c r="DY264">
        <v>0</v>
      </c>
      <c r="DZ264">
        <v>0</v>
      </c>
      <c r="EA264">
        <v>0</v>
      </c>
      <c r="EB264">
        <v>0</v>
      </c>
      <c r="EC264">
        <v>16</v>
      </c>
      <c r="ED264">
        <v>8</v>
      </c>
    </row>
    <row r="265" spans="1:134" x14ac:dyDescent="0.35">
      <c r="A265" s="228" t="str">
        <f t="shared" si="4"/>
        <v>Provisional.Free Schools.Prior attainment.Total</v>
      </c>
      <c r="B265">
        <v>201819</v>
      </c>
      <c r="C265" t="s">
        <v>223</v>
      </c>
      <c r="D265" t="s">
        <v>224</v>
      </c>
      <c r="E265" t="s">
        <v>225</v>
      </c>
      <c r="F265" t="s">
        <v>226</v>
      </c>
      <c r="G265" t="s">
        <v>239</v>
      </c>
      <c r="H265" s="380" t="s">
        <v>230</v>
      </c>
      <c r="I265" t="s">
        <v>362</v>
      </c>
      <c r="J265" t="s">
        <v>7</v>
      </c>
      <c r="K265" t="s">
        <v>372</v>
      </c>
      <c r="L265" t="s">
        <v>7</v>
      </c>
      <c r="M265" t="s">
        <v>7</v>
      </c>
      <c r="N265">
        <v>102</v>
      </c>
      <c r="O265">
        <v>882</v>
      </c>
      <c r="P265">
        <v>23835.25</v>
      </c>
      <c r="Q265">
        <v>27</v>
      </c>
      <c r="R265">
        <v>841</v>
      </c>
      <c r="S265">
        <v>95.4</v>
      </c>
      <c r="T265">
        <v>36</v>
      </c>
      <c r="U265">
        <v>4.0999999999999996</v>
      </c>
      <c r="V265">
        <v>127</v>
      </c>
      <c r="W265">
        <v>14.4</v>
      </c>
      <c r="X265">
        <v>240</v>
      </c>
      <c r="Y265">
        <v>27.2</v>
      </c>
      <c r="Z265">
        <v>11</v>
      </c>
      <c r="AA265">
        <v>1.2</v>
      </c>
      <c r="AB265">
        <v>30</v>
      </c>
      <c r="AC265">
        <v>3.4</v>
      </c>
      <c r="AD265">
        <v>1995.67</v>
      </c>
      <c r="AE265">
        <v>2.2599999999999998</v>
      </c>
      <c r="AF265">
        <v>882</v>
      </c>
      <c r="AG265">
        <v>222.45</v>
      </c>
      <c r="AH265">
        <v>0.25</v>
      </c>
      <c r="AI265">
        <v>0.17</v>
      </c>
      <c r="AJ265">
        <v>0.34</v>
      </c>
      <c r="AK265">
        <v>315.54000000000002</v>
      </c>
      <c r="AL265">
        <v>0.36</v>
      </c>
      <c r="AM265">
        <v>0.27</v>
      </c>
      <c r="AN265">
        <v>0.44</v>
      </c>
      <c r="AO265">
        <v>241.31</v>
      </c>
      <c r="AP265">
        <v>0.27</v>
      </c>
      <c r="AQ265">
        <v>0.19</v>
      </c>
      <c r="AR265">
        <v>0.36</v>
      </c>
      <c r="AS265">
        <v>368.33</v>
      </c>
      <c r="AT265">
        <v>0.42</v>
      </c>
      <c r="AU265">
        <v>0.33</v>
      </c>
      <c r="AV265">
        <v>0.5</v>
      </c>
      <c r="AW265">
        <v>2.0499999999999998</v>
      </c>
      <c r="AX265">
        <v>0</v>
      </c>
      <c r="AY265">
        <v>-0.08</v>
      </c>
      <c r="AZ265">
        <v>0.09</v>
      </c>
      <c r="BA265">
        <v>860</v>
      </c>
      <c r="BB265">
        <v>97.5</v>
      </c>
      <c r="BC265">
        <v>854</v>
      </c>
      <c r="BD265">
        <v>96.8</v>
      </c>
      <c r="BE265">
        <v>829</v>
      </c>
      <c r="BF265">
        <v>94</v>
      </c>
      <c r="BG265">
        <v>843</v>
      </c>
      <c r="BH265">
        <v>95.6</v>
      </c>
      <c r="BI265">
        <v>802</v>
      </c>
      <c r="BJ265">
        <v>90.9</v>
      </c>
      <c r="BK265">
        <v>641</v>
      </c>
      <c r="BL265">
        <v>72.7</v>
      </c>
      <c r="BM265">
        <v>291</v>
      </c>
      <c r="BN265">
        <v>33</v>
      </c>
      <c r="BO265">
        <v>180</v>
      </c>
      <c r="BP265">
        <v>20.399999999999999</v>
      </c>
      <c r="BQ265">
        <v>57</v>
      </c>
      <c r="BR265">
        <v>6.5</v>
      </c>
      <c r="BS265">
        <v>71</v>
      </c>
      <c r="BT265">
        <v>8.9</v>
      </c>
      <c r="BU265">
        <v>61</v>
      </c>
      <c r="BV265">
        <v>9.5</v>
      </c>
      <c r="BW265">
        <v>82</v>
      </c>
      <c r="BX265">
        <v>28.2</v>
      </c>
      <c r="BY265">
        <v>368</v>
      </c>
      <c r="BZ265">
        <v>41.7</v>
      </c>
      <c r="CA265">
        <v>165</v>
      </c>
      <c r="CB265">
        <v>18.7</v>
      </c>
      <c r="CC265">
        <v>165</v>
      </c>
      <c r="CD265">
        <v>20.6</v>
      </c>
      <c r="CE265">
        <v>120</v>
      </c>
      <c r="CF265">
        <v>18.7</v>
      </c>
      <c r="CG265">
        <v>106</v>
      </c>
      <c r="CH265">
        <v>36.4</v>
      </c>
      <c r="CI265">
        <v>2872</v>
      </c>
      <c r="CJ265">
        <v>3.26</v>
      </c>
      <c r="CK265">
        <v>1994</v>
      </c>
      <c r="CL265">
        <v>2.2599999999999998</v>
      </c>
      <c r="CM265">
        <v>2271</v>
      </c>
      <c r="CN265">
        <v>2.57</v>
      </c>
      <c r="CO265">
        <v>1557</v>
      </c>
      <c r="CP265">
        <v>1.77</v>
      </c>
      <c r="CQ265">
        <v>1010</v>
      </c>
      <c r="CR265">
        <v>1.1499999999999999</v>
      </c>
      <c r="CS265">
        <v>5776</v>
      </c>
      <c r="CT265">
        <v>6.5</v>
      </c>
      <c r="CU265">
        <v>3988</v>
      </c>
      <c r="CV265">
        <v>4.5</v>
      </c>
      <c r="CW265">
        <v>6683</v>
      </c>
      <c r="CX265">
        <v>7.6</v>
      </c>
      <c r="CY265">
        <v>7388.25</v>
      </c>
      <c r="CZ265">
        <v>8.4</v>
      </c>
      <c r="DA265">
        <v>5885.5</v>
      </c>
      <c r="DB265">
        <v>6.7</v>
      </c>
      <c r="DC265">
        <v>1502.75</v>
      </c>
      <c r="DD265">
        <v>1.7</v>
      </c>
      <c r="DE265">
        <v>2272</v>
      </c>
      <c r="DF265">
        <v>2.6</v>
      </c>
      <c r="DG265">
        <v>2297</v>
      </c>
      <c r="DH265">
        <v>2.6</v>
      </c>
      <c r="DI265">
        <v>34</v>
      </c>
      <c r="DJ265">
        <v>3.9</v>
      </c>
      <c r="DK265">
        <v>13</v>
      </c>
      <c r="DL265">
        <v>1.5</v>
      </c>
      <c r="DM265">
        <v>21</v>
      </c>
      <c r="DN265">
        <v>2.4</v>
      </c>
      <c r="DO265">
        <v>145</v>
      </c>
      <c r="DP265">
        <v>16.399999999999999</v>
      </c>
      <c r="DQ265">
        <v>429</v>
      </c>
      <c r="DR265">
        <v>48.6</v>
      </c>
      <c r="DS265">
        <v>776</v>
      </c>
      <c r="DT265">
        <v>88</v>
      </c>
      <c r="DU265">
        <v>26</v>
      </c>
      <c r="DV265">
        <v>2.9</v>
      </c>
      <c r="DW265">
        <v>24</v>
      </c>
      <c r="DX265">
        <v>2.7</v>
      </c>
      <c r="DY265">
        <v>45</v>
      </c>
      <c r="DZ265">
        <v>5.0999999999999996</v>
      </c>
      <c r="EA265">
        <v>27</v>
      </c>
      <c r="EB265">
        <v>3.1</v>
      </c>
      <c r="EC265">
        <v>441</v>
      </c>
      <c r="ED265">
        <v>50</v>
      </c>
    </row>
    <row r="266" spans="1:134" x14ac:dyDescent="0.35">
      <c r="A266" s="228" t="str">
        <f t="shared" si="4"/>
        <v>Provisional.LA maintained.Prior attainment.Total</v>
      </c>
      <c r="B266">
        <v>201819</v>
      </c>
      <c r="C266" t="s">
        <v>223</v>
      </c>
      <c r="D266" t="s">
        <v>224</v>
      </c>
      <c r="E266" t="s">
        <v>225</v>
      </c>
      <c r="F266" t="s">
        <v>226</v>
      </c>
      <c r="G266" t="s">
        <v>239</v>
      </c>
      <c r="H266" s="380" t="s">
        <v>232</v>
      </c>
      <c r="I266" t="s">
        <v>362</v>
      </c>
      <c r="J266" t="s">
        <v>7</v>
      </c>
      <c r="K266" t="s">
        <v>372</v>
      </c>
      <c r="L266" t="s">
        <v>7</v>
      </c>
      <c r="M266" t="s">
        <v>7</v>
      </c>
      <c r="N266">
        <v>816</v>
      </c>
      <c r="O266">
        <v>13841</v>
      </c>
      <c r="P266">
        <v>331320.28999999998</v>
      </c>
      <c r="Q266">
        <v>23.9</v>
      </c>
      <c r="R266">
        <v>13147</v>
      </c>
      <c r="S266">
        <v>95</v>
      </c>
      <c r="T266">
        <v>283</v>
      </c>
      <c r="U266">
        <v>2</v>
      </c>
      <c r="V266">
        <v>1236</v>
      </c>
      <c r="W266">
        <v>8.9</v>
      </c>
      <c r="X266">
        <v>1439</v>
      </c>
      <c r="Y266">
        <v>10.4</v>
      </c>
      <c r="Z266">
        <v>59</v>
      </c>
      <c r="AA266">
        <v>0.4</v>
      </c>
      <c r="AB266">
        <v>147</v>
      </c>
      <c r="AC266">
        <v>1.1000000000000001</v>
      </c>
      <c r="AD266">
        <v>25630.720000000001</v>
      </c>
      <c r="AE266">
        <v>1.85</v>
      </c>
      <c r="AF266">
        <v>13841</v>
      </c>
      <c r="AG266">
        <v>-365.28</v>
      </c>
      <c r="AH266">
        <v>-0.03</v>
      </c>
      <c r="AI266">
        <v>-0.05</v>
      </c>
      <c r="AJ266">
        <v>-0.01</v>
      </c>
      <c r="AK266">
        <v>-310.77</v>
      </c>
      <c r="AL266">
        <v>-0.02</v>
      </c>
      <c r="AM266">
        <v>-0.04</v>
      </c>
      <c r="AN266">
        <v>0</v>
      </c>
      <c r="AO266">
        <v>-332.61</v>
      </c>
      <c r="AP266">
        <v>-0.02</v>
      </c>
      <c r="AQ266">
        <v>-0.05</v>
      </c>
      <c r="AR266">
        <v>0</v>
      </c>
      <c r="AS266">
        <v>-197.93</v>
      </c>
      <c r="AT266">
        <v>-0.01</v>
      </c>
      <c r="AU266">
        <v>-0.04</v>
      </c>
      <c r="AV266">
        <v>0.01</v>
      </c>
      <c r="AW266">
        <v>-589.15</v>
      </c>
      <c r="AX266">
        <v>-0.04</v>
      </c>
      <c r="AY266">
        <v>-0.06</v>
      </c>
      <c r="AZ266">
        <v>-0.02</v>
      </c>
      <c r="BA266">
        <v>13465</v>
      </c>
      <c r="BB266">
        <v>97.3</v>
      </c>
      <c r="BC266">
        <v>13352</v>
      </c>
      <c r="BD266">
        <v>96.5</v>
      </c>
      <c r="BE266">
        <v>12771</v>
      </c>
      <c r="BF266">
        <v>92.3</v>
      </c>
      <c r="BG266">
        <v>13234</v>
      </c>
      <c r="BH266">
        <v>95.6</v>
      </c>
      <c r="BI266">
        <v>12734</v>
      </c>
      <c r="BJ266">
        <v>92</v>
      </c>
      <c r="BK266">
        <v>8658</v>
      </c>
      <c r="BL266">
        <v>62.6</v>
      </c>
      <c r="BM266">
        <v>2344</v>
      </c>
      <c r="BN266">
        <v>16.899999999999999</v>
      </c>
      <c r="BO266">
        <v>1759</v>
      </c>
      <c r="BP266">
        <v>12.7</v>
      </c>
      <c r="BQ266">
        <v>497</v>
      </c>
      <c r="BR266">
        <v>3.6</v>
      </c>
      <c r="BS266">
        <v>498</v>
      </c>
      <c r="BT266">
        <v>3.9</v>
      </c>
      <c r="BU266">
        <v>510</v>
      </c>
      <c r="BV266">
        <v>5.9</v>
      </c>
      <c r="BW266">
        <v>658</v>
      </c>
      <c r="BX266">
        <v>28.1</v>
      </c>
      <c r="BY266">
        <v>4155</v>
      </c>
      <c r="BZ266">
        <v>30</v>
      </c>
      <c r="CA266">
        <v>1793</v>
      </c>
      <c r="CB266">
        <v>13</v>
      </c>
      <c r="CC266">
        <v>1410</v>
      </c>
      <c r="CD266">
        <v>11.1</v>
      </c>
      <c r="CE266">
        <v>1092</v>
      </c>
      <c r="CF266">
        <v>12.6</v>
      </c>
      <c r="CG266">
        <v>864</v>
      </c>
      <c r="CH266">
        <v>36.9</v>
      </c>
      <c r="CI266">
        <v>39197</v>
      </c>
      <c r="CJ266">
        <v>2.83</v>
      </c>
      <c r="CK266">
        <v>26721</v>
      </c>
      <c r="CL266">
        <v>1.93</v>
      </c>
      <c r="CM266">
        <v>30802</v>
      </c>
      <c r="CN266">
        <v>2.23</v>
      </c>
      <c r="CO266">
        <v>17929</v>
      </c>
      <c r="CP266">
        <v>1.3</v>
      </c>
      <c r="CQ266">
        <v>8329.65</v>
      </c>
      <c r="CR266">
        <v>0.6</v>
      </c>
      <c r="CS266">
        <v>79209</v>
      </c>
      <c r="CT266">
        <v>5.7</v>
      </c>
      <c r="CU266">
        <v>53442</v>
      </c>
      <c r="CV266">
        <v>3.9</v>
      </c>
      <c r="CW266">
        <v>85803.29</v>
      </c>
      <c r="CX266">
        <v>6.2</v>
      </c>
      <c r="CY266">
        <v>112866</v>
      </c>
      <c r="CZ266">
        <v>8.1999999999999993</v>
      </c>
      <c r="DA266">
        <v>78862.5</v>
      </c>
      <c r="DB266">
        <v>5.7</v>
      </c>
      <c r="DC266">
        <v>34003.5</v>
      </c>
      <c r="DD266">
        <v>2.5</v>
      </c>
      <c r="DE266">
        <v>33716</v>
      </c>
      <c r="DF266">
        <v>2.4</v>
      </c>
      <c r="DG266">
        <v>35585</v>
      </c>
      <c r="DH266">
        <v>2.6</v>
      </c>
      <c r="DI266">
        <v>498</v>
      </c>
      <c r="DJ266">
        <v>3.6</v>
      </c>
      <c r="DK266">
        <v>273</v>
      </c>
      <c r="DL266">
        <v>2</v>
      </c>
      <c r="DM266">
        <v>517</v>
      </c>
      <c r="DN266">
        <v>3.7</v>
      </c>
      <c r="DO266">
        <v>3217</v>
      </c>
      <c r="DP266">
        <v>23.2</v>
      </c>
      <c r="DQ266">
        <v>7897</v>
      </c>
      <c r="DR266">
        <v>57.1</v>
      </c>
      <c r="DS266">
        <v>12482</v>
      </c>
      <c r="DT266">
        <v>90.2</v>
      </c>
      <c r="DU266">
        <v>253</v>
      </c>
      <c r="DV266">
        <v>1.8</v>
      </c>
      <c r="DW266">
        <v>252</v>
      </c>
      <c r="DX266">
        <v>1.8</v>
      </c>
      <c r="DY266">
        <v>545</v>
      </c>
      <c r="DZ266">
        <v>3.9</v>
      </c>
      <c r="EA266">
        <v>168</v>
      </c>
      <c r="EB266">
        <v>1.2</v>
      </c>
      <c r="EC266">
        <v>6551</v>
      </c>
      <c r="ED266">
        <v>47.3</v>
      </c>
    </row>
    <row r="267" spans="1:134" x14ac:dyDescent="0.35">
      <c r="A267" s="228" t="str">
        <f t="shared" si="4"/>
        <v>Provisional.Non-Maintained Special Schools.Prior attainment.Total</v>
      </c>
      <c r="B267">
        <v>201819</v>
      </c>
      <c r="C267" t="s">
        <v>223</v>
      </c>
      <c r="D267" t="s">
        <v>224</v>
      </c>
      <c r="E267" t="s">
        <v>225</v>
      </c>
      <c r="F267" t="s">
        <v>226</v>
      </c>
      <c r="G267" t="s">
        <v>239</v>
      </c>
      <c r="H267" s="380" t="s">
        <v>233</v>
      </c>
      <c r="I267" t="s">
        <v>362</v>
      </c>
      <c r="J267" t="s">
        <v>7</v>
      </c>
      <c r="K267" t="s">
        <v>372</v>
      </c>
      <c r="L267" t="s">
        <v>7</v>
      </c>
      <c r="M267" t="s">
        <v>7</v>
      </c>
      <c r="N267">
        <v>49</v>
      </c>
      <c r="O267">
        <v>255</v>
      </c>
      <c r="P267">
        <v>712.75</v>
      </c>
      <c r="Q267">
        <v>2.8</v>
      </c>
      <c r="R267">
        <v>27</v>
      </c>
      <c r="S267">
        <v>10.6</v>
      </c>
      <c r="T267">
        <v>1</v>
      </c>
      <c r="U267">
        <v>0.4</v>
      </c>
      <c r="V267">
        <v>5</v>
      </c>
      <c r="W267">
        <v>2</v>
      </c>
      <c r="X267">
        <v>0</v>
      </c>
      <c r="Y267">
        <v>0</v>
      </c>
      <c r="Z267">
        <v>0</v>
      </c>
      <c r="AA267">
        <v>0</v>
      </c>
      <c r="AB267">
        <v>0</v>
      </c>
      <c r="AC267">
        <v>0</v>
      </c>
      <c r="AD267">
        <v>44.68</v>
      </c>
      <c r="AE267">
        <v>0.18</v>
      </c>
      <c r="AF267">
        <v>255</v>
      </c>
      <c r="AG267">
        <v>-378.67</v>
      </c>
      <c r="AH267">
        <v>-1.48</v>
      </c>
      <c r="AI267">
        <v>-1.64</v>
      </c>
      <c r="AJ267">
        <v>-1.33</v>
      </c>
      <c r="AK267">
        <v>-450.69</v>
      </c>
      <c r="AL267">
        <v>-1.77</v>
      </c>
      <c r="AM267">
        <v>-1.92</v>
      </c>
      <c r="AN267">
        <v>-1.61</v>
      </c>
      <c r="AO267">
        <v>-251.56</v>
      </c>
      <c r="AP267">
        <v>-0.99</v>
      </c>
      <c r="AQ267">
        <v>-1.1399999999999999</v>
      </c>
      <c r="AR267">
        <v>-0.83</v>
      </c>
      <c r="AS267">
        <v>-356.37</v>
      </c>
      <c r="AT267">
        <v>-1.4</v>
      </c>
      <c r="AU267">
        <v>-1.55</v>
      </c>
      <c r="AV267">
        <v>-1.24</v>
      </c>
      <c r="AW267">
        <v>-438</v>
      </c>
      <c r="AX267">
        <v>-1.72</v>
      </c>
      <c r="AY267">
        <v>-1.88</v>
      </c>
      <c r="AZ267">
        <v>-1.56</v>
      </c>
      <c r="BA267">
        <v>67</v>
      </c>
      <c r="BB267">
        <v>26.3</v>
      </c>
      <c r="BC267">
        <v>65</v>
      </c>
      <c r="BD267">
        <v>25.5</v>
      </c>
      <c r="BE267">
        <v>13</v>
      </c>
      <c r="BF267">
        <v>5.0999999999999996</v>
      </c>
      <c r="BG267">
        <v>42</v>
      </c>
      <c r="BH267">
        <v>16.5</v>
      </c>
      <c r="BI267">
        <v>20</v>
      </c>
      <c r="BJ267">
        <v>7.8</v>
      </c>
      <c r="BK267">
        <v>14</v>
      </c>
      <c r="BL267">
        <v>5.5</v>
      </c>
      <c r="BM267">
        <v>1</v>
      </c>
      <c r="BN267">
        <v>0.4</v>
      </c>
      <c r="BO267">
        <v>2</v>
      </c>
      <c r="BP267">
        <v>0.8</v>
      </c>
      <c r="BQ267">
        <v>2</v>
      </c>
      <c r="BR267">
        <v>0.8</v>
      </c>
      <c r="BS267">
        <v>2</v>
      </c>
      <c r="BT267">
        <v>10</v>
      </c>
      <c r="BU267">
        <v>0</v>
      </c>
      <c r="BV267">
        <v>0</v>
      </c>
      <c r="BW267">
        <v>0</v>
      </c>
      <c r="BX267">
        <v>0</v>
      </c>
      <c r="BY267">
        <v>7</v>
      </c>
      <c r="BZ267">
        <v>2.7</v>
      </c>
      <c r="CA267">
        <v>9</v>
      </c>
      <c r="CB267">
        <v>3.5</v>
      </c>
      <c r="CC267">
        <v>2</v>
      </c>
      <c r="CD267">
        <v>10</v>
      </c>
      <c r="CE267">
        <v>1</v>
      </c>
      <c r="CF267">
        <v>7.1</v>
      </c>
      <c r="CG267">
        <v>0</v>
      </c>
      <c r="CH267">
        <v>0</v>
      </c>
      <c r="CI267">
        <v>50</v>
      </c>
      <c r="CJ267">
        <v>0.2</v>
      </c>
      <c r="CK267">
        <v>83</v>
      </c>
      <c r="CL267">
        <v>0.33</v>
      </c>
      <c r="CM267">
        <v>51</v>
      </c>
      <c r="CN267">
        <v>0.2</v>
      </c>
      <c r="CO267">
        <v>30</v>
      </c>
      <c r="CP267">
        <v>0.12</v>
      </c>
      <c r="CQ267">
        <v>3</v>
      </c>
      <c r="CR267">
        <v>0.01</v>
      </c>
      <c r="CS267">
        <v>138</v>
      </c>
      <c r="CT267">
        <v>0.5</v>
      </c>
      <c r="CU267">
        <v>166</v>
      </c>
      <c r="CV267">
        <v>0.7</v>
      </c>
      <c r="CW267">
        <v>145</v>
      </c>
      <c r="CX267">
        <v>0.6</v>
      </c>
      <c r="CY267">
        <v>263.75</v>
      </c>
      <c r="CZ267">
        <v>1</v>
      </c>
      <c r="DA267">
        <v>226</v>
      </c>
      <c r="DB267">
        <v>0.9</v>
      </c>
      <c r="DC267">
        <v>37.75</v>
      </c>
      <c r="DD267">
        <v>0.1</v>
      </c>
      <c r="DE267">
        <v>62</v>
      </c>
      <c r="DF267">
        <v>0.2</v>
      </c>
      <c r="DG267">
        <v>87</v>
      </c>
      <c r="DH267">
        <v>0.3</v>
      </c>
      <c r="DI267">
        <v>205</v>
      </c>
      <c r="DJ267">
        <v>80.400000000000006</v>
      </c>
      <c r="DK267">
        <v>28</v>
      </c>
      <c r="DL267">
        <v>11</v>
      </c>
      <c r="DM267">
        <v>10</v>
      </c>
      <c r="DN267">
        <v>3.9</v>
      </c>
      <c r="DO267">
        <v>6</v>
      </c>
      <c r="DP267">
        <v>2.4</v>
      </c>
      <c r="DQ267">
        <v>6</v>
      </c>
      <c r="DR267">
        <v>2.4</v>
      </c>
      <c r="DS267">
        <v>19</v>
      </c>
      <c r="DT267">
        <v>7.5</v>
      </c>
      <c r="DU267">
        <v>1</v>
      </c>
      <c r="DV267">
        <v>0.4</v>
      </c>
      <c r="DW267">
        <v>1</v>
      </c>
      <c r="DX267">
        <v>0.4</v>
      </c>
      <c r="DY267">
        <v>1</v>
      </c>
      <c r="DZ267">
        <v>0.4</v>
      </c>
      <c r="EA267">
        <v>0</v>
      </c>
      <c r="EB267">
        <v>0</v>
      </c>
      <c r="EC267">
        <v>38</v>
      </c>
      <c r="ED267">
        <v>14.9</v>
      </c>
    </row>
    <row r="268" spans="1:134" x14ac:dyDescent="0.35">
      <c r="A268" s="228" t="str">
        <f t="shared" si="4"/>
        <v>Provisional.PRU &amp; AP.Prior attainment.Total</v>
      </c>
      <c r="B268">
        <v>201819</v>
      </c>
      <c r="C268" t="s">
        <v>223</v>
      </c>
      <c r="D268" t="s">
        <v>224</v>
      </c>
      <c r="E268" t="s">
        <v>225</v>
      </c>
      <c r="F268" t="s">
        <v>226</v>
      </c>
      <c r="G268" t="s">
        <v>239</v>
      </c>
      <c r="H268" s="380" t="s">
        <v>397</v>
      </c>
      <c r="I268" t="s">
        <v>362</v>
      </c>
      <c r="J268" t="s">
        <v>7</v>
      </c>
      <c r="K268" t="s">
        <v>372</v>
      </c>
      <c r="L268" t="s">
        <v>7</v>
      </c>
      <c r="M268" t="s">
        <v>7</v>
      </c>
      <c r="N268">
        <v>376</v>
      </c>
      <c r="O268">
        <v>2368</v>
      </c>
      <c r="P268">
        <v>6832</v>
      </c>
      <c r="Q268">
        <v>2.9</v>
      </c>
      <c r="R268">
        <v>824</v>
      </c>
      <c r="S268">
        <v>34.799999999999997</v>
      </c>
      <c r="T268">
        <v>0</v>
      </c>
      <c r="U268">
        <v>0</v>
      </c>
      <c r="V268">
        <v>3</v>
      </c>
      <c r="W268">
        <v>0.1</v>
      </c>
      <c r="X268">
        <v>1</v>
      </c>
      <c r="Y268">
        <v>0</v>
      </c>
      <c r="Z268">
        <v>0</v>
      </c>
      <c r="AA268">
        <v>0</v>
      </c>
      <c r="AB268">
        <v>0</v>
      </c>
      <c r="AC268">
        <v>0</v>
      </c>
      <c r="AD268">
        <v>372.87</v>
      </c>
      <c r="AE268">
        <v>0.16</v>
      </c>
      <c r="AF268">
        <v>2368</v>
      </c>
      <c r="AG268">
        <v>-4797.21</v>
      </c>
      <c r="AH268">
        <v>-2.0299999999999998</v>
      </c>
      <c r="AI268">
        <v>-2.08</v>
      </c>
      <c r="AJ268">
        <v>-1.97</v>
      </c>
      <c r="AK268">
        <v>-5595.34</v>
      </c>
      <c r="AL268">
        <v>-2.36</v>
      </c>
      <c r="AM268">
        <v>-2.41</v>
      </c>
      <c r="AN268">
        <v>-2.31</v>
      </c>
      <c r="AO268">
        <v>-3339.65</v>
      </c>
      <c r="AP268">
        <v>-1.41</v>
      </c>
      <c r="AQ268">
        <v>-1.46</v>
      </c>
      <c r="AR268">
        <v>-1.36</v>
      </c>
      <c r="AS268">
        <v>-4364.0200000000004</v>
      </c>
      <c r="AT268">
        <v>-1.84</v>
      </c>
      <c r="AU268">
        <v>-1.89</v>
      </c>
      <c r="AV268">
        <v>-1.79</v>
      </c>
      <c r="AW268">
        <v>-5670.13</v>
      </c>
      <c r="AX268">
        <v>-2.39</v>
      </c>
      <c r="AY268">
        <v>-2.4500000000000002</v>
      </c>
      <c r="AZ268">
        <v>-2.34</v>
      </c>
      <c r="BA268">
        <v>1188</v>
      </c>
      <c r="BB268">
        <v>50.2</v>
      </c>
      <c r="BC268">
        <v>1024</v>
      </c>
      <c r="BD268">
        <v>43.2</v>
      </c>
      <c r="BE268">
        <v>211</v>
      </c>
      <c r="BF268">
        <v>8.9</v>
      </c>
      <c r="BG268">
        <v>999</v>
      </c>
      <c r="BH268">
        <v>42.2</v>
      </c>
      <c r="BI268">
        <v>239</v>
      </c>
      <c r="BJ268">
        <v>10.1</v>
      </c>
      <c r="BK268">
        <v>69</v>
      </c>
      <c r="BL268">
        <v>2.9</v>
      </c>
      <c r="BM268">
        <v>10</v>
      </c>
      <c r="BN268">
        <v>0.4</v>
      </c>
      <c r="BO268">
        <v>5</v>
      </c>
      <c r="BP268">
        <v>0.2</v>
      </c>
      <c r="BQ268">
        <v>1</v>
      </c>
      <c r="BR268">
        <v>0</v>
      </c>
      <c r="BS268">
        <v>1</v>
      </c>
      <c r="BT268">
        <v>0.4</v>
      </c>
      <c r="BU268">
        <v>0</v>
      </c>
      <c r="BV268">
        <v>0</v>
      </c>
      <c r="BW268">
        <v>4</v>
      </c>
      <c r="BX268">
        <v>40</v>
      </c>
      <c r="BY268">
        <v>14</v>
      </c>
      <c r="BZ268">
        <v>0.6</v>
      </c>
      <c r="CA268">
        <v>22</v>
      </c>
      <c r="CB268">
        <v>0.9</v>
      </c>
      <c r="CC268">
        <v>7</v>
      </c>
      <c r="CD268">
        <v>2.9</v>
      </c>
      <c r="CE268">
        <v>1</v>
      </c>
      <c r="CF268">
        <v>1.4</v>
      </c>
      <c r="CG268">
        <v>5</v>
      </c>
      <c r="CH268">
        <v>50</v>
      </c>
      <c r="CI268">
        <v>409</v>
      </c>
      <c r="CJ268">
        <v>0.17</v>
      </c>
      <c r="CK268">
        <v>1032</v>
      </c>
      <c r="CL268">
        <v>0.44</v>
      </c>
      <c r="CM268">
        <v>343</v>
      </c>
      <c r="CN268">
        <v>0.14000000000000001</v>
      </c>
      <c r="CO268">
        <v>69</v>
      </c>
      <c r="CP268">
        <v>0.03</v>
      </c>
      <c r="CQ268">
        <v>38</v>
      </c>
      <c r="CR268">
        <v>0.02</v>
      </c>
      <c r="CS268">
        <v>1856</v>
      </c>
      <c r="CT268">
        <v>0.8</v>
      </c>
      <c r="CU268">
        <v>2064</v>
      </c>
      <c r="CV268">
        <v>0.9</v>
      </c>
      <c r="CW268">
        <v>1082.5</v>
      </c>
      <c r="CX268">
        <v>0.5</v>
      </c>
      <c r="CY268">
        <v>1829.5</v>
      </c>
      <c r="CZ268">
        <v>0.8</v>
      </c>
      <c r="DA268">
        <v>1421</v>
      </c>
      <c r="DB268">
        <v>0.6</v>
      </c>
      <c r="DC268">
        <v>408.5</v>
      </c>
      <c r="DD268">
        <v>0.2</v>
      </c>
      <c r="DE268">
        <v>614</v>
      </c>
      <c r="DF268">
        <v>0.3</v>
      </c>
      <c r="DG268">
        <v>760</v>
      </c>
      <c r="DH268">
        <v>0.3</v>
      </c>
      <c r="DI268">
        <v>1343</v>
      </c>
      <c r="DJ268">
        <v>56.7</v>
      </c>
      <c r="DK268">
        <v>675</v>
      </c>
      <c r="DL268">
        <v>28.5</v>
      </c>
      <c r="DM268">
        <v>222</v>
      </c>
      <c r="DN268">
        <v>9.4</v>
      </c>
      <c r="DO268">
        <v>104</v>
      </c>
      <c r="DP268">
        <v>4.4000000000000004</v>
      </c>
      <c r="DQ268">
        <v>23</v>
      </c>
      <c r="DR268">
        <v>1</v>
      </c>
      <c r="DS268">
        <v>239</v>
      </c>
      <c r="DT268">
        <v>10.1</v>
      </c>
      <c r="DU268">
        <v>0</v>
      </c>
      <c r="DV268">
        <v>0</v>
      </c>
      <c r="DW268">
        <v>0</v>
      </c>
      <c r="DX268">
        <v>0</v>
      </c>
      <c r="DY268">
        <v>0</v>
      </c>
      <c r="DZ268">
        <v>0</v>
      </c>
      <c r="EA268">
        <v>1</v>
      </c>
      <c r="EB268">
        <v>0</v>
      </c>
      <c r="EC268">
        <v>314</v>
      </c>
      <c r="ED268">
        <v>13.3</v>
      </c>
    </row>
    <row r="269" spans="1:134" x14ac:dyDescent="0.35">
      <c r="A269" s="228" t="str">
        <f t="shared" si="4"/>
        <v>Provisional.Sponsored Academies.Prior attainment.Total</v>
      </c>
      <c r="B269">
        <v>201819</v>
      </c>
      <c r="C269" t="s">
        <v>223</v>
      </c>
      <c r="D269" t="s">
        <v>224</v>
      </c>
      <c r="E269" t="s">
        <v>225</v>
      </c>
      <c r="F269" t="s">
        <v>226</v>
      </c>
      <c r="G269" t="s">
        <v>239</v>
      </c>
      <c r="H269" s="380" t="s">
        <v>234</v>
      </c>
      <c r="I269" t="s">
        <v>362</v>
      </c>
      <c r="J269" t="s">
        <v>7</v>
      </c>
      <c r="K269" t="s">
        <v>372</v>
      </c>
      <c r="L269" t="s">
        <v>7</v>
      </c>
      <c r="M269" t="s">
        <v>7</v>
      </c>
      <c r="N269">
        <v>694</v>
      </c>
      <c r="O269">
        <v>14081</v>
      </c>
      <c r="P269">
        <v>331920.03000000003</v>
      </c>
      <c r="Q269">
        <v>23.6</v>
      </c>
      <c r="R269">
        <v>13536</v>
      </c>
      <c r="S269">
        <v>96.1</v>
      </c>
      <c r="T269">
        <v>269</v>
      </c>
      <c r="U269">
        <v>1.9</v>
      </c>
      <c r="V269">
        <v>1224</v>
      </c>
      <c r="W269">
        <v>8.6999999999999993</v>
      </c>
      <c r="X269">
        <v>1580</v>
      </c>
      <c r="Y269">
        <v>11.2</v>
      </c>
      <c r="Z269">
        <v>38</v>
      </c>
      <c r="AA269">
        <v>0.3</v>
      </c>
      <c r="AB269">
        <v>126</v>
      </c>
      <c r="AC269">
        <v>0.9</v>
      </c>
      <c r="AD269">
        <v>25171.51</v>
      </c>
      <c r="AE269">
        <v>1.79</v>
      </c>
      <c r="AF269">
        <v>14081</v>
      </c>
      <c r="AG269">
        <v>-496.45</v>
      </c>
      <c r="AH269">
        <v>-0.04</v>
      </c>
      <c r="AI269">
        <v>-0.06</v>
      </c>
      <c r="AJ269">
        <v>-0.01</v>
      </c>
      <c r="AK269">
        <v>-908.96</v>
      </c>
      <c r="AL269">
        <v>-0.06</v>
      </c>
      <c r="AM269">
        <v>-0.09</v>
      </c>
      <c r="AN269">
        <v>-0.04</v>
      </c>
      <c r="AO269">
        <v>-980.28</v>
      </c>
      <c r="AP269">
        <v>-7.0000000000000007E-2</v>
      </c>
      <c r="AQ269">
        <v>-0.09</v>
      </c>
      <c r="AR269">
        <v>-0.05</v>
      </c>
      <c r="AS269">
        <v>-961.07</v>
      </c>
      <c r="AT269">
        <v>-7.0000000000000007E-2</v>
      </c>
      <c r="AU269">
        <v>-0.09</v>
      </c>
      <c r="AV269">
        <v>-0.05</v>
      </c>
      <c r="AW269">
        <v>566.96</v>
      </c>
      <c r="AX269">
        <v>0.04</v>
      </c>
      <c r="AY269">
        <v>0.02</v>
      </c>
      <c r="AZ269">
        <v>0.06</v>
      </c>
      <c r="BA269">
        <v>13770</v>
      </c>
      <c r="BB269">
        <v>97.8</v>
      </c>
      <c r="BC269">
        <v>13589</v>
      </c>
      <c r="BD269">
        <v>96.5</v>
      </c>
      <c r="BE269">
        <v>13346</v>
      </c>
      <c r="BF269">
        <v>94.8</v>
      </c>
      <c r="BG269">
        <v>13590</v>
      </c>
      <c r="BH269">
        <v>96.5</v>
      </c>
      <c r="BI269">
        <v>13086</v>
      </c>
      <c r="BJ269">
        <v>92.9</v>
      </c>
      <c r="BK269">
        <v>9542</v>
      </c>
      <c r="BL269">
        <v>67.8</v>
      </c>
      <c r="BM269">
        <v>2398</v>
      </c>
      <c r="BN269">
        <v>17</v>
      </c>
      <c r="BO269">
        <v>1661</v>
      </c>
      <c r="BP269">
        <v>11.8</v>
      </c>
      <c r="BQ269">
        <v>490</v>
      </c>
      <c r="BR269">
        <v>3.5</v>
      </c>
      <c r="BS269">
        <v>410</v>
      </c>
      <c r="BT269">
        <v>3.1</v>
      </c>
      <c r="BU269">
        <v>422</v>
      </c>
      <c r="BV269">
        <v>4.4000000000000004</v>
      </c>
      <c r="BW269">
        <v>666</v>
      </c>
      <c r="BX269">
        <v>27.8</v>
      </c>
      <c r="BY269">
        <v>3922</v>
      </c>
      <c r="BZ269">
        <v>27.9</v>
      </c>
      <c r="CA269">
        <v>1745</v>
      </c>
      <c r="CB269">
        <v>12.4</v>
      </c>
      <c r="CC269">
        <v>1269</v>
      </c>
      <c r="CD269">
        <v>9.6999999999999993</v>
      </c>
      <c r="CE269">
        <v>960</v>
      </c>
      <c r="CF269">
        <v>10.1</v>
      </c>
      <c r="CG269">
        <v>834</v>
      </c>
      <c r="CH269">
        <v>34.799999999999997</v>
      </c>
      <c r="CI269">
        <v>39103</v>
      </c>
      <c r="CJ269">
        <v>2.78</v>
      </c>
      <c r="CK269">
        <v>26128</v>
      </c>
      <c r="CL269">
        <v>1.86</v>
      </c>
      <c r="CM269">
        <v>29938</v>
      </c>
      <c r="CN269">
        <v>2.13</v>
      </c>
      <c r="CO269">
        <v>17620</v>
      </c>
      <c r="CP269">
        <v>1.25</v>
      </c>
      <c r="CQ269">
        <v>8297.5300000000007</v>
      </c>
      <c r="CR269">
        <v>0.59</v>
      </c>
      <c r="CS269">
        <v>78502</v>
      </c>
      <c r="CT269">
        <v>5.6</v>
      </c>
      <c r="CU269">
        <v>52256</v>
      </c>
      <c r="CV269">
        <v>3.7</v>
      </c>
      <c r="CW269">
        <v>83992.53</v>
      </c>
      <c r="CX269">
        <v>6</v>
      </c>
      <c r="CY269">
        <v>117169.5</v>
      </c>
      <c r="CZ269">
        <v>8.3000000000000007</v>
      </c>
      <c r="DA269">
        <v>67296</v>
      </c>
      <c r="DB269">
        <v>4.8</v>
      </c>
      <c r="DC269">
        <v>49873.5</v>
      </c>
      <c r="DD269">
        <v>3.5</v>
      </c>
      <c r="DE269">
        <v>34731</v>
      </c>
      <c r="DF269">
        <v>2.5</v>
      </c>
      <c r="DG269">
        <v>36035</v>
      </c>
      <c r="DH269">
        <v>2.6</v>
      </c>
      <c r="DI269">
        <v>432</v>
      </c>
      <c r="DJ269">
        <v>3.1</v>
      </c>
      <c r="DK269">
        <v>154</v>
      </c>
      <c r="DL269">
        <v>1.1000000000000001</v>
      </c>
      <c r="DM269">
        <v>423</v>
      </c>
      <c r="DN269">
        <v>3</v>
      </c>
      <c r="DO269">
        <v>2906</v>
      </c>
      <c r="DP269">
        <v>20.6</v>
      </c>
      <c r="DQ269">
        <v>8586</v>
      </c>
      <c r="DR269">
        <v>61</v>
      </c>
      <c r="DS269">
        <v>12674</v>
      </c>
      <c r="DT269">
        <v>90</v>
      </c>
      <c r="DU269">
        <v>412</v>
      </c>
      <c r="DV269">
        <v>2.9</v>
      </c>
      <c r="DW269">
        <v>406</v>
      </c>
      <c r="DX269">
        <v>2.9</v>
      </c>
      <c r="DY269">
        <v>640</v>
      </c>
      <c r="DZ269">
        <v>4.5</v>
      </c>
      <c r="EA269">
        <v>222</v>
      </c>
      <c r="EB269">
        <v>1.6</v>
      </c>
      <c r="EC269">
        <v>6418</v>
      </c>
      <c r="ED269">
        <v>45.6</v>
      </c>
    </row>
    <row r="270" spans="1:134" x14ac:dyDescent="0.35">
      <c r="A270" s="228" t="str">
        <f t="shared" si="4"/>
        <v>Provisional.state-funded inc PRU &amp; AP.Prior attainment.Total</v>
      </c>
      <c r="B270">
        <v>201819</v>
      </c>
      <c r="C270" t="s">
        <v>223</v>
      </c>
      <c r="D270" t="s">
        <v>224</v>
      </c>
      <c r="E270" t="s">
        <v>225</v>
      </c>
      <c r="F270" t="s">
        <v>226</v>
      </c>
      <c r="G270" t="s">
        <v>239</v>
      </c>
      <c r="H270" s="380" t="s">
        <v>398</v>
      </c>
      <c r="I270" t="s">
        <v>362</v>
      </c>
      <c r="J270" t="s">
        <v>7</v>
      </c>
      <c r="K270" t="s">
        <v>372</v>
      </c>
      <c r="L270" t="s">
        <v>7</v>
      </c>
      <c r="M270" t="s">
        <v>7</v>
      </c>
      <c r="N270">
        <v>4169</v>
      </c>
      <c r="O270">
        <v>63101</v>
      </c>
      <c r="P270">
        <v>1285441.23</v>
      </c>
      <c r="Q270">
        <v>20.399999999999999</v>
      </c>
      <c r="R270">
        <v>51505</v>
      </c>
      <c r="S270">
        <v>81.599999999999994</v>
      </c>
      <c r="T270">
        <v>1125</v>
      </c>
      <c r="U270">
        <v>1.8</v>
      </c>
      <c r="V270">
        <v>4955</v>
      </c>
      <c r="W270">
        <v>7.9</v>
      </c>
      <c r="X270">
        <v>5711</v>
      </c>
      <c r="Y270">
        <v>9.1</v>
      </c>
      <c r="Z270">
        <v>198</v>
      </c>
      <c r="AA270">
        <v>0.3</v>
      </c>
      <c r="AB270">
        <v>541</v>
      </c>
      <c r="AC270">
        <v>0.9</v>
      </c>
      <c r="AD270">
        <v>98685.62</v>
      </c>
      <c r="AE270">
        <v>1.56</v>
      </c>
      <c r="AF270">
        <v>63101</v>
      </c>
      <c r="AG270">
        <v>-18146.77</v>
      </c>
      <c r="AH270">
        <v>-0.28999999999999998</v>
      </c>
      <c r="AI270">
        <v>-0.3</v>
      </c>
      <c r="AJ270">
        <v>-0.28000000000000003</v>
      </c>
      <c r="AK270">
        <v>-21088.1</v>
      </c>
      <c r="AL270">
        <v>-0.33</v>
      </c>
      <c r="AM270">
        <v>-0.34</v>
      </c>
      <c r="AN270">
        <v>-0.32</v>
      </c>
      <c r="AO270">
        <v>-12474.89</v>
      </c>
      <c r="AP270">
        <v>-0.2</v>
      </c>
      <c r="AQ270">
        <v>-0.21</v>
      </c>
      <c r="AR270">
        <v>-0.19</v>
      </c>
      <c r="AS270">
        <v>-16685.55</v>
      </c>
      <c r="AT270">
        <v>-0.26</v>
      </c>
      <c r="AU270">
        <v>-0.27</v>
      </c>
      <c r="AV270">
        <v>-0.25</v>
      </c>
      <c r="AW270">
        <v>-21433.57</v>
      </c>
      <c r="AX270">
        <v>-0.34</v>
      </c>
      <c r="AY270">
        <v>-0.35</v>
      </c>
      <c r="AZ270">
        <v>-0.33</v>
      </c>
      <c r="BA270">
        <v>54101</v>
      </c>
      <c r="BB270">
        <v>85.7</v>
      </c>
      <c r="BC270">
        <v>53321</v>
      </c>
      <c r="BD270">
        <v>84.5</v>
      </c>
      <c r="BE270">
        <v>49184</v>
      </c>
      <c r="BF270">
        <v>77.900000000000006</v>
      </c>
      <c r="BG270">
        <v>52354</v>
      </c>
      <c r="BH270">
        <v>83</v>
      </c>
      <c r="BI270">
        <v>48848</v>
      </c>
      <c r="BJ270">
        <v>77.400000000000006</v>
      </c>
      <c r="BK270">
        <v>34312</v>
      </c>
      <c r="BL270">
        <v>54.4</v>
      </c>
      <c r="BM270">
        <v>8614</v>
      </c>
      <c r="BN270">
        <v>13.7</v>
      </c>
      <c r="BO270">
        <v>6919</v>
      </c>
      <c r="BP270">
        <v>11</v>
      </c>
      <c r="BQ270">
        <v>1984</v>
      </c>
      <c r="BR270">
        <v>3.1</v>
      </c>
      <c r="BS270">
        <v>1894</v>
      </c>
      <c r="BT270">
        <v>3.9</v>
      </c>
      <c r="BU270">
        <v>1904</v>
      </c>
      <c r="BV270">
        <v>5.5</v>
      </c>
      <c r="BW270">
        <v>2271</v>
      </c>
      <c r="BX270">
        <v>26.4</v>
      </c>
      <c r="BY270">
        <v>16000</v>
      </c>
      <c r="BZ270">
        <v>25.4</v>
      </c>
      <c r="CA270">
        <v>7113</v>
      </c>
      <c r="CB270">
        <v>11.3</v>
      </c>
      <c r="CC270">
        <v>5532</v>
      </c>
      <c r="CD270">
        <v>11.3</v>
      </c>
      <c r="CE270">
        <v>4201</v>
      </c>
      <c r="CF270">
        <v>12.2</v>
      </c>
      <c r="CG270">
        <v>3021</v>
      </c>
      <c r="CH270">
        <v>35.1</v>
      </c>
      <c r="CI270">
        <v>150709</v>
      </c>
      <c r="CJ270">
        <v>2.39</v>
      </c>
      <c r="CK270">
        <v>104932</v>
      </c>
      <c r="CL270">
        <v>1.66</v>
      </c>
      <c r="CM270">
        <v>118378.5</v>
      </c>
      <c r="CN270">
        <v>1.88</v>
      </c>
      <c r="CO270">
        <v>69859</v>
      </c>
      <c r="CP270">
        <v>1.1100000000000001</v>
      </c>
      <c r="CQ270">
        <v>29842.09</v>
      </c>
      <c r="CR270">
        <v>0.47</v>
      </c>
      <c r="CS270">
        <v>306303</v>
      </c>
      <c r="CT270">
        <v>4.9000000000000004</v>
      </c>
      <c r="CU270">
        <v>209864</v>
      </c>
      <c r="CV270">
        <v>3.3</v>
      </c>
      <c r="CW270">
        <v>330163.23</v>
      </c>
      <c r="CX270">
        <v>5.2</v>
      </c>
      <c r="CY270">
        <v>439111</v>
      </c>
      <c r="CZ270">
        <v>7</v>
      </c>
      <c r="DA270">
        <v>292485</v>
      </c>
      <c r="DB270">
        <v>4.5999999999999996</v>
      </c>
      <c r="DC270">
        <v>146626</v>
      </c>
      <c r="DD270">
        <v>2.2999999999999998</v>
      </c>
      <c r="DE270">
        <v>130728</v>
      </c>
      <c r="DF270">
        <v>2.1</v>
      </c>
      <c r="DG270">
        <v>137349</v>
      </c>
      <c r="DH270">
        <v>2.2000000000000002</v>
      </c>
      <c r="DI270">
        <v>10251</v>
      </c>
      <c r="DJ270">
        <v>16.2</v>
      </c>
      <c r="DK270">
        <v>2363</v>
      </c>
      <c r="DL270">
        <v>3.7</v>
      </c>
      <c r="DM270">
        <v>2368</v>
      </c>
      <c r="DN270">
        <v>3.8</v>
      </c>
      <c r="DO270">
        <v>11974</v>
      </c>
      <c r="DP270">
        <v>19</v>
      </c>
      <c r="DQ270">
        <v>30434</v>
      </c>
      <c r="DR270">
        <v>48.2</v>
      </c>
      <c r="DS270">
        <v>47321</v>
      </c>
      <c r="DT270">
        <v>75</v>
      </c>
      <c r="DU270">
        <v>1528</v>
      </c>
      <c r="DV270">
        <v>2.4</v>
      </c>
      <c r="DW270">
        <v>1495</v>
      </c>
      <c r="DX270">
        <v>2.4</v>
      </c>
      <c r="DY270">
        <v>2313</v>
      </c>
      <c r="DZ270">
        <v>3.7</v>
      </c>
      <c r="EA270">
        <v>642</v>
      </c>
      <c r="EB270">
        <v>1</v>
      </c>
      <c r="EC270">
        <v>25817</v>
      </c>
      <c r="ED270">
        <v>40.9</v>
      </c>
    </row>
    <row r="271" spans="1:134" x14ac:dyDescent="0.35">
      <c r="A271" s="228" t="str">
        <f t="shared" si="4"/>
        <v>Provisional.State-funded mainstream.Religious denomination by prior attainment.Total</v>
      </c>
      <c r="B271">
        <v>201819</v>
      </c>
      <c r="C271" t="s">
        <v>223</v>
      </c>
      <c r="D271" t="s">
        <v>224</v>
      </c>
      <c r="E271" t="s">
        <v>225</v>
      </c>
      <c r="F271" t="s">
        <v>226</v>
      </c>
      <c r="G271" t="s">
        <v>239</v>
      </c>
      <c r="H271" s="380" t="s">
        <v>235</v>
      </c>
      <c r="I271" t="s">
        <v>399</v>
      </c>
      <c r="J271" t="s">
        <v>7</v>
      </c>
      <c r="K271" t="s">
        <v>372</v>
      </c>
      <c r="L271" t="s">
        <v>7</v>
      </c>
      <c r="M271" t="s">
        <v>364</v>
      </c>
      <c r="N271">
        <v>181</v>
      </c>
      <c r="O271">
        <v>2803</v>
      </c>
      <c r="P271">
        <v>68306.259999999995</v>
      </c>
      <c r="Q271">
        <v>24.4</v>
      </c>
      <c r="R271">
        <v>2692</v>
      </c>
      <c r="S271">
        <v>96</v>
      </c>
      <c r="T271">
        <v>53</v>
      </c>
      <c r="U271">
        <v>1.9</v>
      </c>
      <c r="V271">
        <v>257</v>
      </c>
      <c r="W271">
        <v>9.1999999999999993</v>
      </c>
      <c r="X271">
        <v>297</v>
      </c>
      <c r="Y271">
        <v>10.6</v>
      </c>
      <c r="Z271">
        <v>11</v>
      </c>
      <c r="AA271">
        <v>0.4</v>
      </c>
      <c r="AB271">
        <v>24</v>
      </c>
      <c r="AC271">
        <v>0.9</v>
      </c>
      <c r="AD271">
        <v>5234.79</v>
      </c>
      <c r="AE271">
        <v>1.87</v>
      </c>
      <c r="AF271">
        <v>2803</v>
      </c>
      <c r="AG271">
        <v>51.14</v>
      </c>
      <c r="AH271">
        <v>0.02</v>
      </c>
      <c r="AI271">
        <v>-0.03</v>
      </c>
      <c r="AJ271">
        <v>7.0000000000000007E-2</v>
      </c>
      <c r="AK271">
        <v>38.909999999999997</v>
      </c>
      <c r="AL271">
        <v>0.01</v>
      </c>
      <c r="AM271">
        <v>-0.03</v>
      </c>
      <c r="AN271">
        <v>0.06</v>
      </c>
      <c r="AO271">
        <v>-24.05</v>
      </c>
      <c r="AP271">
        <v>-0.01</v>
      </c>
      <c r="AQ271">
        <v>-0.06</v>
      </c>
      <c r="AR271">
        <v>0.04</v>
      </c>
      <c r="AS271">
        <v>59.87</v>
      </c>
      <c r="AT271">
        <v>0.02</v>
      </c>
      <c r="AU271">
        <v>-0.03</v>
      </c>
      <c r="AV271">
        <v>7.0000000000000007E-2</v>
      </c>
      <c r="AW271">
        <v>101.05</v>
      </c>
      <c r="AX271">
        <v>0.04</v>
      </c>
      <c r="AY271">
        <v>-0.01</v>
      </c>
      <c r="AZ271">
        <v>0.08</v>
      </c>
      <c r="BA271">
        <v>2741</v>
      </c>
      <c r="BB271">
        <v>97.8</v>
      </c>
      <c r="BC271">
        <v>2708</v>
      </c>
      <c r="BD271">
        <v>96.6</v>
      </c>
      <c r="BE271">
        <v>2599</v>
      </c>
      <c r="BF271">
        <v>92.7</v>
      </c>
      <c r="BG271">
        <v>2705</v>
      </c>
      <c r="BH271">
        <v>96.5</v>
      </c>
      <c r="BI271">
        <v>2583</v>
      </c>
      <c r="BJ271">
        <v>92.2</v>
      </c>
      <c r="BK271">
        <v>1766</v>
      </c>
      <c r="BL271">
        <v>63</v>
      </c>
      <c r="BM271">
        <v>472</v>
      </c>
      <c r="BN271">
        <v>16.8</v>
      </c>
      <c r="BO271">
        <v>368</v>
      </c>
      <c r="BP271">
        <v>13.1</v>
      </c>
      <c r="BQ271">
        <v>88</v>
      </c>
      <c r="BR271">
        <v>3.1</v>
      </c>
      <c r="BS271">
        <v>102</v>
      </c>
      <c r="BT271">
        <v>3.9</v>
      </c>
      <c r="BU271">
        <v>99</v>
      </c>
      <c r="BV271">
        <v>5.6</v>
      </c>
      <c r="BW271">
        <v>120</v>
      </c>
      <c r="BX271">
        <v>25.4</v>
      </c>
      <c r="BY271">
        <v>858</v>
      </c>
      <c r="BZ271">
        <v>30.6</v>
      </c>
      <c r="CA271">
        <v>352</v>
      </c>
      <c r="CB271">
        <v>12.6</v>
      </c>
      <c r="CC271">
        <v>299</v>
      </c>
      <c r="CD271">
        <v>11.6</v>
      </c>
      <c r="CE271">
        <v>229</v>
      </c>
      <c r="CF271">
        <v>13</v>
      </c>
      <c r="CG271">
        <v>158</v>
      </c>
      <c r="CH271">
        <v>33.5</v>
      </c>
      <c r="CI271">
        <v>8022</v>
      </c>
      <c r="CJ271">
        <v>2.86</v>
      </c>
      <c r="CK271">
        <v>5450</v>
      </c>
      <c r="CL271">
        <v>1.94</v>
      </c>
      <c r="CM271">
        <v>6320.5</v>
      </c>
      <c r="CN271">
        <v>2.25</v>
      </c>
      <c r="CO271">
        <v>3648</v>
      </c>
      <c r="CP271">
        <v>1.3</v>
      </c>
      <c r="CQ271">
        <v>1647.88</v>
      </c>
      <c r="CR271">
        <v>0.59</v>
      </c>
      <c r="CS271">
        <v>16239</v>
      </c>
      <c r="CT271">
        <v>5.8</v>
      </c>
      <c r="CU271">
        <v>10900</v>
      </c>
      <c r="CV271">
        <v>3.9</v>
      </c>
      <c r="CW271">
        <v>17661.759999999998</v>
      </c>
      <c r="CX271">
        <v>6.3</v>
      </c>
      <c r="CY271">
        <v>23505.5</v>
      </c>
      <c r="CZ271">
        <v>8.4</v>
      </c>
      <c r="DA271">
        <v>16873</v>
      </c>
      <c r="DB271">
        <v>6</v>
      </c>
      <c r="DC271">
        <v>6632.5</v>
      </c>
      <c r="DD271">
        <v>2.4</v>
      </c>
      <c r="DE271">
        <v>6934</v>
      </c>
      <c r="DF271">
        <v>2.5</v>
      </c>
      <c r="DG271">
        <v>7336</v>
      </c>
      <c r="DH271">
        <v>2.6</v>
      </c>
      <c r="DI271">
        <v>82</v>
      </c>
      <c r="DJ271">
        <v>2.9</v>
      </c>
      <c r="DK271">
        <v>40</v>
      </c>
      <c r="DL271">
        <v>1.4</v>
      </c>
      <c r="DM271">
        <v>126</v>
      </c>
      <c r="DN271">
        <v>4.5</v>
      </c>
      <c r="DO271">
        <v>684</v>
      </c>
      <c r="DP271">
        <v>24.4</v>
      </c>
      <c r="DQ271">
        <v>1574</v>
      </c>
      <c r="DR271">
        <v>56.2</v>
      </c>
      <c r="DS271">
        <v>2489</v>
      </c>
      <c r="DT271">
        <v>88.8</v>
      </c>
      <c r="DU271">
        <v>94</v>
      </c>
      <c r="DV271">
        <v>3.4</v>
      </c>
      <c r="DW271">
        <v>93</v>
      </c>
      <c r="DX271">
        <v>3.3</v>
      </c>
      <c r="DY271">
        <v>100</v>
      </c>
      <c r="DZ271">
        <v>3.6</v>
      </c>
      <c r="EA271">
        <v>39</v>
      </c>
      <c r="EB271">
        <v>1.4</v>
      </c>
      <c r="EC271">
        <v>1321</v>
      </c>
      <c r="ED271">
        <v>47.1</v>
      </c>
    </row>
    <row r="272" spans="1:134" x14ac:dyDescent="0.35">
      <c r="A272" s="228" t="str">
        <f t="shared" si="4"/>
        <v>Provisional.State-funded mainstream.Religious denomination by prior attainment.Total</v>
      </c>
      <c r="B272">
        <v>201819</v>
      </c>
      <c r="C272" t="s">
        <v>223</v>
      </c>
      <c r="D272" t="s">
        <v>224</v>
      </c>
      <c r="E272" t="s">
        <v>225</v>
      </c>
      <c r="F272" t="s">
        <v>226</v>
      </c>
      <c r="G272" t="s">
        <v>239</v>
      </c>
      <c r="H272" s="380" t="s">
        <v>235</v>
      </c>
      <c r="I272" t="s">
        <v>399</v>
      </c>
      <c r="J272" t="s">
        <v>7</v>
      </c>
      <c r="K272" t="s">
        <v>372</v>
      </c>
      <c r="L272" t="s">
        <v>7</v>
      </c>
      <c r="M272" t="s">
        <v>365</v>
      </c>
      <c r="N272">
        <v>1</v>
      </c>
      <c r="O272">
        <v>6</v>
      </c>
      <c r="P272" s="520" t="s">
        <v>442</v>
      </c>
      <c r="Q272" s="520" t="s">
        <v>442</v>
      </c>
      <c r="R272" s="520" t="s">
        <v>442</v>
      </c>
      <c r="S272" s="520" t="s">
        <v>442</v>
      </c>
      <c r="T272" s="520" t="s">
        <v>442</v>
      </c>
      <c r="U272" s="520" t="s">
        <v>442</v>
      </c>
      <c r="V272" s="520" t="s">
        <v>442</v>
      </c>
      <c r="W272" s="520" t="s">
        <v>442</v>
      </c>
      <c r="X272" s="520" t="s">
        <v>442</v>
      </c>
      <c r="Y272" s="520" t="s">
        <v>442</v>
      </c>
      <c r="Z272" s="520" t="s">
        <v>442</v>
      </c>
      <c r="AA272" s="520" t="s">
        <v>442</v>
      </c>
      <c r="AB272" s="520" t="s">
        <v>442</v>
      </c>
      <c r="AC272" s="520" t="s">
        <v>442</v>
      </c>
      <c r="AD272" s="520" t="s">
        <v>442</v>
      </c>
      <c r="AE272" s="520" t="s">
        <v>442</v>
      </c>
      <c r="AF272" s="520" t="s">
        <v>442</v>
      </c>
      <c r="AG272" s="520" t="s">
        <v>442</v>
      </c>
      <c r="AH272" s="520" t="s">
        <v>442</v>
      </c>
      <c r="AI272" s="520" t="s">
        <v>442</v>
      </c>
      <c r="AJ272" s="520" t="s">
        <v>442</v>
      </c>
      <c r="AK272" s="520" t="s">
        <v>442</v>
      </c>
      <c r="AL272" s="520" t="s">
        <v>442</v>
      </c>
      <c r="AM272" s="520" t="s">
        <v>442</v>
      </c>
      <c r="AN272" s="520" t="s">
        <v>442</v>
      </c>
      <c r="AO272" s="520" t="s">
        <v>442</v>
      </c>
      <c r="AP272" s="520" t="s">
        <v>442</v>
      </c>
      <c r="AQ272" s="520" t="s">
        <v>442</v>
      </c>
      <c r="AR272" s="520" t="s">
        <v>442</v>
      </c>
      <c r="AS272" s="520" t="s">
        <v>442</v>
      </c>
      <c r="AT272" s="520" t="s">
        <v>442</v>
      </c>
      <c r="AU272" s="520" t="s">
        <v>442</v>
      </c>
      <c r="AV272" s="520" t="s">
        <v>442</v>
      </c>
      <c r="AW272" s="520" t="s">
        <v>442</v>
      </c>
      <c r="AX272" s="520" t="s">
        <v>442</v>
      </c>
      <c r="AY272" s="520" t="s">
        <v>442</v>
      </c>
      <c r="AZ272" s="520" t="s">
        <v>442</v>
      </c>
      <c r="BA272" s="520" t="s">
        <v>442</v>
      </c>
      <c r="BB272" s="520" t="s">
        <v>442</v>
      </c>
      <c r="BC272" s="520" t="s">
        <v>442</v>
      </c>
      <c r="BD272" s="520" t="s">
        <v>442</v>
      </c>
      <c r="BE272" s="520" t="s">
        <v>442</v>
      </c>
      <c r="BF272" s="520" t="s">
        <v>442</v>
      </c>
      <c r="BG272" s="520" t="s">
        <v>442</v>
      </c>
      <c r="BH272" s="520" t="s">
        <v>442</v>
      </c>
      <c r="BI272" s="520" t="s">
        <v>442</v>
      </c>
      <c r="BJ272" s="520" t="s">
        <v>442</v>
      </c>
      <c r="BK272" s="520" t="s">
        <v>442</v>
      </c>
      <c r="BL272" s="520" t="s">
        <v>442</v>
      </c>
      <c r="BM272" s="520" t="s">
        <v>442</v>
      </c>
      <c r="BN272" s="520" t="s">
        <v>442</v>
      </c>
      <c r="BO272" s="520" t="s">
        <v>442</v>
      </c>
      <c r="BP272" s="520" t="s">
        <v>442</v>
      </c>
      <c r="BQ272" s="520" t="s">
        <v>442</v>
      </c>
      <c r="BR272" s="520" t="s">
        <v>442</v>
      </c>
      <c r="BS272" s="520" t="s">
        <v>442</v>
      </c>
      <c r="BT272" s="520" t="s">
        <v>442</v>
      </c>
      <c r="BU272" s="520" t="s">
        <v>442</v>
      </c>
      <c r="BV272" s="520" t="s">
        <v>442</v>
      </c>
      <c r="BW272" s="520" t="s">
        <v>442</v>
      </c>
      <c r="BX272" s="520" t="s">
        <v>442</v>
      </c>
      <c r="BY272" s="520" t="s">
        <v>442</v>
      </c>
      <c r="BZ272" s="520" t="s">
        <v>442</v>
      </c>
      <c r="CA272" s="520" t="s">
        <v>442</v>
      </c>
      <c r="CB272" s="520" t="s">
        <v>442</v>
      </c>
      <c r="CC272" s="520" t="s">
        <v>442</v>
      </c>
      <c r="CD272" s="520" t="s">
        <v>442</v>
      </c>
      <c r="CE272" s="520" t="s">
        <v>442</v>
      </c>
      <c r="CF272" s="520" t="s">
        <v>442</v>
      </c>
      <c r="CG272" s="520" t="s">
        <v>442</v>
      </c>
      <c r="CH272" s="520" t="s">
        <v>442</v>
      </c>
      <c r="CI272" s="520" t="s">
        <v>442</v>
      </c>
      <c r="CJ272" s="520" t="s">
        <v>442</v>
      </c>
      <c r="CK272" s="520" t="s">
        <v>442</v>
      </c>
      <c r="CL272" s="520" t="s">
        <v>442</v>
      </c>
      <c r="CM272" s="520" t="s">
        <v>442</v>
      </c>
      <c r="CN272" s="520" t="s">
        <v>442</v>
      </c>
      <c r="CO272" s="520" t="s">
        <v>442</v>
      </c>
      <c r="CP272" s="520" t="s">
        <v>442</v>
      </c>
      <c r="CQ272" s="520" t="s">
        <v>442</v>
      </c>
      <c r="CR272" s="520" t="s">
        <v>442</v>
      </c>
      <c r="CS272" s="520" t="s">
        <v>442</v>
      </c>
      <c r="CT272" s="520" t="s">
        <v>442</v>
      </c>
      <c r="CU272" s="520" t="s">
        <v>442</v>
      </c>
      <c r="CV272" s="520" t="s">
        <v>442</v>
      </c>
      <c r="CW272" s="520" t="s">
        <v>442</v>
      </c>
      <c r="CX272" s="520" t="s">
        <v>442</v>
      </c>
      <c r="CY272" s="520" t="s">
        <v>442</v>
      </c>
      <c r="CZ272" s="520" t="s">
        <v>442</v>
      </c>
      <c r="DA272" s="520" t="s">
        <v>442</v>
      </c>
      <c r="DB272" s="520" t="s">
        <v>442</v>
      </c>
      <c r="DC272" s="520" t="s">
        <v>442</v>
      </c>
      <c r="DD272" s="520" t="s">
        <v>442</v>
      </c>
      <c r="DE272" s="520" t="s">
        <v>442</v>
      </c>
      <c r="DF272" s="520" t="s">
        <v>442</v>
      </c>
      <c r="DG272" s="520" t="s">
        <v>442</v>
      </c>
      <c r="DH272" s="520" t="s">
        <v>442</v>
      </c>
      <c r="DI272" s="520" t="s">
        <v>442</v>
      </c>
      <c r="DJ272" s="520" t="s">
        <v>442</v>
      </c>
      <c r="DK272" s="520" t="s">
        <v>442</v>
      </c>
      <c r="DL272" s="520" t="s">
        <v>442</v>
      </c>
      <c r="DM272" s="520" t="s">
        <v>442</v>
      </c>
      <c r="DN272" s="520" t="s">
        <v>442</v>
      </c>
      <c r="DO272" s="520" t="s">
        <v>442</v>
      </c>
      <c r="DP272" s="520" t="s">
        <v>442</v>
      </c>
      <c r="DQ272" s="520" t="s">
        <v>442</v>
      </c>
      <c r="DR272" s="520" t="s">
        <v>442</v>
      </c>
      <c r="DS272" s="520" t="s">
        <v>442</v>
      </c>
      <c r="DT272" s="520" t="s">
        <v>442</v>
      </c>
      <c r="DU272" s="520" t="s">
        <v>442</v>
      </c>
      <c r="DV272" s="520" t="s">
        <v>442</v>
      </c>
      <c r="DW272" s="520" t="s">
        <v>442</v>
      </c>
      <c r="DX272" s="520" t="s">
        <v>442</v>
      </c>
      <c r="DY272" s="520" t="s">
        <v>442</v>
      </c>
      <c r="DZ272" s="520" t="s">
        <v>442</v>
      </c>
      <c r="EA272" s="520" t="s">
        <v>442</v>
      </c>
      <c r="EB272" s="520" t="s">
        <v>442</v>
      </c>
      <c r="EC272" s="520" t="s">
        <v>442</v>
      </c>
      <c r="ED272" s="520" t="s">
        <v>442</v>
      </c>
    </row>
    <row r="273" spans="1:134" x14ac:dyDescent="0.35">
      <c r="A273" s="228" t="str">
        <f t="shared" si="4"/>
        <v>Provisional.State-funded mainstream.Religious denomination by prior attainment.Total</v>
      </c>
      <c r="B273">
        <v>201819</v>
      </c>
      <c r="C273" t="s">
        <v>223</v>
      </c>
      <c r="D273" t="s">
        <v>224</v>
      </c>
      <c r="E273" t="s">
        <v>225</v>
      </c>
      <c r="F273" t="s">
        <v>226</v>
      </c>
      <c r="G273" t="s">
        <v>239</v>
      </c>
      <c r="H273" s="380" t="s">
        <v>235</v>
      </c>
      <c r="I273" t="s">
        <v>399</v>
      </c>
      <c r="J273" t="s">
        <v>7</v>
      </c>
      <c r="K273" t="s">
        <v>372</v>
      </c>
      <c r="L273" t="s">
        <v>7</v>
      </c>
      <c r="M273" t="s">
        <v>366</v>
      </c>
      <c r="N273">
        <v>12</v>
      </c>
      <c r="O273">
        <v>76</v>
      </c>
      <c r="P273">
        <v>2047.5</v>
      </c>
      <c r="Q273">
        <v>26.9</v>
      </c>
      <c r="R273">
        <v>62</v>
      </c>
      <c r="S273">
        <v>81.599999999999994</v>
      </c>
      <c r="T273">
        <v>7</v>
      </c>
      <c r="U273">
        <v>9.1999999999999993</v>
      </c>
      <c r="V273">
        <v>19</v>
      </c>
      <c r="W273">
        <v>25</v>
      </c>
      <c r="X273">
        <v>6</v>
      </c>
      <c r="Y273">
        <v>7.9</v>
      </c>
      <c r="Z273">
        <v>0</v>
      </c>
      <c r="AA273">
        <v>0</v>
      </c>
      <c r="AB273">
        <v>1</v>
      </c>
      <c r="AC273">
        <v>1.3</v>
      </c>
      <c r="AD273">
        <v>164.22</v>
      </c>
      <c r="AE273">
        <v>2.16</v>
      </c>
      <c r="AF273">
        <v>76</v>
      </c>
      <c r="AG273">
        <v>20.99</v>
      </c>
      <c r="AH273">
        <v>0.28000000000000003</v>
      </c>
      <c r="AI273">
        <v>-0.01</v>
      </c>
      <c r="AJ273">
        <v>0.56000000000000005</v>
      </c>
      <c r="AK273">
        <v>22.76</v>
      </c>
      <c r="AL273">
        <v>0.3</v>
      </c>
      <c r="AM273">
        <v>0.01</v>
      </c>
      <c r="AN273">
        <v>0.59</v>
      </c>
      <c r="AO273">
        <v>59.38</v>
      </c>
      <c r="AP273">
        <v>0.78</v>
      </c>
      <c r="AQ273">
        <v>0.49</v>
      </c>
      <c r="AR273">
        <v>1.07</v>
      </c>
      <c r="AS273">
        <v>23.6</v>
      </c>
      <c r="AT273">
        <v>0.31</v>
      </c>
      <c r="AU273">
        <v>0.02</v>
      </c>
      <c r="AV273">
        <v>0.6</v>
      </c>
      <c r="AW273">
        <v>-8.33</v>
      </c>
      <c r="AX273">
        <v>-0.11</v>
      </c>
      <c r="AY273">
        <v>-0.4</v>
      </c>
      <c r="AZ273">
        <v>0.18</v>
      </c>
      <c r="BA273">
        <v>69</v>
      </c>
      <c r="BB273">
        <v>90.8</v>
      </c>
      <c r="BC273">
        <v>69</v>
      </c>
      <c r="BD273">
        <v>90.8</v>
      </c>
      <c r="BE273">
        <v>58</v>
      </c>
      <c r="BF273">
        <v>76.3</v>
      </c>
      <c r="BG273">
        <v>65</v>
      </c>
      <c r="BH273">
        <v>85.5</v>
      </c>
      <c r="BI273">
        <v>58</v>
      </c>
      <c r="BJ273">
        <v>76.3</v>
      </c>
      <c r="BK273">
        <v>26</v>
      </c>
      <c r="BL273">
        <v>34.200000000000003</v>
      </c>
      <c r="BM273">
        <v>15</v>
      </c>
      <c r="BN273">
        <v>19.7</v>
      </c>
      <c r="BO273">
        <v>18</v>
      </c>
      <c r="BP273">
        <v>23.7</v>
      </c>
      <c r="BQ273">
        <v>16</v>
      </c>
      <c r="BR273">
        <v>21.1</v>
      </c>
      <c r="BS273">
        <v>10</v>
      </c>
      <c r="BT273">
        <v>17.2</v>
      </c>
      <c r="BU273">
        <v>6</v>
      </c>
      <c r="BV273">
        <v>23.1</v>
      </c>
      <c r="BW273">
        <v>7</v>
      </c>
      <c r="BX273">
        <v>46.7</v>
      </c>
      <c r="BY273">
        <v>37</v>
      </c>
      <c r="BZ273">
        <v>48.7</v>
      </c>
      <c r="CA273">
        <v>24</v>
      </c>
      <c r="CB273">
        <v>31.6</v>
      </c>
      <c r="CC273">
        <v>17</v>
      </c>
      <c r="CD273">
        <v>29.3</v>
      </c>
      <c r="CE273">
        <v>9</v>
      </c>
      <c r="CF273">
        <v>34.6</v>
      </c>
      <c r="CG273">
        <v>8</v>
      </c>
      <c r="CH273">
        <v>53.3</v>
      </c>
      <c r="CI273">
        <v>235</v>
      </c>
      <c r="CJ273">
        <v>3.09</v>
      </c>
      <c r="CK273">
        <v>207</v>
      </c>
      <c r="CL273">
        <v>2.72</v>
      </c>
      <c r="CM273">
        <v>202.5</v>
      </c>
      <c r="CN273">
        <v>2.66</v>
      </c>
      <c r="CO273">
        <v>83</v>
      </c>
      <c r="CP273">
        <v>1.0900000000000001</v>
      </c>
      <c r="CQ273">
        <v>55.5</v>
      </c>
      <c r="CR273">
        <v>0.73</v>
      </c>
      <c r="CS273">
        <v>484</v>
      </c>
      <c r="CT273">
        <v>6.4</v>
      </c>
      <c r="CU273">
        <v>414</v>
      </c>
      <c r="CV273">
        <v>5.4</v>
      </c>
      <c r="CW273">
        <v>545.5</v>
      </c>
      <c r="CX273">
        <v>7.2</v>
      </c>
      <c r="CY273">
        <v>604</v>
      </c>
      <c r="CZ273">
        <v>7.9</v>
      </c>
      <c r="DA273">
        <v>558.5</v>
      </c>
      <c r="DB273">
        <v>7.3</v>
      </c>
      <c r="DC273">
        <v>45.5</v>
      </c>
      <c r="DD273">
        <v>0.6</v>
      </c>
      <c r="DE273">
        <v>153</v>
      </c>
      <c r="DF273">
        <v>2</v>
      </c>
      <c r="DG273">
        <v>166</v>
      </c>
      <c r="DH273">
        <v>2.2000000000000002</v>
      </c>
      <c r="DI273">
        <v>10</v>
      </c>
      <c r="DJ273">
        <v>13.2</v>
      </c>
      <c r="DK273">
        <v>2</v>
      </c>
      <c r="DL273">
        <v>2.6</v>
      </c>
      <c r="DM273">
        <v>7</v>
      </c>
      <c r="DN273">
        <v>9.1999999999999993</v>
      </c>
      <c r="DO273">
        <v>28</v>
      </c>
      <c r="DP273">
        <v>36.799999999999997</v>
      </c>
      <c r="DQ273">
        <v>23</v>
      </c>
      <c r="DR273">
        <v>30.3</v>
      </c>
      <c r="DS273">
        <v>57</v>
      </c>
      <c r="DT273">
        <v>75</v>
      </c>
      <c r="DU273">
        <v>1</v>
      </c>
      <c r="DV273">
        <v>1.3</v>
      </c>
      <c r="DW273">
        <v>1</v>
      </c>
      <c r="DX273">
        <v>1.3</v>
      </c>
      <c r="DY273">
        <v>2</v>
      </c>
      <c r="DZ273">
        <v>2.6</v>
      </c>
      <c r="EA273">
        <v>1</v>
      </c>
      <c r="EB273">
        <v>1.3</v>
      </c>
      <c r="EC273">
        <v>28</v>
      </c>
      <c r="ED273">
        <v>36.799999999999997</v>
      </c>
    </row>
    <row r="274" spans="1:134" x14ac:dyDescent="0.35">
      <c r="A274" s="228" t="str">
        <f t="shared" si="4"/>
        <v>Provisional.State-funded mainstream.Religious denomination by prior attainment.Total</v>
      </c>
      <c r="B274">
        <v>201819</v>
      </c>
      <c r="C274" t="s">
        <v>223</v>
      </c>
      <c r="D274" t="s">
        <v>224</v>
      </c>
      <c r="E274" t="s">
        <v>225</v>
      </c>
      <c r="F274" t="s">
        <v>226</v>
      </c>
      <c r="G274" t="s">
        <v>239</v>
      </c>
      <c r="H274" s="380" t="s">
        <v>235</v>
      </c>
      <c r="I274" t="s">
        <v>399</v>
      </c>
      <c r="J274" t="s">
        <v>7</v>
      </c>
      <c r="K274" t="s">
        <v>372</v>
      </c>
      <c r="L274" t="s">
        <v>7</v>
      </c>
      <c r="M274" t="s">
        <v>367</v>
      </c>
      <c r="N274">
        <v>14</v>
      </c>
      <c r="O274">
        <v>88</v>
      </c>
      <c r="P274">
        <v>3065.75</v>
      </c>
      <c r="Q274">
        <v>34.799999999999997</v>
      </c>
      <c r="R274">
        <v>85</v>
      </c>
      <c r="S274">
        <v>96.6</v>
      </c>
      <c r="T274">
        <v>7</v>
      </c>
      <c r="U274">
        <v>8</v>
      </c>
      <c r="V274">
        <v>28</v>
      </c>
      <c r="W274">
        <v>31.8</v>
      </c>
      <c r="X274">
        <v>44</v>
      </c>
      <c r="Y274">
        <v>50</v>
      </c>
      <c r="Z274">
        <v>0</v>
      </c>
      <c r="AA274">
        <v>0</v>
      </c>
      <c r="AB274">
        <v>2</v>
      </c>
      <c r="AC274">
        <v>2.2999999999999998</v>
      </c>
      <c r="AD274">
        <v>250.16</v>
      </c>
      <c r="AE274">
        <v>2.84</v>
      </c>
      <c r="AF274">
        <v>88</v>
      </c>
      <c r="AG274">
        <v>87.13</v>
      </c>
      <c r="AH274">
        <v>0.99</v>
      </c>
      <c r="AI274">
        <v>0.72</v>
      </c>
      <c r="AJ274">
        <v>1.26</v>
      </c>
      <c r="AK274">
        <v>102.6</v>
      </c>
      <c r="AL274">
        <v>1.17</v>
      </c>
      <c r="AM274">
        <v>0.9</v>
      </c>
      <c r="AN274">
        <v>1.43</v>
      </c>
      <c r="AO274">
        <v>63.81</v>
      </c>
      <c r="AP274">
        <v>0.73</v>
      </c>
      <c r="AQ274">
        <v>0.46</v>
      </c>
      <c r="AR274">
        <v>0.99</v>
      </c>
      <c r="AS274">
        <v>86.82</v>
      </c>
      <c r="AT274">
        <v>0.99</v>
      </c>
      <c r="AU274">
        <v>0.72</v>
      </c>
      <c r="AV274">
        <v>1.25</v>
      </c>
      <c r="AW274">
        <v>92.69</v>
      </c>
      <c r="AX274">
        <v>1.05</v>
      </c>
      <c r="AY274">
        <v>0.79</v>
      </c>
      <c r="AZ274">
        <v>1.32</v>
      </c>
      <c r="BA274">
        <v>87</v>
      </c>
      <c r="BB274">
        <v>98.9</v>
      </c>
      <c r="BC274">
        <v>87</v>
      </c>
      <c r="BD274">
        <v>98.9</v>
      </c>
      <c r="BE274">
        <v>79</v>
      </c>
      <c r="BF274">
        <v>89.8</v>
      </c>
      <c r="BG274">
        <v>85</v>
      </c>
      <c r="BH274">
        <v>96.6</v>
      </c>
      <c r="BI274">
        <v>81</v>
      </c>
      <c r="BJ274">
        <v>92</v>
      </c>
      <c r="BK274">
        <v>74</v>
      </c>
      <c r="BL274">
        <v>84.1</v>
      </c>
      <c r="BM274">
        <v>58</v>
      </c>
      <c r="BN274">
        <v>65.900000000000006</v>
      </c>
      <c r="BO274">
        <v>42</v>
      </c>
      <c r="BP274">
        <v>47.7</v>
      </c>
      <c r="BQ274">
        <v>7</v>
      </c>
      <c r="BR274">
        <v>8</v>
      </c>
      <c r="BS274">
        <v>12</v>
      </c>
      <c r="BT274">
        <v>14.8</v>
      </c>
      <c r="BU274">
        <v>6</v>
      </c>
      <c r="BV274">
        <v>8.1</v>
      </c>
      <c r="BW274">
        <v>9</v>
      </c>
      <c r="BX274">
        <v>15.5</v>
      </c>
      <c r="BY274">
        <v>58</v>
      </c>
      <c r="BZ274">
        <v>65.900000000000006</v>
      </c>
      <c r="CA274">
        <v>29</v>
      </c>
      <c r="CB274">
        <v>33</v>
      </c>
      <c r="CC274">
        <v>35</v>
      </c>
      <c r="CD274">
        <v>43.2</v>
      </c>
      <c r="CE274">
        <v>15</v>
      </c>
      <c r="CF274">
        <v>20.3</v>
      </c>
      <c r="CG274">
        <v>13</v>
      </c>
      <c r="CH274">
        <v>22.4</v>
      </c>
      <c r="CI274">
        <v>353</v>
      </c>
      <c r="CJ274">
        <v>4.01</v>
      </c>
      <c r="CK274">
        <v>243</v>
      </c>
      <c r="CL274">
        <v>2.76</v>
      </c>
      <c r="CM274">
        <v>274</v>
      </c>
      <c r="CN274">
        <v>3.11</v>
      </c>
      <c r="CO274">
        <v>200</v>
      </c>
      <c r="CP274">
        <v>2.27</v>
      </c>
      <c r="CQ274">
        <v>157</v>
      </c>
      <c r="CR274">
        <v>1.78</v>
      </c>
      <c r="CS274">
        <v>728</v>
      </c>
      <c r="CT274">
        <v>8.3000000000000007</v>
      </c>
      <c r="CU274">
        <v>486</v>
      </c>
      <c r="CV274">
        <v>5.5</v>
      </c>
      <c r="CW274">
        <v>826</v>
      </c>
      <c r="CX274">
        <v>9.4</v>
      </c>
      <c r="CY274">
        <v>1025.75</v>
      </c>
      <c r="CZ274">
        <v>11.7</v>
      </c>
      <c r="DA274">
        <v>757</v>
      </c>
      <c r="DB274">
        <v>8.6</v>
      </c>
      <c r="DC274">
        <v>268.75</v>
      </c>
      <c r="DD274">
        <v>3.1</v>
      </c>
      <c r="DE274">
        <v>242</v>
      </c>
      <c r="DF274">
        <v>2.8</v>
      </c>
      <c r="DG274">
        <v>245</v>
      </c>
      <c r="DH274">
        <v>2.8</v>
      </c>
      <c r="DI274">
        <v>3</v>
      </c>
      <c r="DJ274">
        <v>3.4</v>
      </c>
      <c r="DK274">
        <v>0</v>
      </c>
      <c r="DL274">
        <v>0</v>
      </c>
      <c r="DM274">
        <v>0</v>
      </c>
      <c r="DN274">
        <v>0</v>
      </c>
      <c r="DO274">
        <v>7</v>
      </c>
      <c r="DP274">
        <v>8</v>
      </c>
      <c r="DQ274">
        <v>34</v>
      </c>
      <c r="DR274">
        <v>38.6</v>
      </c>
      <c r="DS274">
        <v>81</v>
      </c>
      <c r="DT274">
        <v>92</v>
      </c>
      <c r="DU274">
        <v>0</v>
      </c>
      <c r="DV274">
        <v>0</v>
      </c>
      <c r="DW274">
        <v>0</v>
      </c>
      <c r="DX274">
        <v>0</v>
      </c>
      <c r="DY274">
        <v>3</v>
      </c>
      <c r="DZ274">
        <v>3.4</v>
      </c>
      <c r="EA274">
        <v>2</v>
      </c>
      <c r="EB274">
        <v>2.2999999999999998</v>
      </c>
      <c r="EC274">
        <v>13</v>
      </c>
      <c r="ED274">
        <v>14.8</v>
      </c>
    </row>
    <row r="275" spans="1:134" x14ac:dyDescent="0.35">
      <c r="A275" s="228" t="str">
        <f t="shared" si="4"/>
        <v>Provisional.State-funded mainstream.Religious denomination by prior attainment.Total</v>
      </c>
      <c r="B275">
        <v>201819</v>
      </c>
      <c r="C275" t="s">
        <v>223</v>
      </c>
      <c r="D275" t="s">
        <v>224</v>
      </c>
      <c r="E275" t="s">
        <v>225</v>
      </c>
      <c r="F275" t="s">
        <v>226</v>
      </c>
      <c r="G275" t="s">
        <v>239</v>
      </c>
      <c r="H275" s="380" t="s">
        <v>235</v>
      </c>
      <c r="I275" t="s">
        <v>399</v>
      </c>
      <c r="J275" t="s">
        <v>7</v>
      </c>
      <c r="K275" t="s">
        <v>372</v>
      </c>
      <c r="L275" t="s">
        <v>7</v>
      </c>
      <c r="M275" t="s">
        <v>368</v>
      </c>
      <c r="N275">
        <v>2463</v>
      </c>
      <c r="O275">
        <v>43999</v>
      </c>
      <c r="P275">
        <v>1061327.07</v>
      </c>
      <c r="Q275">
        <v>24.1</v>
      </c>
      <c r="R275">
        <v>42112</v>
      </c>
      <c r="S275">
        <v>95.7</v>
      </c>
      <c r="T275">
        <v>918</v>
      </c>
      <c r="U275">
        <v>2.1</v>
      </c>
      <c r="V275">
        <v>4068</v>
      </c>
      <c r="W275">
        <v>9.1999999999999993</v>
      </c>
      <c r="X275">
        <v>4703</v>
      </c>
      <c r="Y275">
        <v>10.7</v>
      </c>
      <c r="Z275">
        <v>149</v>
      </c>
      <c r="AA275">
        <v>0.3</v>
      </c>
      <c r="AB275">
        <v>429</v>
      </c>
      <c r="AC275">
        <v>1</v>
      </c>
      <c r="AD275">
        <v>81809</v>
      </c>
      <c r="AE275">
        <v>1.86</v>
      </c>
      <c r="AF275">
        <v>43999</v>
      </c>
      <c r="AG275">
        <v>-425.19</v>
      </c>
      <c r="AH275">
        <v>-0.01</v>
      </c>
      <c r="AI275">
        <v>-0.02</v>
      </c>
      <c r="AJ275">
        <v>0</v>
      </c>
      <c r="AK275">
        <v>-444.01</v>
      </c>
      <c r="AL275">
        <v>-0.01</v>
      </c>
      <c r="AM275">
        <v>-0.02</v>
      </c>
      <c r="AN275">
        <v>0</v>
      </c>
      <c r="AO275">
        <v>-206.07</v>
      </c>
      <c r="AP275">
        <v>0</v>
      </c>
      <c r="AQ275">
        <v>-0.02</v>
      </c>
      <c r="AR275">
        <v>0.01</v>
      </c>
      <c r="AS275">
        <v>-402.11</v>
      </c>
      <c r="AT275">
        <v>-0.01</v>
      </c>
      <c r="AU275">
        <v>-0.02</v>
      </c>
      <c r="AV275">
        <v>0</v>
      </c>
      <c r="AW275">
        <v>-577.14</v>
      </c>
      <c r="AX275">
        <v>-0.01</v>
      </c>
      <c r="AY275">
        <v>-0.03</v>
      </c>
      <c r="AZ275">
        <v>0</v>
      </c>
      <c r="BA275">
        <v>42995</v>
      </c>
      <c r="BB275">
        <v>97.7</v>
      </c>
      <c r="BC275">
        <v>42585</v>
      </c>
      <c r="BD275">
        <v>96.8</v>
      </c>
      <c r="BE275">
        <v>41158</v>
      </c>
      <c r="BF275">
        <v>93.5</v>
      </c>
      <c r="BG275">
        <v>42351</v>
      </c>
      <c r="BH275">
        <v>96.3</v>
      </c>
      <c r="BI275">
        <v>40726</v>
      </c>
      <c r="BJ275">
        <v>92.6</v>
      </c>
      <c r="BK275">
        <v>29031</v>
      </c>
      <c r="BL275">
        <v>66</v>
      </c>
      <c r="BM275">
        <v>7042</v>
      </c>
      <c r="BN275">
        <v>16</v>
      </c>
      <c r="BO275">
        <v>5668</v>
      </c>
      <c r="BP275">
        <v>12.9</v>
      </c>
      <c r="BQ275">
        <v>1634</v>
      </c>
      <c r="BR275">
        <v>3.7</v>
      </c>
      <c r="BS275">
        <v>1543</v>
      </c>
      <c r="BT275">
        <v>3.8</v>
      </c>
      <c r="BU275">
        <v>1562</v>
      </c>
      <c r="BV275">
        <v>5.4</v>
      </c>
      <c r="BW275">
        <v>1763</v>
      </c>
      <c r="BX275">
        <v>25</v>
      </c>
      <c r="BY275">
        <v>13179</v>
      </c>
      <c r="BZ275">
        <v>30</v>
      </c>
      <c r="CA275">
        <v>5865</v>
      </c>
      <c r="CB275">
        <v>13.3</v>
      </c>
      <c r="CC275">
        <v>4527</v>
      </c>
      <c r="CD275">
        <v>11.1</v>
      </c>
      <c r="CE275">
        <v>3465</v>
      </c>
      <c r="CF275">
        <v>11.9</v>
      </c>
      <c r="CG275">
        <v>2377</v>
      </c>
      <c r="CH275">
        <v>33.799999999999997</v>
      </c>
      <c r="CI275">
        <v>125547</v>
      </c>
      <c r="CJ275">
        <v>2.85</v>
      </c>
      <c r="CK275">
        <v>85896</v>
      </c>
      <c r="CL275">
        <v>1.95</v>
      </c>
      <c r="CM275">
        <v>98496.5</v>
      </c>
      <c r="CN275">
        <v>2.2400000000000002</v>
      </c>
      <c r="CO275">
        <v>58542</v>
      </c>
      <c r="CP275">
        <v>1.33</v>
      </c>
      <c r="CQ275">
        <v>23867.56</v>
      </c>
      <c r="CR275">
        <v>0.54</v>
      </c>
      <c r="CS275">
        <v>253038</v>
      </c>
      <c r="CT275">
        <v>5.8</v>
      </c>
      <c r="CU275">
        <v>171792</v>
      </c>
      <c r="CV275">
        <v>3.9</v>
      </c>
      <c r="CW275">
        <v>273599.32</v>
      </c>
      <c r="CX275">
        <v>6.2</v>
      </c>
      <c r="CY275">
        <v>362897.75</v>
      </c>
      <c r="CZ275">
        <v>8.1999999999999993</v>
      </c>
      <c r="DA275">
        <v>237220</v>
      </c>
      <c r="DB275">
        <v>5.4</v>
      </c>
      <c r="DC275">
        <v>125677.75</v>
      </c>
      <c r="DD275">
        <v>2.9</v>
      </c>
      <c r="DE275">
        <v>108871</v>
      </c>
      <c r="DF275">
        <v>2.5</v>
      </c>
      <c r="DG275">
        <v>113494</v>
      </c>
      <c r="DH275">
        <v>2.6</v>
      </c>
      <c r="DI275">
        <v>1382</v>
      </c>
      <c r="DJ275">
        <v>3.1</v>
      </c>
      <c r="DK275">
        <v>687</v>
      </c>
      <c r="DL275">
        <v>1.6</v>
      </c>
      <c r="DM275">
        <v>1508</v>
      </c>
      <c r="DN275">
        <v>3.4</v>
      </c>
      <c r="DO275">
        <v>9786</v>
      </c>
      <c r="DP275">
        <v>22.2</v>
      </c>
      <c r="DQ275">
        <v>25933</v>
      </c>
      <c r="DR275">
        <v>58.9</v>
      </c>
      <c r="DS275">
        <v>39394</v>
      </c>
      <c r="DT275">
        <v>89.5</v>
      </c>
      <c r="DU275">
        <v>1333</v>
      </c>
      <c r="DV275">
        <v>3</v>
      </c>
      <c r="DW275">
        <v>1301</v>
      </c>
      <c r="DX275">
        <v>3</v>
      </c>
      <c r="DY275">
        <v>1976</v>
      </c>
      <c r="DZ275">
        <v>4.5</v>
      </c>
      <c r="EA275">
        <v>495</v>
      </c>
      <c r="EB275">
        <v>1.1000000000000001</v>
      </c>
      <c r="EC275">
        <v>21135</v>
      </c>
      <c r="ED275">
        <v>48</v>
      </c>
    </row>
    <row r="276" spans="1:134" x14ac:dyDescent="0.35">
      <c r="A276" s="228" t="str">
        <f t="shared" si="4"/>
        <v>Provisional.State-funded mainstream.Religious denomination by prior attainment.Total</v>
      </c>
      <c r="B276">
        <v>201819</v>
      </c>
      <c r="C276" t="s">
        <v>223</v>
      </c>
      <c r="D276" t="s">
        <v>224</v>
      </c>
      <c r="E276" t="s">
        <v>225</v>
      </c>
      <c r="F276" t="s">
        <v>226</v>
      </c>
      <c r="G276" t="s">
        <v>239</v>
      </c>
      <c r="H276" s="380" t="s">
        <v>235</v>
      </c>
      <c r="I276" t="s">
        <v>399</v>
      </c>
      <c r="J276" t="s">
        <v>7</v>
      </c>
      <c r="K276" t="s">
        <v>372</v>
      </c>
      <c r="L276" t="s">
        <v>7</v>
      </c>
      <c r="M276" t="s">
        <v>369</v>
      </c>
      <c r="N276">
        <v>50</v>
      </c>
      <c r="O276">
        <v>878</v>
      </c>
      <c r="P276">
        <v>21753.75</v>
      </c>
      <c r="Q276">
        <v>24.8</v>
      </c>
      <c r="R276">
        <v>820</v>
      </c>
      <c r="S276">
        <v>93.4</v>
      </c>
      <c r="T276">
        <v>20</v>
      </c>
      <c r="U276">
        <v>2.2999999999999998</v>
      </c>
      <c r="V276">
        <v>79</v>
      </c>
      <c r="W276">
        <v>9</v>
      </c>
      <c r="X276">
        <v>103</v>
      </c>
      <c r="Y276">
        <v>11.7</v>
      </c>
      <c r="Z276">
        <v>3</v>
      </c>
      <c r="AA276">
        <v>0.3</v>
      </c>
      <c r="AB276">
        <v>9</v>
      </c>
      <c r="AC276">
        <v>1</v>
      </c>
      <c r="AD276">
        <v>1665.93</v>
      </c>
      <c r="AE276">
        <v>1.9</v>
      </c>
      <c r="AF276">
        <v>878</v>
      </c>
      <c r="AG276">
        <v>44.05</v>
      </c>
      <c r="AH276">
        <v>0.05</v>
      </c>
      <c r="AI276">
        <v>-0.03</v>
      </c>
      <c r="AJ276">
        <v>0.14000000000000001</v>
      </c>
      <c r="AK276">
        <v>3.88</v>
      </c>
      <c r="AL276">
        <v>0</v>
      </c>
      <c r="AM276">
        <v>-0.08</v>
      </c>
      <c r="AN276">
        <v>0.09</v>
      </c>
      <c r="AO276">
        <v>-24.11</v>
      </c>
      <c r="AP276">
        <v>-0.03</v>
      </c>
      <c r="AQ276">
        <v>-0.11</v>
      </c>
      <c r="AR276">
        <v>0.06</v>
      </c>
      <c r="AS276">
        <v>48</v>
      </c>
      <c r="AT276">
        <v>0.05</v>
      </c>
      <c r="AU276">
        <v>-0.03</v>
      </c>
      <c r="AV276">
        <v>0.14000000000000001</v>
      </c>
      <c r="AW276">
        <v>112.31</v>
      </c>
      <c r="AX276">
        <v>0.13</v>
      </c>
      <c r="AY276">
        <v>0.04</v>
      </c>
      <c r="AZ276">
        <v>0.21</v>
      </c>
      <c r="BA276">
        <v>844</v>
      </c>
      <c r="BB276">
        <v>96.1</v>
      </c>
      <c r="BC276">
        <v>837</v>
      </c>
      <c r="BD276">
        <v>95.3</v>
      </c>
      <c r="BE276">
        <v>809</v>
      </c>
      <c r="BF276">
        <v>92.1</v>
      </c>
      <c r="BG276">
        <v>823</v>
      </c>
      <c r="BH276">
        <v>93.7</v>
      </c>
      <c r="BI276">
        <v>816</v>
      </c>
      <c r="BJ276">
        <v>92.9</v>
      </c>
      <c r="BK276">
        <v>599</v>
      </c>
      <c r="BL276">
        <v>68.2</v>
      </c>
      <c r="BM276">
        <v>151</v>
      </c>
      <c r="BN276">
        <v>17.2</v>
      </c>
      <c r="BO276">
        <v>111</v>
      </c>
      <c r="BP276">
        <v>12.6</v>
      </c>
      <c r="BQ276">
        <v>35</v>
      </c>
      <c r="BR276">
        <v>4</v>
      </c>
      <c r="BS276">
        <v>33</v>
      </c>
      <c r="BT276">
        <v>4</v>
      </c>
      <c r="BU276">
        <v>36</v>
      </c>
      <c r="BV276">
        <v>6</v>
      </c>
      <c r="BW276">
        <v>40</v>
      </c>
      <c r="BX276">
        <v>26.5</v>
      </c>
      <c r="BY276">
        <v>289</v>
      </c>
      <c r="BZ276">
        <v>32.9</v>
      </c>
      <c r="CA276">
        <v>99</v>
      </c>
      <c r="CB276">
        <v>11.3</v>
      </c>
      <c r="CC276">
        <v>86</v>
      </c>
      <c r="CD276">
        <v>10.5</v>
      </c>
      <c r="CE276">
        <v>64</v>
      </c>
      <c r="CF276">
        <v>10.7</v>
      </c>
      <c r="CG276">
        <v>54</v>
      </c>
      <c r="CH276">
        <v>35.799999999999997</v>
      </c>
      <c r="CI276">
        <v>2523</v>
      </c>
      <c r="CJ276">
        <v>2.87</v>
      </c>
      <c r="CK276">
        <v>1700</v>
      </c>
      <c r="CL276">
        <v>1.94</v>
      </c>
      <c r="CM276">
        <v>2023</v>
      </c>
      <c r="CN276">
        <v>2.2999999999999998</v>
      </c>
      <c r="CO276">
        <v>1219</v>
      </c>
      <c r="CP276">
        <v>1.39</v>
      </c>
      <c r="CQ276">
        <v>507.5</v>
      </c>
      <c r="CR276">
        <v>0.57999999999999996</v>
      </c>
      <c r="CS276">
        <v>5084</v>
      </c>
      <c r="CT276">
        <v>5.8</v>
      </c>
      <c r="CU276">
        <v>3400</v>
      </c>
      <c r="CV276">
        <v>3.9</v>
      </c>
      <c r="CW276">
        <v>5643</v>
      </c>
      <c r="CX276">
        <v>6.4</v>
      </c>
      <c r="CY276">
        <v>7626.75</v>
      </c>
      <c r="CZ276">
        <v>8.6999999999999993</v>
      </c>
      <c r="DA276">
        <v>4585</v>
      </c>
      <c r="DB276">
        <v>5.2</v>
      </c>
      <c r="DC276">
        <v>3041.75</v>
      </c>
      <c r="DD276">
        <v>3.5</v>
      </c>
      <c r="DE276">
        <v>2196</v>
      </c>
      <c r="DF276">
        <v>2.5</v>
      </c>
      <c r="DG276">
        <v>2288</v>
      </c>
      <c r="DH276">
        <v>2.6</v>
      </c>
      <c r="DI276">
        <v>47</v>
      </c>
      <c r="DJ276">
        <v>5.4</v>
      </c>
      <c r="DK276">
        <v>14</v>
      </c>
      <c r="DL276">
        <v>1.6</v>
      </c>
      <c r="DM276">
        <v>12</v>
      </c>
      <c r="DN276">
        <v>1.4</v>
      </c>
      <c r="DO276">
        <v>163</v>
      </c>
      <c r="DP276">
        <v>18.600000000000001</v>
      </c>
      <c r="DQ276">
        <v>539</v>
      </c>
      <c r="DR276">
        <v>61.4</v>
      </c>
      <c r="DS276">
        <v>808</v>
      </c>
      <c r="DT276">
        <v>92</v>
      </c>
      <c r="DU276">
        <v>8</v>
      </c>
      <c r="DV276">
        <v>0.9</v>
      </c>
      <c r="DW276">
        <v>8</v>
      </c>
      <c r="DX276">
        <v>0.9</v>
      </c>
      <c r="DY276">
        <v>72</v>
      </c>
      <c r="DZ276">
        <v>8.1999999999999993</v>
      </c>
      <c r="EA276">
        <v>17</v>
      </c>
      <c r="EB276">
        <v>1.9</v>
      </c>
      <c r="EC276">
        <v>369</v>
      </c>
      <c r="ED276">
        <v>42</v>
      </c>
    </row>
    <row r="277" spans="1:134" x14ac:dyDescent="0.35">
      <c r="A277" s="228" t="str">
        <f t="shared" si="4"/>
        <v>Provisional.State-funded mainstream.Religious denomination by prior attainment.Total</v>
      </c>
      <c r="B277">
        <v>201819</v>
      </c>
      <c r="C277" t="s">
        <v>223</v>
      </c>
      <c r="D277" t="s">
        <v>224</v>
      </c>
      <c r="E277" t="s">
        <v>225</v>
      </c>
      <c r="F277" t="s">
        <v>226</v>
      </c>
      <c r="G277" t="s">
        <v>239</v>
      </c>
      <c r="H277" s="380" t="s">
        <v>235</v>
      </c>
      <c r="I277" t="s">
        <v>399</v>
      </c>
      <c r="J277" t="s">
        <v>7</v>
      </c>
      <c r="K277" t="s">
        <v>372</v>
      </c>
      <c r="L277" t="s">
        <v>7</v>
      </c>
      <c r="M277" t="s">
        <v>370</v>
      </c>
      <c r="N277">
        <v>302</v>
      </c>
      <c r="O277">
        <v>4120</v>
      </c>
      <c r="P277">
        <v>106337.65</v>
      </c>
      <c r="Q277">
        <v>25.8</v>
      </c>
      <c r="R277">
        <v>3952</v>
      </c>
      <c r="S277">
        <v>95.9</v>
      </c>
      <c r="T277">
        <v>108</v>
      </c>
      <c r="U277">
        <v>2.6</v>
      </c>
      <c r="V277">
        <v>463</v>
      </c>
      <c r="W277">
        <v>11.2</v>
      </c>
      <c r="X277">
        <v>533</v>
      </c>
      <c r="Y277">
        <v>12.9</v>
      </c>
      <c r="Z277">
        <v>34</v>
      </c>
      <c r="AA277">
        <v>0.8</v>
      </c>
      <c r="AB277">
        <v>72</v>
      </c>
      <c r="AC277">
        <v>1.7</v>
      </c>
      <c r="AD277">
        <v>8234.57</v>
      </c>
      <c r="AE277">
        <v>2</v>
      </c>
      <c r="AF277">
        <v>4120</v>
      </c>
      <c r="AG277">
        <v>622.45000000000005</v>
      </c>
      <c r="AH277">
        <v>0.15</v>
      </c>
      <c r="AI277">
        <v>0.11</v>
      </c>
      <c r="AJ277">
        <v>0.19</v>
      </c>
      <c r="AK277">
        <v>803.15</v>
      </c>
      <c r="AL277">
        <v>0.19</v>
      </c>
      <c r="AM277">
        <v>0.16</v>
      </c>
      <c r="AN277">
        <v>0.23</v>
      </c>
      <c r="AO277">
        <v>322.92</v>
      </c>
      <c r="AP277">
        <v>0.08</v>
      </c>
      <c r="AQ277">
        <v>0.04</v>
      </c>
      <c r="AR277">
        <v>0.12</v>
      </c>
      <c r="AS277">
        <v>543.01</v>
      </c>
      <c r="AT277">
        <v>0.13</v>
      </c>
      <c r="AU277">
        <v>0.09</v>
      </c>
      <c r="AV277">
        <v>0.17</v>
      </c>
      <c r="AW277">
        <v>781.62</v>
      </c>
      <c r="AX277">
        <v>0.19</v>
      </c>
      <c r="AY277">
        <v>0.15</v>
      </c>
      <c r="AZ277">
        <v>0.23</v>
      </c>
      <c r="BA277">
        <v>4028</v>
      </c>
      <c r="BB277">
        <v>97.8</v>
      </c>
      <c r="BC277">
        <v>4003</v>
      </c>
      <c r="BD277">
        <v>97.2</v>
      </c>
      <c r="BE277">
        <v>3872</v>
      </c>
      <c r="BF277">
        <v>94</v>
      </c>
      <c r="BG277">
        <v>3966</v>
      </c>
      <c r="BH277">
        <v>96.3</v>
      </c>
      <c r="BI277">
        <v>3824</v>
      </c>
      <c r="BJ277">
        <v>92.8</v>
      </c>
      <c r="BK277">
        <v>2536</v>
      </c>
      <c r="BL277">
        <v>61.6</v>
      </c>
      <c r="BM277">
        <v>824</v>
      </c>
      <c r="BN277">
        <v>20</v>
      </c>
      <c r="BO277">
        <v>675</v>
      </c>
      <c r="BP277">
        <v>16.399999999999999</v>
      </c>
      <c r="BQ277">
        <v>174</v>
      </c>
      <c r="BR277">
        <v>4.2</v>
      </c>
      <c r="BS277">
        <v>176</v>
      </c>
      <c r="BT277">
        <v>4.5999999999999996</v>
      </c>
      <c r="BU277">
        <v>185</v>
      </c>
      <c r="BV277">
        <v>7.3</v>
      </c>
      <c r="BW277">
        <v>314</v>
      </c>
      <c r="BX277">
        <v>38.1</v>
      </c>
      <c r="BY277">
        <v>1499</v>
      </c>
      <c r="BZ277">
        <v>36.4</v>
      </c>
      <c r="CA277">
        <v>634</v>
      </c>
      <c r="CB277">
        <v>15.4</v>
      </c>
      <c r="CC277">
        <v>518</v>
      </c>
      <c r="CD277">
        <v>13.5</v>
      </c>
      <c r="CE277">
        <v>393</v>
      </c>
      <c r="CF277">
        <v>15.5</v>
      </c>
      <c r="CG277">
        <v>390</v>
      </c>
      <c r="CH277">
        <v>47.3</v>
      </c>
      <c r="CI277">
        <v>12645</v>
      </c>
      <c r="CJ277">
        <v>3.07</v>
      </c>
      <c r="CK277">
        <v>8414</v>
      </c>
      <c r="CL277">
        <v>2.04</v>
      </c>
      <c r="CM277">
        <v>9610.5</v>
      </c>
      <c r="CN277">
        <v>2.33</v>
      </c>
      <c r="CO277">
        <v>5709</v>
      </c>
      <c r="CP277">
        <v>1.39</v>
      </c>
      <c r="CQ277">
        <v>3417.65</v>
      </c>
      <c r="CR277">
        <v>0.83</v>
      </c>
      <c r="CS277">
        <v>25464</v>
      </c>
      <c r="CT277">
        <v>6.2</v>
      </c>
      <c r="CU277">
        <v>16828</v>
      </c>
      <c r="CV277">
        <v>4.0999999999999996</v>
      </c>
      <c r="CW277">
        <v>27458.15</v>
      </c>
      <c r="CX277">
        <v>6.7</v>
      </c>
      <c r="CY277">
        <v>36587.5</v>
      </c>
      <c r="CZ277">
        <v>8.9</v>
      </c>
      <c r="DA277">
        <v>26883</v>
      </c>
      <c r="DB277">
        <v>6.5</v>
      </c>
      <c r="DC277">
        <v>9704.5</v>
      </c>
      <c r="DD277">
        <v>2.4</v>
      </c>
      <c r="DE277">
        <v>10205</v>
      </c>
      <c r="DF277">
        <v>2.5</v>
      </c>
      <c r="DG277">
        <v>11025</v>
      </c>
      <c r="DH277">
        <v>2.7</v>
      </c>
      <c r="DI277">
        <v>124</v>
      </c>
      <c r="DJ277">
        <v>3</v>
      </c>
      <c r="DK277">
        <v>72</v>
      </c>
      <c r="DL277">
        <v>1.7</v>
      </c>
      <c r="DM277">
        <v>125</v>
      </c>
      <c r="DN277">
        <v>3</v>
      </c>
      <c r="DO277">
        <v>1029</v>
      </c>
      <c r="DP277">
        <v>25</v>
      </c>
      <c r="DQ277">
        <v>2237</v>
      </c>
      <c r="DR277">
        <v>54.3</v>
      </c>
      <c r="DS277">
        <v>3736</v>
      </c>
      <c r="DT277">
        <v>90.7</v>
      </c>
      <c r="DU277">
        <v>88</v>
      </c>
      <c r="DV277">
        <v>2.1</v>
      </c>
      <c r="DW277">
        <v>88</v>
      </c>
      <c r="DX277">
        <v>2.1</v>
      </c>
      <c r="DY277">
        <v>147</v>
      </c>
      <c r="DZ277">
        <v>3.6</v>
      </c>
      <c r="EA277">
        <v>86</v>
      </c>
      <c r="EB277">
        <v>2.1</v>
      </c>
      <c r="EC277">
        <v>1671</v>
      </c>
      <c r="ED277">
        <v>40.6</v>
      </c>
    </row>
    <row r="278" spans="1:134" x14ac:dyDescent="0.35">
      <c r="A278" s="228" t="str">
        <f t="shared" si="4"/>
        <v>Provisional.State-funded mainstream.Religious denomination by prior attainment.Total</v>
      </c>
      <c r="B278">
        <v>201819</v>
      </c>
      <c r="C278" t="s">
        <v>223</v>
      </c>
      <c r="D278" t="s">
        <v>224</v>
      </c>
      <c r="E278" t="s">
        <v>225</v>
      </c>
      <c r="F278" t="s">
        <v>226</v>
      </c>
      <c r="G278" t="s">
        <v>239</v>
      </c>
      <c r="H278" s="380" t="s">
        <v>235</v>
      </c>
      <c r="I278" t="s">
        <v>399</v>
      </c>
      <c r="J278" t="s">
        <v>7</v>
      </c>
      <c r="K278" t="s">
        <v>372</v>
      </c>
      <c r="L278" t="s">
        <v>7</v>
      </c>
      <c r="M278" t="s">
        <v>371</v>
      </c>
      <c r="N278">
        <v>3</v>
      </c>
      <c r="O278">
        <v>31</v>
      </c>
      <c r="P278">
        <v>1010.75</v>
      </c>
      <c r="Q278">
        <v>32.6</v>
      </c>
      <c r="R278">
        <v>31</v>
      </c>
      <c r="S278">
        <v>100</v>
      </c>
      <c r="T278">
        <v>3</v>
      </c>
      <c r="U278">
        <v>9.6999999999999993</v>
      </c>
      <c r="V278">
        <v>7</v>
      </c>
      <c r="W278">
        <v>22.6</v>
      </c>
      <c r="X278">
        <v>19</v>
      </c>
      <c r="Y278">
        <v>61.3</v>
      </c>
      <c r="Z278">
        <v>1</v>
      </c>
      <c r="AA278">
        <v>3.2</v>
      </c>
      <c r="AB278">
        <v>3</v>
      </c>
      <c r="AC278">
        <v>9.6999999999999993</v>
      </c>
      <c r="AD278">
        <v>93.67</v>
      </c>
      <c r="AE278">
        <v>3.02</v>
      </c>
      <c r="AF278">
        <v>31</v>
      </c>
      <c r="AG278">
        <v>24.27</v>
      </c>
      <c r="AH278">
        <v>0.78</v>
      </c>
      <c r="AI278">
        <v>0.33</v>
      </c>
      <c r="AJ278">
        <v>1.23</v>
      </c>
      <c r="AK278">
        <v>17.739999999999998</v>
      </c>
      <c r="AL278">
        <v>0.56999999999999995</v>
      </c>
      <c r="AM278">
        <v>0.12</v>
      </c>
      <c r="AN278">
        <v>1.02</v>
      </c>
      <c r="AO278">
        <v>26.18</v>
      </c>
      <c r="AP278">
        <v>0.84</v>
      </c>
      <c r="AQ278">
        <v>0.39</v>
      </c>
      <c r="AR278">
        <v>1.3</v>
      </c>
      <c r="AS278">
        <v>39.31</v>
      </c>
      <c r="AT278">
        <v>1.27</v>
      </c>
      <c r="AU278">
        <v>0.82</v>
      </c>
      <c r="AV278">
        <v>1.72</v>
      </c>
      <c r="AW278">
        <v>12.3</v>
      </c>
      <c r="AX278">
        <v>0.4</v>
      </c>
      <c r="AY278">
        <v>-0.05</v>
      </c>
      <c r="AZ278">
        <v>0.85</v>
      </c>
      <c r="BA278">
        <v>31</v>
      </c>
      <c r="BB278">
        <v>100</v>
      </c>
      <c r="BC278">
        <v>31</v>
      </c>
      <c r="BD278">
        <v>100</v>
      </c>
      <c r="BE278">
        <v>31</v>
      </c>
      <c r="BF278">
        <v>100</v>
      </c>
      <c r="BG278">
        <v>31</v>
      </c>
      <c r="BH278">
        <v>100</v>
      </c>
      <c r="BI278">
        <v>31</v>
      </c>
      <c r="BJ278">
        <v>100</v>
      </c>
      <c r="BK278">
        <v>23</v>
      </c>
      <c r="BL278">
        <v>74.2</v>
      </c>
      <c r="BM278">
        <v>26</v>
      </c>
      <c r="BN278">
        <v>83.9</v>
      </c>
      <c r="BO278">
        <v>8</v>
      </c>
      <c r="BP278">
        <v>25.8</v>
      </c>
      <c r="BQ278">
        <v>5</v>
      </c>
      <c r="BR278">
        <v>16.100000000000001</v>
      </c>
      <c r="BS278">
        <v>4</v>
      </c>
      <c r="BT278">
        <v>12.9</v>
      </c>
      <c r="BU278">
        <v>2</v>
      </c>
      <c r="BV278">
        <v>8.6999999999999993</v>
      </c>
      <c r="BW278">
        <v>10</v>
      </c>
      <c r="BX278">
        <v>38.5</v>
      </c>
      <c r="BY278">
        <v>12</v>
      </c>
      <c r="BZ278">
        <v>38.700000000000003</v>
      </c>
      <c r="CA278">
        <v>10</v>
      </c>
      <c r="CB278">
        <v>32.299999999999997</v>
      </c>
      <c r="CC278">
        <v>8</v>
      </c>
      <c r="CD278">
        <v>25.8</v>
      </c>
      <c r="CE278">
        <v>8</v>
      </c>
      <c r="CF278">
        <v>34.799999999999997</v>
      </c>
      <c r="CG278">
        <v>12</v>
      </c>
      <c r="CH278">
        <v>46.2</v>
      </c>
      <c r="CI278">
        <v>109</v>
      </c>
      <c r="CJ278">
        <v>3.52</v>
      </c>
      <c r="CK278">
        <v>89</v>
      </c>
      <c r="CL278">
        <v>2.87</v>
      </c>
      <c r="CM278">
        <v>97</v>
      </c>
      <c r="CN278">
        <v>3.13</v>
      </c>
      <c r="CO278">
        <v>60</v>
      </c>
      <c r="CP278">
        <v>1.94</v>
      </c>
      <c r="CQ278">
        <v>110</v>
      </c>
      <c r="CR278">
        <v>3.55</v>
      </c>
      <c r="CS278">
        <v>218</v>
      </c>
      <c r="CT278">
        <v>7</v>
      </c>
      <c r="CU278">
        <v>178</v>
      </c>
      <c r="CV278">
        <v>5.7</v>
      </c>
      <c r="CW278">
        <v>316</v>
      </c>
      <c r="CX278">
        <v>10.199999999999999</v>
      </c>
      <c r="CY278">
        <v>298.75</v>
      </c>
      <c r="CZ278">
        <v>9.6</v>
      </c>
      <c r="DA278">
        <v>282.5</v>
      </c>
      <c r="DB278">
        <v>9.1</v>
      </c>
      <c r="DC278">
        <v>16.25</v>
      </c>
      <c r="DD278">
        <v>0.5</v>
      </c>
      <c r="DE278">
        <v>91</v>
      </c>
      <c r="DF278">
        <v>2.9</v>
      </c>
      <c r="DG278">
        <v>90</v>
      </c>
      <c r="DH278">
        <v>2.9</v>
      </c>
      <c r="DI278">
        <v>0</v>
      </c>
      <c r="DJ278">
        <v>0</v>
      </c>
      <c r="DK278">
        <v>0</v>
      </c>
      <c r="DL278">
        <v>0</v>
      </c>
      <c r="DM278">
        <v>0</v>
      </c>
      <c r="DN278">
        <v>0</v>
      </c>
      <c r="DO278">
        <v>1</v>
      </c>
      <c r="DP278">
        <v>3.2</v>
      </c>
      <c r="DQ278">
        <v>11</v>
      </c>
      <c r="DR278">
        <v>35.5</v>
      </c>
      <c r="DS278">
        <v>31</v>
      </c>
      <c r="DT278">
        <v>100</v>
      </c>
      <c r="DU278">
        <v>0</v>
      </c>
      <c r="DV278">
        <v>0</v>
      </c>
      <c r="DW278">
        <v>0</v>
      </c>
      <c r="DX278">
        <v>0</v>
      </c>
      <c r="DY278">
        <v>0</v>
      </c>
      <c r="DZ278">
        <v>0</v>
      </c>
      <c r="EA278">
        <v>1</v>
      </c>
      <c r="EB278">
        <v>3.2</v>
      </c>
      <c r="EC278">
        <v>12</v>
      </c>
      <c r="ED278">
        <v>38.700000000000003</v>
      </c>
    </row>
    <row r="279" spans="1:134" x14ac:dyDescent="0.35">
      <c r="A279" s="228" t="str">
        <f t="shared" si="4"/>
        <v>Provisional.State-funded mainstream.Admission type by prior attainment.Total</v>
      </c>
      <c r="B279">
        <v>201819</v>
      </c>
      <c r="C279" t="s">
        <v>223</v>
      </c>
      <c r="D279" t="s">
        <v>224</v>
      </c>
      <c r="E279" t="s">
        <v>225</v>
      </c>
      <c r="F279" t="s">
        <v>226</v>
      </c>
      <c r="G279" t="s">
        <v>239</v>
      </c>
      <c r="H279" s="380" t="s">
        <v>235</v>
      </c>
      <c r="I279" t="s">
        <v>400</v>
      </c>
      <c r="J279" t="s">
        <v>7</v>
      </c>
      <c r="K279" t="s">
        <v>372</v>
      </c>
      <c r="L279" t="s">
        <v>401</v>
      </c>
      <c r="M279" t="s">
        <v>7</v>
      </c>
      <c r="N279">
        <v>211</v>
      </c>
      <c r="O279">
        <v>4102</v>
      </c>
      <c r="P279">
        <v>98252.64</v>
      </c>
      <c r="Q279">
        <v>24</v>
      </c>
      <c r="R279">
        <v>3962</v>
      </c>
      <c r="S279">
        <v>96.6</v>
      </c>
      <c r="T279">
        <v>56</v>
      </c>
      <c r="U279">
        <v>1.4</v>
      </c>
      <c r="V279">
        <v>312</v>
      </c>
      <c r="W279">
        <v>7.6</v>
      </c>
      <c r="X279">
        <v>344</v>
      </c>
      <c r="Y279">
        <v>8.4</v>
      </c>
      <c r="Z279">
        <v>6</v>
      </c>
      <c r="AA279">
        <v>0.1</v>
      </c>
      <c r="AB279">
        <v>24</v>
      </c>
      <c r="AC279">
        <v>0.6</v>
      </c>
      <c r="AD279">
        <v>7379.57</v>
      </c>
      <c r="AE279">
        <v>1.8</v>
      </c>
      <c r="AF279">
        <v>4102</v>
      </c>
      <c r="AG279">
        <v>-156.80000000000001</v>
      </c>
      <c r="AH279">
        <v>-0.04</v>
      </c>
      <c r="AI279">
        <v>-0.08</v>
      </c>
      <c r="AJ279">
        <v>0</v>
      </c>
      <c r="AK279">
        <v>-207.62</v>
      </c>
      <c r="AL279">
        <v>-0.05</v>
      </c>
      <c r="AM279">
        <v>-0.09</v>
      </c>
      <c r="AN279">
        <v>-0.01</v>
      </c>
      <c r="AO279">
        <v>-367.81</v>
      </c>
      <c r="AP279">
        <v>-0.09</v>
      </c>
      <c r="AQ279">
        <v>-0.13</v>
      </c>
      <c r="AR279">
        <v>-0.05</v>
      </c>
      <c r="AS279">
        <v>-390.49</v>
      </c>
      <c r="AT279">
        <v>-0.1</v>
      </c>
      <c r="AU279">
        <v>-0.13</v>
      </c>
      <c r="AV279">
        <v>-0.06</v>
      </c>
      <c r="AW279">
        <v>252.07</v>
      </c>
      <c r="AX279">
        <v>0.06</v>
      </c>
      <c r="AY279">
        <v>0.02</v>
      </c>
      <c r="AZ279">
        <v>0.1</v>
      </c>
      <c r="BA279">
        <v>4030</v>
      </c>
      <c r="BB279">
        <v>98.2</v>
      </c>
      <c r="BC279">
        <v>3993</v>
      </c>
      <c r="BD279">
        <v>97.3</v>
      </c>
      <c r="BE279">
        <v>3860</v>
      </c>
      <c r="BF279">
        <v>94.1</v>
      </c>
      <c r="BG279">
        <v>3975</v>
      </c>
      <c r="BH279">
        <v>96.9</v>
      </c>
      <c r="BI279">
        <v>3858</v>
      </c>
      <c r="BJ279">
        <v>94.1</v>
      </c>
      <c r="BK279">
        <v>2787</v>
      </c>
      <c r="BL279">
        <v>67.900000000000006</v>
      </c>
      <c r="BM279">
        <v>536</v>
      </c>
      <c r="BN279">
        <v>13.1</v>
      </c>
      <c r="BO279">
        <v>509</v>
      </c>
      <c r="BP279">
        <v>12.4</v>
      </c>
      <c r="BQ279">
        <v>109</v>
      </c>
      <c r="BR279">
        <v>2.7</v>
      </c>
      <c r="BS279">
        <v>119</v>
      </c>
      <c r="BT279">
        <v>3.1</v>
      </c>
      <c r="BU279">
        <v>121</v>
      </c>
      <c r="BV279">
        <v>4.3</v>
      </c>
      <c r="BW279">
        <v>118</v>
      </c>
      <c r="BX279">
        <v>22</v>
      </c>
      <c r="BY279">
        <v>1159</v>
      </c>
      <c r="BZ279">
        <v>28.3</v>
      </c>
      <c r="CA279">
        <v>461</v>
      </c>
      <c r="CB279">
        <v>11.2</v>
      </c>
      <c r="CC279">
        <v>367</v>
      </c>
      <c r="CD279">
        <v>9.5</v>
      </c>
      <c r="CE279">
        <v>281</v>
      </c>
      <c r="CF279">
        <v>10.1</v>
      </c>
      <c r="CG279">
        <v>153</v>
      </c>
      <c r="CH279">
        <v>28.5</v>
      </c>
      <c r="CI279">
        <v>11590</v>
      </c>
      <c r="CJ279">
        <v>2.83</v>
      </c>
      <c r="CK279">
        <v>7712</v>
      </c>
      <c r="CL279">
        <v>1.88</v>
      </c>
      <c r="CM279">
        <v>8992</v>
      </c>
      <c r="CN279">
        <v>2.19</v>
      </c>
      <c r="CO279">
        <v>5321</v>
      </c>
      <c r="CP279">
        <v>1.3</v>
      </c>
      <c r="CQ279">
        <v>1669.64</v>
      </c>
      <c r="CR279">
        <v>0.41</v>
      </c>
      <c r="CS279">
        <v>23376</v>
      </c>
      <c r="CT279">
        <v>5.7</v>
      </c>
      <c r="CU279">
        <v>15424</v>
      </c>
      <c r="CV279">
        <v>3.8</v>
      </c>
      <c r="CW279">
        <v>24557.14</v>
      </c>
      <c r="CX279">
        <v>6</v>
      </c>
      <c r="CY279">
        <v>34895.5</v>
      </c>
      <c r="CZ279">
        <v>8.5</v>
      </c>
      <c r="DA279">
        <v>20392</v>
      </c>
      <c r="DB279">
        <v>5</v>
      </c>
      <c r="DC279">
        <v>14503.5</v>
      </c>
      <c r="DD279">
        <v>3.5</v>
      </c>
      <c r="DE279">
        <v>10183</v>
      </c>
      <c r="DF279">
        <v>2.5</v>
      </c>
      <c r="DG279">
        <v>10757</v>
      </c>
      <c r="DH279">
        <v>2.6</v>
      </c>
      <c r="DI279">
        <v>111</v>
      </c>
      <c r="DJ279">
        <v>2.7</v>
      </c>
      <c r="DK279">
        <v>41</v>
      </c>
      <c r="DL279">
        <v>1</v>
      </c>
      <c r="DM279">
        <v>152</v>
      </c>
      <c r="DN279">
        <v>3.7</v>
      </c>
      <c r="DO279">
        <v>865</v>
      </c>
      <c r="DP279">
        <v>21.1</v>
      </c>
      <c r="DQ279">
        <v>2589</v>
      </c>
      <c r="DR279">
        <v>63.1</v>
      </c>
      <c r="DS279">
        <v>3696</v>
      </c>
      <c r="DT279">
        <v>90.1</v>
      </c>
      <c r="DU279">
        <v>162</v>
      </c>
      <c r="DV279">
        <v>3.9</v>
      </c>
      <c r="DW279">
        <v>157</v>
      </c>
      <c r="DX279">
        <v>3.8</v>
      </c>
      <c r="DY279">
        <v>167</v>
      </c>
      <c r="DZ279">
        <v>4.0999999999999996</v>
      </c>
      <c r="EA279">
        <v>26</v>
      </c>
      <c r="EB279">
        <v>0.6</v>
      </c>
      <c r="EC279">
        <v>1876</v>
      </c>
      <c r="ED279">
        <v>45.7</v>
      </c>
    </row>
    <row r="280" spans="1:134" x14ac:dyDescent="0.35">
      <c r="A280" s="228" t="str">
        <f t="shared" si="4"/>
        <v>Provisional.State-funded mainstream.Admission type by prior attainment.Total</v>
      </c>
      <c r="B280">
        <v>201819</v>
      </c>
      <c r="C280" t="s">
        <v>223</v>
      </c>
      <c r="D280" t="s">
        <v>224</v>
      </c>
      <c r="E280" t="s">
        <v>225</v>
      </c>
      <c r="F280" t="s">
        <v>226</v>
      </c>
      <c r="G280" t="s">
        <v>239</v>
      </c>
      <c r="H280" s="380" t="s">
        <v>235</v>
      </c>
      <c r="I280" t="s">
        <v>400</v>
      </c>
      <c r="J280" t="s">
        <v>7</v>
      </c>
      <c r="K280" t="s">
        <v>372</v>
      </c>
      <c r="L280" t="s">
        <v>402</v>
      </c>
      <c r="M280" t="s">
        <v>7</v>
      </c>
      <c r="N280">
        <v>2812</v>
      </c>
      <c r="O280">
        <v>47896</v>
      </c>
      <c r="P280">
        <v>1165678.0900000001</v>
      </c>
      <c r="Q280">
        <v>24.3</v>
      </c>
      <c r="R280">
        <v>45795</v>
      </c>
      <c r="S280">
        <v>95.6</v>
      </c>
      <c r="T280">
        <v>1060</v>
      </c>
      <c r="U280">
        <v>2.2000000000000002</v>
      </c>
      <c r="V280">
        <v>4608</v>
      </c>
      <c r="W280">
        <v>9.6</v>
      </c>
      <c r="X280">
        <v>5364</v>
      </c>
      <c r="Y280">
        <v>11.2</v>
      </c>
      <c r="Z280">
        <v>192</v>
      </c>
      <c r="AA280">
        <v>0.4</v>
      </c>
      <c r="AB280">
        <v>517</v>
      </c>
      <c r="AC280">
        <v>1.1000000000000001</v>
      </c>
      <c r="AD280">
        <v>90079.61</v>
      </c>
      <c r="AE280">
        <v>1.88</v>
      </c>
      <c r="AF280">
        <v>47896</v>
      </c>
      <c r="AG280">
        <v>582.64</v>
      </c>
      <c r="AH280">
        <v>0.01</v>
      </c>
      <c r="AI280">
        <v>0</v>
      </c>
      <c r="AJ280">
        <v>0.02</v>
      </c>
      <c r="AK280">
        <v>758.8</v>
      </c>
      <c r="AL280">
        <v>0.02</v>
      </c>
      <c r="AM280">
        <v>0</v>
      </c>
      <c r="AN280">
        <v>0.03</v>
      </c>
      <c r="AO280">
        <v>583.95000000000005</v>
      </c>
      <c r="AP280">
        <v>0.01</v>
      </c>
      <c r="AQ280">
        <v>0</v>
      </c>
      <c r="AR280">
        <v>0.02</v>
      </c>
      <c r="AS280">
        <v>787.31</v>
      </c>
      <c r="AT280">
        <v>0.02</v>
      </c>
      <c r="AU280">
        <v>0</v>
      </c>
      <c r="AV280">
        <v>0.03</v>
      </c>
      <c r="AW280">
        <v>264.64</v>
      </c>
      <c r="AX280">
        <v>0.01</v>
      </c>
      <c r="AY280">
        <v>-0.01</v>
      </c>
      <c r="AZ280">
        <v>0.02</v>
      </c>
      <c r="BA280">
        <v>46768</v>
      </c>
      <c r="BB280">
        <v>97.6</v>
      </c>
      <c r="BC280">
        <v>46330</v>
      </c>
      <c r="BD280">
        <v>96.7</v>
      </c>
      <c r="BE280">
        <v>44750</v>
      </c>
      <c r="BF280">
        <v>93.4</v>
      </c>
      <c r="BG280">
        <v>46054</v>
      </c>
      <c r="BH280">
        <v>96.2</v>
      </c>
      <c r="BI280">
        <v>44264</v>
      </c>
      <c r="BJ280">
        <v>92.4</v>
      </c>
      <c r="BK280">
        <v>31272</v>
      </c>
      <c r="BL280">
        <v>65.3</v>
      </c>
      <c r="BM280">
        <v>8055</v>
      </c>
      <c r="BN280">
        <v>16.8</v>
      </c>
      <c r="BO280">
        <v>6383</v>
      </c>
      <c r="BP280">
        <v>13.3</v>
      </c>
      <c r="BQ280">
        <v>1849</v>
      </c>
      <c r="BR280">
        <v>3.9</v>
      </c>
      <c r="BS280">
        <v>1759</v>
      </c>
      <c r="BT280">
        <v>4</v>
      </c>
      <c r="BU280">
        <v>1774</v>
      </c>
      <c r="BV280">
        <v>5.7</v>
      </c>
      <c r="BW280">
        <v>2146</v>
      </c>
      <c r="BX280">
        <v>26.6</v>
      </c>
      <c r="BY280">
        <v>14773</v>
      </c>
      <c r="BZ280">
        <v>30.8</v>
      </c>
      <c r="CA280">
        <v>6551</v>
      </c>
      <c r="CB280">
        <v>13.7</v>
      </c>
      <c r="CC280">
        <v>5122</v>
      </c>
      <c r="CD280">
        <v>11.6</v>
      </c>
      <c r="CE280">
        <v>3902</v>
      </c>
      <c r="CF280">
        <v>12.5</v>
      </c>
      <c r="CG280">
        <v>2860</v>
      </c>
      <c r="CH280">
        <v>35.5</v>
      </c>
      <c r="CI280">
        <v>137859</v>
      </c>
      <c r="CJ280">
        <v>2.88</v>
      </c>
      <c r="CK280">
        <v>94291</v>
      </c>
      <c r="CL280">
        <v>1.97</v>
      </c>
      <c r="CM280">
        <v>108036</v>
      </c>
      <c r="CN280">
        <v>2.2599999999999998</v>
      </c>
      <c r="CO280">
        <v>64145</v>
      </c>
      <c r="CP280">
        <v>1.34</v>
      </c>
      <c r="CQ280">
        <v>28102.45</v>
      </c>
      <c r="CR280">
        <v>0.59</v>
      </c>
      <c r="CS280">
        <v>277908</v>
      </c>
      <c r="CT280">
        <v>5.8</v>
      </c>
      <c r="CU280">
        <v>188582</v>
      </c>
      <c r="CV280">
        <v>3.9</v>
      </c>
      <c r="CW280">
        <v>301506.59000000003</v>
      </c>
      <c r="CX280">
        <v>6.3</v>
      </c>
      <c r="CY280">
        <v>397681.5</v>
      </c>
      <c r="CZ280">
        <v>8.3000000000000007</v>
      </c>
      <c r="DA280">
        <v>266798</v>
      </c>
      <c r="DB280">
        <v>5.6</v>
      </c>
      <c r="DC280">
        <v>130883.5</v>
      </c>
      <c r="DD280">
        <v>2.7</v>
      </c>
      <c r="DE280">
        <v>118519</v>
      </c>
      <c r="DF280">
        <v>2.5</v>
      </c>
      <c r="DG280">
        <v>123899</v>
      </c>
      <c r="DH280">
        <v>2.6</v>
      </c>
      <c r="DI280">
        <v>1537</v>
      </c>
      <c r="DJ280">
        <v>3.2</v>
      </c>
      <c r="DK280">
        <v>774</v>
      </c>
      <c r="DL280">
        <v>1.6</v>
      </c>
      <c r="DM280">
        <v>1625</v>
      </c>
      <c r="DN280">
        <v>3.4</v>
      </c>
      <c r="DO280">
        <v>10833</v>
      </c>
      <c r="DP280">
        <v>22.6</v>
      </c>
      <c r="DQ280">
        <v>27763</v>
      </c>
      <c r="DR280">
        <v>58</v>
      </c>
      <c r="DS280">
        <v>42905</v>
      </c>
      <c r="DT280">
        <v>89.6</v>
      </c>
      <c r="DU280">
        <v>1360</v>
      </c>
      <c r="DV280">
        <v>2.8</v>
      </c>
      <c r="DW280">
        <v>1332</v>
      </c>
      <c r="DX280">
        <v>2.8</v>
      </c>
      <c r="DY280">
        <v>2133</v>
      </c>
      <c r="DZ280">
        <v>4.5</v>
      </c>
      <c r="EA280">
        <v>615</v>
      </c>
      <c r="EB280">
        <v>1.3</v>
      </c>
      <c r="EC280">
        <v>22677</v>
      </c>
      <c r="ED280">
        <v>47.3</v>
      </c>
    </row>
    <row r="281" spans="1:134" x14ac:dyDescent="0.35">
      <c r="A281" s="228" t="str">
        <f t="shared" si="4"/>
        <v>Provisional.State-funded mainstream.Admission type by prior attainment.Total</v>
      </c>
      <c r="B281">
        <v>201819</v>
      </c>
      <c r="C281" t="s">
        <v>223</v>
      </c>
      <c r="D281" t="s">
        <v>224</v>
      </c>
      <c r="E281" t="s">
        <v>225</v>
      </c>
      <c r="F281" t="s">
        <v>226</v>
      </c>
      <c r="G281" t="s">
        <v>239</v>
      </c>
      <c r="H281" s="380" t="s">
        <v>235</v>
      </c>
      <c r="I281" t="s">
        <v>400</v>
      </c>
      <c r="J281" t="s">
        <v>7</v>
      </c>
      <c r="K281" t="s">
        <v>372</v>
      </c>
      <c r="L281" t="s">
        <v>403</v>
      </c>
      <c r="M281" t="s">
        <v>7</v>
      </c>
      <c r="N281">
        <v>3</v>
      </c>
      <c r="O281">
        <v>3</v>
      </c>
      <c r="P281">
        <v>99</v>
      </c>
      <c r="Q281">
        <v>33</v>
      </c>
      <c r="R281">
        <v>3</v>
      </c>
      <c r="S281">
        <v>100</v>
      </c>
      <c r="T281">
        <v>0</v>
      </c>
      <c r="U281">
        <v>0</v>
      </c>
      <c r="V281">
        <v>2</v>
      </c>
      <c r="W281">
        <v>66.7</v>
      </c>
      <c r="X281">
        <v>1</v>
      </c>
      <c r="Y281">
        <v>33.299999999999997</v>
      </c>
      <c r="Z281">
        <v>0</v>
      </c>
      <c r="AA281">
        <v>0</v>
      </c>
      <c r="AB281">
        <v>0</v>
      </c>
      <c r="AC281">
        <v>0</v>
      </c>
      <c r="AD281">
        <v>9.33</v>
      </c>
      <c r="AE281">
        <v>3.11</v>
      </c>
      <c r="AF281">
        <v>3</v>
      </c>
      <c r="AG281">
        <v>2.3199999999999998</v>
      </c>
      <c r="AH281">
        <v>0.77</v>
      </c>
      <c r="AI281">
        <v>-0.68</v>
      </c>
      <c r="AJ281">
        <v>2.2200000000000002</v>
      </c>
      <c r="AK281">
        <v>-0.51</v>
      </c>
      <c r="AL281">
        <v>-0.17</v>
      </c>
      <c r="AM281">
        <v>-1.62</v>
      </c>
      <c r="AN281">
        <v>1.28</v>
      </c>
      <c r="AO281">
        <v>4.74</v>
      </c>
      <c r="AP281">
        <v>1.58</v>
      </c>
      <c r="AQ281">
        <v>0.13</v>
      </c>
      <c r="AR281">
        <v>3.03</v>
      </c>
      <c r="AS281">
        <v>5.16</v>
      </c>
      <c r="AT281">
        <v>1.72</v>
      </c>
      <c r="AU281">
        <v>0.27</v>
      </c>
      <c r="AV281">
        <v>3.17</v>
      </c>
      <c r="AW281">
        <v>-0.26</v>
      </c>
      <c r="AX281">
        <v>-0.09</v>
      </c>
      <c r="AY281">
        <v>-1.54</v>
      </c>
      <c r="AZ281">
        <v>1.36</v>
      </c>
      <c r="BA281">
        <v>3</v>
      </c>
      <c r="BB281">
        <v>100</v>
      </c>
      <c r="BC281">
        <v>3</v>
      </c>
      <c r="BD281">
        <v>100</v>
      </c>
      <c r="BE281">
        <v>2</v>
      </c>
      <c r="BF281">
        <v>66.7</v>
      </c>
      <c r="BG281">
        <v>3</v>
      </c>
      <c r="BH281">
        <v>100</v>
      </c>
      <c r="BI281">
        <v>3</v>
      </c>
      <c r="BJ281">
        <v>100</v>
      </c>
      <c r="BK281">
        <v>2</v>
      </c>
      <c r="BL281">
        <v>66.7</v>
      </c>
      <c r="BM281">
        <v>1</v>
      </c>
      <c r="BN281">
        <v>33.299999999999997</v>
      </c>
      <c r="BO281">
        <v>0</v>
      </c>
      <c r="BP281">
        <v>0</v>
      </c>
      <c r="BQ281">
        <v>1</v>
      </c>
      <c r="BR281">
        <v>33.299999999999997</v>
      </c>
      <c r="BS281">
        <v>2</v>
      </c>
      <c r="BT281">
        <v>66.7</v>
      </c>
      <c r="BU281">
        <v>1</v>
      </c>
      <c r="BV281">
        <v>50</v>
      </c>
      <c r="BW281">
        <v>0</v>
      </c>
      <c r="BX281">
        <v>0</v>
      </c>
      <c r="BY281">
        <v>2</v>
      </c>
      <c r="BZ281">
        <v>66.7</v>
      </c>
      <c r="CA281">
        <v>2</v>
      </c>
      <c r="CB281">
        <v>66.7</v>
      </c>
      <c r="CC281">
        <v>2</v>
      </c>
      <c r="CD281">
        <v>66.7</v>
      </c>
      <c r="CE281">
        <v>1</v>
      </c>
      <c r="CF281">
        <v>50</v>
      </c>
      <c r="CG281">
        <v>0</v>
      </c>
      <c r="CH281">
        <v>0</v>
      </c>
      <c r="CI281">
        <v>8</v>
      </c>
      <c r="CJ281">
        <v>2.67</v>
      </c>
      <c r="CK281">
        <v>11</v>
      </c>
      <c r="CL281">
        <v>3.67</v>
      </c>
      <c r="CM281">
        <v>13</v>
      </c>
      <c r="CN281">
        <v>4.33</v>
      </c>
      <c r="CO281">
        <v>8</v>
      </c>
      <c r="CP281">
        <v>2.67</v>
      </c>
      <c r="CQ281">
        <v>3</v>
      </c>
      <c r="CR281">
        <v>1</v>
      </c>
      <c r="CS281">
        <v>17</v>
      </c>
      <c r="CT281">
        <v>5.7</v>
      </c>
      <c r="CU281">
        <v>22</v>
      </c>
      <c r="CV281">
        <v>7.3</v>
      </c>
      <c r="CW281">
        <v>35</v>
      </c>
      <c r="CX281">
        <v>11.7</v>
      </c>
      <c r="CY281">
        <v>25</v>
      </c>
      <c r="CZ281">
        <v>8.3000000000000007</v>
      </c>
      <c r="DA281">
        <v>25</v>
      </c>
      <c r="DB281">
        <v>8.3000000000000007</v>
      </c>
      <c r="DC281">
        <v>0</v>
      </c>
      <c r="DD281">
        <v>0</v>
      </c>
      <c r="DE281">
        <v>8</v>
      </c>
      <c r="DF281">
        <v>2.7</v>
      </c>
      <c r="DG281">
        <v>6</v>
      </c>
      <c r="DH281">
        <v>2</v>
      </c>
      <c r="DI281">
        <v>0</v>
      </c>
      <c r="DJ281">
        <v>0</v>
      </c>
      <c r="DK281">
        <v>0</v>
      </c>
      <c r="DL281">
        <v>0</v>
      </c>
      <c r="DM281">
        <v>1</v>
      </c>
      <c r="DN281">
        <v>33.299999999999997</v>
      </c>
      <c r="DO281">
        <v>0</v>
      </c>
      <c r="DP281">
        <v>0</v>
      </c>
      <c r="DQ281">
        <v>1</v>
      </c>
      <c r="DR281">
        <v>33.299999999999997</v>
      </c>
      <c r="DS281">
        <v>1</v>
      </c>
      <c r="DT281">
        <v>33.299999999999997</v>
      </c>
      <c r="DU281">
        <v>2</v>
      </c>
      <c r="DV281">
        <v>66.7</v>
      </c>
      <c r="DW281">
        <v>2</v>
      </c>
      <c r="DX281">
        <v>66.7</v>
      </c>
      <c r="DY281">
        <v>0</v>
      </c>
      <c r="DZ281">
        <v>0</v>
      </c>
      <c r="EA281">
        <v>0</v>
      </c>
      <c r="EB281">
        <v>0</v>
      </c>
      <c r="EC281">
        <v>0</v>
      </c>
      <c r="ED281">
        <v>0</v>
      </c>
    </row>
    <row r="282" spans="1:134" x14ac:dyDescent="0.35">
      <c r="A282" s="228" t="str">
        <f t="shared" si="4"/>
        <v>Provisional.State-funded mainstream.Prior attainment.Total</v>
      </c>
      <c r="B282">
        <v>201819</v>
      </c>
      <c r="C282" t="s">
        <v>223</v>
      </c>
      <c r="D282" t="s">
        <v>224</v>
      </c>
      <c r="E282" t="s">
        <v>225</v>
      </c>
      <c r="F282" t="s">
        <v>226</v>
      </c>
      <c r="G282" t="s">
        <v>239</v>
      </c>
      <c r="H282" s="380" t="s">
        <v>235</v>
      </c>
      <c r="I282" t="s">
        <v>362</v>
      </c>
      <c r="J282" t="s">
        <v>7</v>
      </c>
      <c r="K282" t="s">
        <v>372</v>
      </c>
      <c r="L282" t="s">
        <v>7</v>
      </c>
      <c r="M282" t="s">
        <v>7</v>
      </c>
      <c r="N282">
        <v>3042</v>
      </c>
      <c r="O282">
        <v>52200</v>
      </c>
      <c r="P282">
        <v>1265327.23</v>
      </c>
      <c r="Q282">
        <v>24.2</v>
      </c>
      <c r="R282">
        <v>49883</v>
      </c>
      <c r="S282">
        <v>95.6</v>
      </c>
      <c r="T282">
        <v>1116</v>
      </c>
      <c r="U282">
        <v>2.1</v>
      </c>
      <c r="V282">
        <v>4925</v>
      </c>
      <c r="W282">
        <v>9.4</v>
      </c>
      <c r="X282">
        <v>5710</v>
      </c>
      <c r="Y282">
        <v>10.9</v>
      </c>
      <c r="Z282">
        <v>198</v>
      </c>
      <c r="AA282">
        <v>0.4</v>
      </c>
      <c r="AB282">
        <v>541</v>
      </c>
      <c r="AC282">
        <v>1</v>
      </c>
      <c r="AD282">
        <v>97559.9</v>
      </c>
      <c r="AE282">
        <v>1.87</v>
      </c>
      <c r="AF282">
        <v>52200</v>
      </c>
      <c r="AG282">
        <v>88.53</v>
      </c>
      <c r="AH282">
        <v>0</v>
      </c>
      <c r="AI282">
        <v>-0.01</v>
      </c>
      <c r="AJ282">
        <v>0.01</v>
      </c>
      <c r="AK282">
        <v>172.43</v>
      </c>
      <c r="AL282">
        <v>0</v>
      </c>
      <c r="AM282">
        <v>-0.01</v>
      </c>
      <c r="AN282">
        <v>0.01</v>
      </c>
      <c r="AO282">
        <v>3.26</v>
      </c>
      <c r="AP282">
        <v>0</v>
      </c>
      <c r="AQ282">
        <v>-0.01</v>
      </c>
      <c r="AR282">
        <v>0.01</v>
      </c>
      <c r="AS282">
        <v>95.24</v>
      </c>
      <c r="AT282">
        <v>0</v>
      </c>
      <c r="AU282">
        <v>-0.01</v>
      </c>
      <c r="AV282">
        <v>0.01</v>
      </c>
      <c r="AW282">
        <v>88.34</v>
      </c>
      <c r="AX282">
        <v>0</v>
      </c>
      <c r="AY282">
        <v>-0.01</v>
      </c>
      <c r="AZ282">
        <v>0.01</v>
      </c>
      <c r="BA282">
        <v>50942</v>
      </c>
      <c r="BB282">
        <v>97.6</v>
      </c>
      <c r="BC282">
        <v>50449</v>
      </c>
      <c r="BD282">
        <v>96.6</v>
      </c>
      <c r="BE282">
        <v>48660</v>
      </c>
      <c r="BF282">
        <v>93.2</v>
      </c>
      <c r="BG282">
        <v>50161</v>
      </c>
      <c r="BH282">
        <v>96.1</v>
      </c>
      <c r="BI282">
        <v>48185</v>
      </c>
      <c r="BJ282">
        <v>92.3</v>
      </c>
      <c r="BK282">
        <v>34090</v>
      </c>
      <c r="BL282">
        <v>65.3</v>
      </c>
      <c r="BM282">
        <v>8596</v>
      </c>
      <c r="BN282">
        <v>16.5</v>
      </c>
      <c r="BO282">
        <v>6893</v>
      </c>
      <c r="BP282">
        <v>13.2</v>
      </c>
      <c r="BQ282">
        <v>1961</v>
      </c>
      <c r="BR282">
        <v>3.8</v>
      </c>
      <c r="BS282">
        <v>1881</v>
      </c>
      <c r="BT282">
        <v>3.9</v>
      </c>
      <c r="BU282">
        <v>1897</v>
      </c>
      <c r="BV282">
        <v>5.6</v>
      </c>
      <c r="BW282">
        <v>2264</v>
      </c>
      <c r="BX282">
        <v>26.3</v>
      </c>
      <c r="BY282">
        <v>15942</v>
      </c>
      <c r="BZ282">
        <v>30.5</v>
      </c>
      <c r="CA282">
        <v>7020</v>
      </c>
      <c r="CB282">
        <v>13.4</v>
      </c>
      <c r="CC282">
        <v>5493</v>
      </c>
      <c r="CD282">
        <v>11.4</v>
      </c>
      <c r="CE282">
        <v>4185</v>
      </c>
      <c r="CF282">
        <v>12.3</v>
      </c>
      <c r="CG282">
        <v>3013</v>
      </c>
      <c r="CH282">
        <v>35.1</v>
      </c>
      <c r="CI282">
        <v>149572</v>
      </c>
      <c r="CJ282">
        <v>2.87</v>
      </c>
      <c r="CK282">
        <v>102172</v>
      </c>
      <c r="CL282">
        <v>1.96</v>
      </c>
      <c r="CM282">
        <v>117153.5</v>
      </c>
      <c r="CN282">
        <v>2.2400000000000002</v>
      </c>
      <c r="CO282">
        <v>69516</v>
      </c>
      <c r="CP282">
        <v>1.33</v>
      </c>
      <c r="CQ282">
        <v>29783.09</v>
      </c>
      <c r="CR282">
        <v>0.56999999999999995</v>
      </c>
      <c r="CS282">
        <v>301664</v>
      </c>
      <c r="CT282">
        <v>5.8</v>
      </c>
      <c r="CU282">
        <v>204344</v>
      </c>
      <c r="CV282">
        <v>3.9</v>
      </c>
      <c r="CW282">
        <v>326389.73</v>
      </c>
      <c r="CX282">
        <v>6.3</v>
      </c>
      <c r="CY282">
        <v>432929.5</v>
      </c>
      <c r="CZ282">
        <v>8.3000000000000007</v>
      </c>
      <c r="DA282">
        <v>287378</v>
      </c>
      <c r="DB282">
        <v>5.5</v>
      </c>
      <c r="DC282">
        <v>145551.5</v>
      </c>
      <c r="DD282">
        <v>2.8</v>
      </c>
      <c r="DE282">
        <v>128849</v>
      </c>
      <c r="DF282">
        <v>2.5</v>
      </c>
      <c r="DG282">
        <v>134785</v>
      </c>
      <c r="DH282">
        <v>2.6</v>
      </c>
      <c r="DI282">
        <v>1718</v>
      </c>
      <c r="DJ282">
        <v>3.3</v>
      </c>
      <c r="DK282">
        <v>855</v>
      </c>
      <c r="DL282">
        <v>1.6</v>
      </c>
      <c r="DM282">
        <v>1829</v>
      </c>
      <c r="DN282">
        <v>3.5</v>
      </c>
      <c r="DO282">
        <v>11723</v>
      </c>
      <c r="DP282">
        <v>22.5</v>
      </c>
      <c r="DQ282">
        <v>30365</v>
      </c>
      <c r="DR282">
        <v>58.2</v>
      </c>
      <c r="DS282">
        <v>46660</v>
      </c>
      <c r="DT282">
        <v>89.4</v>
      </c>
      <c r="DU282">
        <v>1526</v>
      </c>
      <c r="DV282">
        <v>2.9</v>
      </c>
      <c r="DW282">
        <v>1493</v>
      </c>
      <c r="DX282">
        <v>2.9</v>
      </c>
      <c r="DY282">
        <v>2300</v>
      </c>
      <c r="DZ282">
        <v>4.4000000000000004</v>
      </c>
      <c r="EA282">
        <v>641</v>
      </c>
      <c r="EB282">
        <v>1.2</v>
      </c>
      <c r="EC282">
        <v>24569</v>
      </c>
      <c r="ED282">
        <v>47.1</v>
      </c>
    </row>
    <row r="283" spans="1:134" x14ac:dyDescent="0.35">
      <c r="A283" s="228" t="str">
        <f t="shared" si="4"/>
        <v>Provisional.State-funded special schools.Prior attainment.Total</v>
      </c>
      <c r="B283">
        <v>201819</v>
      </c>
      <c r="C283" t="s">
        <v>223</v>
      </c>
      <c r="D283" t="s">
        <v>224</v>
      </c>
      <c r="E283" t="s">
        <v>225</v>
      </c>
      <c r="F283" t="s">
        <v>226</v>
      </c>
      <c r="G283" t="s">
        <v>239</v>
      </c>
      <c r="H283" s="380" t="s">
        <v>238</v>
      </c>
      <c r="I283" t="s">
        <v>362</v>
      </c>
      <c r="J283" t="s">
        <v>7</v>
      </c>
      <c r="K283" t="s">
        <v>372</v>
      </c>
      <c r="L283" t="s">
        <v>7</v>
      </c>
      <c r="M283" t="s">
        <v>7</v>
      </c>
      <c r="N283">
        <v>751</v>
      </c>
      <c r="O283">
        <v>8533</v>
      </c>
      <c r="P283">
        <v>13282</v>
      </c>
      <c r="Q283">
        <v>1.6</v>
      </c>
      <c r="R283">
        <v>798</v>
      </c>
      <c r="S283">
        <v>9.4</v>
      </c>
      <c r="T283">
        <v>9</v>
      </c>
      <c r="U283">
        <v>0.1</v>
      </c>
      <c r="V283">
        <v>27</v>
      </c>
      <c r="W283">
        <v>0.3</v>
      </c>
      <c r="X283">
        <v>0</v>
      </c>
      <c r="Y283">
        <v>0</v>
      </c>
      <c r="Z283">
        <v>0</v>
      </c>
      <c r="AA283">
        <v>0</v>
      </c>
      <c r="AB283">
        <v>0</v>
      </c>
      <c r="AC283">
        <v>0</v>
      </c>
      <c r="AD283">
        <v>752.85</v>
      </c>
      <c r="AE283">
        <v>0.09</v>
      </c>
      <c r="AF283">
        <v>8533</v>
      </c>
      <c r="AG283">
        <v>-13438.09</v>
      </c>
      <c r="AH283">
        <v>-1.57</v>
      </c>
      <c r="AI283">
        <v>-1.6</v>
      </c>
      <c r="AJ283">
        <v>-1.55</v>
      </c>
      <c r="AK283">
        <v>-15665.19</v>
      </c>
      <c r="AL283">
        <v>-1.84</v>
      </c>
      <c r="AM283">
        <v>-1.86</v>
      </c>
      <c r="AN283">
        <v>-1.81</v>
      </c>
      <c r="AO283">
        <v>-9138.49</v>
      </c>
      <c r="AP283">
        <v>-1.07</v>
      </c>
      <c r="AQ283">
        <v>-1.1000000000000001</v>
      </c>
      <c r="AR283">
        <v>-1.04</v>
      </c>
      <c r="AS283">
        <v>-12416.76</v>
      </c>
      <c r="AT283">
        <v>-1.46</v>
      </c>
      <c r="AU283">
        <v>-1.48</v>
      </c>
      <c r="AV283">
        <v>-1.43</v>
      </c>
      <c r="AW283">
        <v>-15851.78</v>
      </c>
      <c r="AX283">
        <v>-1.86</v>
      </c>
      <c r="AY283">
        <v>-1.88</v>
      </c>
      <c r="AZ283">
        <v>-1.83</v>
      </c>
      <c r="BA283">
        <v>1971</v>
      </c>
      <c r="BB283">
        <v>23.1</v>
      </c>
      <c r="BC283">
        <v>1848</v>
      </c>
      <c r="BD283">
        <v>21.7</v>
      </c>
      <c r="BE283">
        <v>313</v>
      </c>
      <c r="BF283">
        <v>3.7</v>
      </c>
      <c r="BG283">
        <v>1194</v>
      </c>
      <c r="BH283">
        <v>14</v>
      </c>
      <c r="BI283">
        <v>424</v>
      </c>
      <c r="BJ283">
        <v>5</v>
      </c>
      <c r="BK283">
        <v>153</v>
      </c>
      <c r="BL283">
        <v>1.8</v>
      </c>
      <c r="BM283">
        <v>8</v>
      </c>
      <c r="BN283">
        <v>0.1</v>
      </c>
      <c r="BO283">
        <v>21</v>
      </c>
      <c r="BP283">
        <v>0.2</v>
      </c>
      <c r="BQ283">
        <v>22</v>
      </c>
      <c r="BR283">
        <v>0.3</v>
      </c>
      <c r="BS283">
        <v>12</v>
      </c>
      <c r="BT283">
        <v>2.8</v>
      </c>
      <c r="BU283">
        <v>7</v>
      </c>
      <c r="BV283">
        <v>4.5999999999999996</v>
      </c>
      <c r="BW283">
        <v>3</v>
      </c>
      <c r="BX283">
        <v>37.5</v>
      </c>
      <c r="BY283">
        <v>44</v>
      </c>
      <c r="BZ283">
        <v>0.5</v>
      </c>
      <c r="CA283">
        <v>71</v>
      </c>
      <c r="CB283">
        <v>0.8</v>
      </c>
      <c r="CC283">
        <v>32</v>
      </c>
      <c r="CD283">
        <v>7.5</v>
      </c>
      <c r="CE283">
        <v>15</v>
      </c>
      <c r="CF283">
        <v>9.8000000000000007</v>
      </c>
      <c r="CG283">
        <v>3</v>
      </c>
      <c r="CH283">
        <v>37.5</v>
      </c>
      <c r="CI283">
        <v>728</v>
      </c>
      <c r="CJ283">
        <v>0.09</v>
      </c>
      <c r="CK283">
        <v>1728</v>
      </c>
      <c r="CL283">
        <v>0.2</v>
      </c>
      <c r="CM283">
        <v>882</v>
      </c>
      <c r="CN283">
        <v>0.1</v>
      </c>
      <c r="CO283">
        <v>274</v>
      </c>
      <c r="CP283">
        <v>0.03</v>
      </c>
      <c r="CQ283">
        <v>21</v>
      </c>
      <c r="CR283">
        <v>0</v>
      </c>
      <c r="CS283">
        <v>2783</v>
      </c>
      <c r="CT283">
        <v>0.3</v>
      </c>
      <c r="CU283">
        <v>3456</v>
      </c>
      <c r="CV283">
        <v>0.4</v>
      </c>
      <c r="CW283">
        <v>2691</v>
      </c>
      <c r="CX283">
        <v>0.3</v>
      </c>
      <c r="CY283">
        <v>4352</v>
      </c>
      <c r="CZ283">
        <v>0.5</v>
      </c>
      <c r="DA283">
        <v>3686</v>
      </c>
      <c r="DB283">
        <v>0.4</v>
      </c>
      <c r="DC283">
        <v>666</v>
      </c>
      <c r="DD283">
        <v>0.1</v>
      </c>
      <c r="DE283">
        <v>1265</v>
      </c>
      <c r="DF283">
        <v>0.1</v>
      </c>
      <c r="DG283">
        <v>1804</v>
      </c>
      <c r="DH283">
        <v>0.2</v>
      </c>
      <c r="DI283">
        <v>7190</v>
      </c>
      <c r="DJ283">
        <v>84.3</v>
      </c>
      <c r="DK283">
        <v>833</v>
      </c>
      <c r="DL283">
        <v>9.8000000000000007</v>
      </c>
      <c r="DM283">
        <v>317</v>
      </c>
      <c r="DN283">
        <v>3.7</v>
      </c>
      <c r="DO283">
        <v>147</v>
      </c>
      <c r="DP283">
        <v>1.7</v>
      </c>
      <c r="DQ283">
        <v>46</v>
      </c>
      <c r="DR283">
        <v>0.5</v>
      </c>
      <c r="DS283">
        <v>422</v>
      </c>
      <c r="DT283">
        <v>4.9000000000000004</v>
      </c>
      <c r="DU283">
        <v>2</v>
      </c>
      <c r="DV283">
        <v>0</v>
      </c>
      <c r="DW283">
        <v>2</v>
      </c>
      <c r="DX283">
        <v>0</v>
      </c>
      <c r="DY283">
        <v>13</v>
      </c>
      <c r="DZ283">
        <v>0.2</v>
      </c>
      <c r="EA283">
        <v>0</v>
      </c>
      <c r="EB283">
        <v>0</v>
      </c>
      <c r="EC283">
        <v>934</v>
      </c>
      <c r="ED283">
        <v>10.9</v>
      </c>
    </row>
    <row r="284" spans="1:134" x14ac:dyDescent="0.35">
      <c r="A284" s="228" t="str">
        <f t="shared" si="4"/>
        <v>Provisional.Studio Schools.Prior attainment.Total</v>
      </c>
      <c r="B284">
        <v>201819</v>
      </c>
      <c r="C284" t="s">
        <v>223</v>
      </c>
      <c r="D284" t="s">
        <v>224</v>
      </c>
      <c r="E284" t="s">
        <v>225</v>
      </c>
      <c r="F284" t="s">
        <v>226</v>
      </c>
      <c r="G284" t="s">
        <v>239</v>
      </c>
      <c r="H284" s="380" t="s">
        <v>236</v>
      </c>
      <c r="I284" t="s">
        <v>362</v>
      </c>
      <c r="J284" t="s">
        <v>7</v>
      </c>
      <c r="K284" t="s">
        <v>372</v>
      </c>
      <c r="L284" t="s">
        <v>7</v>
      </c>
      <c r="M284" t="s">
        <v>7</v>
      </c>
      <c r="N284">
        <v>26</v>
      </c>
      <c r="O284">
        <v>145</v>
      </c>
      <c r="P284">
        <v>3183.75</v>
      </c>
      <c r="Q284">
        <v>22</v>
      </c>
      <c r="R284">
        <v>136</v>
      </c>
      <c r="S284">
        <v>93.8</v>
      </c>
      <c r="T284">
        <v>5</v>
      </c>
      <c r="U284">
        <v>3.4</v>
      </c>
      <c r="V284">
        <v>15</v>
      </c>
      <c r="W284">
        <v>10.3</v>
      </c>
      <c r="X284">
        <v>1</v>
      </c>
      <c r="Y284">
        <v>0.7</v>
      </c>
      <c r="Z284">
        <v>0</v>
      </c>
      <c r="AA284">
        <v>0</v>
      </c>
      <c r="AB284">
        <v>1</v>
      </c>
      <c r="AC284">
        <v>0.7</v>
      </c>
      <c r="AD284">
        <v>216.02</v>
      </c>
      <c r="AE284">
        <v>1.49</v>
      </c>
      <c r="AF284">
        <v>145</v>
      </c>
      <c r="AG284">
        <v>-39.119999999999997</v>
      </c>
      <c r="AH284">
        <v>-0.27</v>
      </c>
      <c r="AI284">
        <v>-0.48</v>
      </c>
      <c r="AJ284">
        <v>-0.06</v>
      </c>
      <c r="AK284">
        <v>-58.53</v>
      </c>
      <c r="AL284">
        <v>-0.4</v>
      </c>
      <c r="AM284">
        <v>-0.61</v>
      </c>
      <c r="AN284">
        <v>-0.19</v>
      </c>
      <c r="AO284">
        <v>-16.89</v>
      </c>
      <c r="AP284">
        <v>-0.12</v>
      </c>
      <c r="AQ284">
        <v>-0.33</v>
      </c>
      <c r="AR284">
        <v>0.09</v>
      </c>
      <c r="AS284">
        <v>-57.11</v>
      </c>
      <c r="AT284">
        <v>-0.39</v>
      </c>
      <c r="AU284">
        <v>-0.6</v>
      </c>
      <c r="AV284">
        <v>-0.19</v>
      </c>
      <c r="AW284">
        <v>-22.96</v>
      </c>
      <c r="AX284">
        <v>-0.16</v>
      </c>
      <c r="AY284">
        <v>-0.37</v>
      </c>
      <c r="AZ284">
        <v>0.05</v>
      </c>
      <c r="BA284">
        <v>142</v>
      </c>
      <c r="BB284">
        <v>97.9</v>
      </c>
      <c r="BC284">
        <v>138</v>
      </c>
      <c r="BD284">
        <v>95.2</v>
      </c>
      <c r="BE284">
        <v>131</v>
      </c>
      <c r="BF284">
        <v>90.3</v>
      </c>
      <c r="BG284">
        <v>138</v>
      </c>
      <c r="BH284">
        <v>95.2</v>
      </c>
      <c r="BI284">
        <v>117</v>
      </c>
      <c r="BJ284">
        <v>80.7</v>
      </c>
      <c r="BK284">
        <v>41</v>
      </c>
      <c r="BL284">
        <v>28.3</v>
      </c>
      <c r="BM284">
        <v>10</v>
      </c>
      <c r="BN284">
        <v>6.9</v>
      </c>
      <c r="BO284">
        <v>10</v>
      </c>
      <c r="BP284">
        <v>6.9</v>
      </c>
      <c r="BQ284">
        <v>5</v>
      </c>
      <c r="BR284">
        <v>3.4</v>
      </c>
      <c r="BS284">
        <v>5</v>
      </c>
      <c r="BT284">
        <v>4.3</v>
      </c>
      <c r="BU284">
        <v>2</v>
      </c>
      <c r="BV284">
        <v>4.9000000000000004</v>
      </c>
      <c r="BW284">
        <v>6</v>
      </c>
      <c r="BX284">
        <v>60</v>
      </c>
      <c r="BY284">
        <v>34</v>
      </c>
      <c r="BZ284">
        <v>23.4</v>
      </c>
      <c r="CA284">
        <v>18</v>
      </c>
      <c r="CB284">
        <v>12.4</v>
      </c>
      <c r="CC284">
        <v>10</v>
      </c>
      <c r="CD284">
        <v>8.5</v>
      </c>
      <c r="CE284">
        <v>5</v>
      </c>
      <c r="CF284">
        <v>12.2</v>
      </c>
      <c r="CG284">
        <v>6</v>
      </c>
      <c r="CH284">
        <v>60</v>
      </c>
      <c r="CI284">
        <v>362</v>
      </c>
      <c r="CJ284">
        <v>2.5</v>
      </c>
      <c r="CK284">
        <v>273</v>
      </c>
      <c r="CL284">
        <v>1.88</v>
      </c>
      <c r="CM284">
        <v>265</v>
      </c>
      <c r="CN284">
        <v>1.83</v>
      </c>
      <c r="CO284">
        <v>83</v>
      </c>
      <c r="CP284">
        <v>0.56999999999999995</v>
      </c>
      <c r="CQ284">
        <v>48</v>
      </c>
      <c r="CR284">
        <v>0.33</v>
      </c>
      <c r="CS284">
        <v>734</v>
      </c>
      <c r="CT284">
        <v>5.0999999999999996</v>
      </c>
      <c r="CU284">
        <v>546</v>
      </c>
      <c r="CV284">
        <v>3.8</v>
      </c>
      <c r="CW284">
        <v>752</v>
      </c>
      <c r="CX284">
        <v>5.2</v>
      </c>
      <c r="CY284">
        <v>1151.75</v>
      </c>
      <c r="CZ284">
        <v>7.9</v>
      </c>
      <c r="DA284">
        <v>522</v>
      </c>
      <c r="DB284">
        <v>3.6</v>
      </c>
      <c r="DC284">
        <v>629.75</v>
      </c>
      <c r="DD284">
        <v>4.3</v>
      </c>
      <c r="DE284">
        <v>314</v>
      </c>
      <c r="DF284">
        <v>2.2000000000000002</v>
      </c>
      <c r="DG284">
        <v>345</v>
      </c>
      <c r="DH284">
        <v>2.4</v>
      </c>
      <c r="DI284">
        <v>6</v>
      </c>
      <c r="DJ284">
        <v>4.0999999999999996</v>
      </c>
      <c r="DK284">
        <v>4</v>
      </c>
      <c r="DL284">
        <v>2.8</v>
      </c>
      <c r="DM284">
        <v>19</v>
      </c>
      <c r="DN284">
        <v>13.1</v>
      </c>
      <c r="DO284">
        <v>70</v>
      </c>
      <c r="DP284">
        <v>48.3</v>
      </c>
      <c r="DQ284">
        <v>45</v>
      </c>
      <c r="DR284">
        <v>31</v>
      </c>
      <c r="DS284">
        <v>91</v>
      </c>
      <c r="DT284">
        <v>62.8</v>
      </c>
      <c r="DU284">
        <v>26</v>
      </c>
      <c r="DV284">
        <v>17.899999999999999</v>
      </c>
      <c r="DW284">
        <v>26</v>
      </c>
      <c r="DX284">
        <v>17.899999999999999</v>
      </c>
      <c r="DY284">
        <v>0</v>
      </c>
      <c r="DZ284">
        <v>0</v>
      </c>
      <c r="EA284">
        <v>1</v>
      </c>
      <c r="EB284">
        <v>0.7</v>
      </c>
      <c r="EC284">
        <v>47</v>
      </c>
      <c r="ED284">
        <v>32.4</v>
      </c>
    </row>
    <row r="285" spans="1:134" x14ac:dyDescent="0.35">
      <c r="A285" s="228" t="str">
        <f t="shared" si="4"/>
        <v>Provisional.University Technical Colleges (UTCs).Prior attainment.Total</v>
      </c>
      <c r="B285">
        <v>201819</v>
      </c>
      <c r="C285" t="s">
        <v>223</v>
      </c>
      <c r="D285" t="s">
        <v>224</v>
      </c>
      <c r="E285" t="s">
        <v>225</v>
      </c>
      <c r="F285" t="s">
        <v>226</v>
      </c>
      <c r="G285" t="s">
        <v>239</v>
      </c>
      <c r="H285" s="380" t="s">
        <v>237</v>
      </c>
      <c r="I285" t="s">
        <v>362</v>
      </c>
      <c r="J285" t="s">
        <v>7</v>
      </c>
      <c r="K285" t="s">
        <v>372</v>
      </c>
      <c r="L285" t="s">
        <v>7</v>
      </c>
      <c r="M285" t="s">
        <v>7</v>
      </c>
      <c r="N285">
        <v>47</v>
      </c>
      <c r="O285">
        <v>379</v>
      </c>
      <c r="P285">
        <v>7895.75</v>
      </c>
      <c r="Q285">
        <v>20.8</v>
      </c>
      <c r="R285">
        <v>363</v>
      </c>
      <c r="S285">
        <v>95.8</v>
      </c>
      <c r="T285">
        <v>3</v>
      </c>
      <c r="U285">
        <v>0.8</v>
      </c>
      <c r="V285">
        <v>23</v>
      </c>
      <c r="W285">
        <v>6.1</v>
      </c>
      <c r="X285">
        <v>3</v>
      </c>
      <c r="Y285">
        <v>0.8</v>
      </c>
      <c r="Z285">
        <v>0</v>
      </c>
      <c r="AA285">
        <v>0</v>
      </c>
      <c r="AB285">
        <v>0</v>
      </c>
      <c r="AC285">
        <v>0</v>
      </c>
      <c r="AD285">
        <v>591.23</v>
      </c>
      <c r="AE285">
        <v>1.56</v>
      </c>
      <c r="AF285">
        <v>379</v>
      </c>
      <c r="AG285">
        <v>-136.91999999999999</v>
      </c>
      <c r="AH285">
        <v>-0.36</v>
      </c>
      <c r="AI285">
        <v>-0.49</v>
      </c>
      <c r="AJ285">
        <v>-0.23</v>
      </c>
      <c r="AK285">
        <v>-172.91</v>
      </c>
      <c r="AL285">
        <v>-0.46</v>
      </c>
      <c r="AM285">
        <v>-0.59</v>
      </c>
      <c r="AN285">
        <v>-0.33</v>
      </c>
      <c r="AO285">
        <v>17.899999999999999</v>
      </c>
      <c r="AP285">
        <v>0.05</v>
      </c>
      <c r="AQ285">
        <v>-0.08</v>
      </c>
      <c r="AR285">
        <v>0.18</v>
      </c>
      <c r="AS285">
        <v>-106.18</v>
      </c>
      <c r="AT285">
        <v>-0.28000000000000003</v>
      </c>
      <c r="AU285">
        <v>-0.41</v>
      </c>
      <c r="AV285">
        <v>-0.15</v>
      </c>
      <c r="AW285">
        <v>-246.87</v>
      </c>
      <c r="AX285">
        <v>-0.65</v>
      </c>
      <c r="AY285">
        <v>-0.78</v>
      </c>
      <c r="AZ285">
        <v>-0.52</v>
      </c>
      <c r="BA285">
        <v>368</v>
      </c>
      <c r="BB285">
        <v>97.1</v>
      </c>
      <c r="BC285">
        <v>362</v>
      </c>
      <c r="BD285">
        <v>95.5</v>
      </c>
      <c r="BE285">
        <v>313</v>
      </c>
      <c r="BF285">
        <v>82.6</v>
      </c>
      <c r="BG285">
        <v>365</v>
      </c>
      <c r="BH285">
        <v>96.3</v>
      </c>
      <c r="BI285">
        <v>346</v>
      </c>
      <c r="BJ285">
        <v>91.3</v>
      </c>
      <c r="BK285">
        <v>109</v>
      </c>
      <c r="BL285">
        <v>28.8</v>
      </c>
      <c r="BM285">
        <v>13</v>
      </c>
      <c r="BN285">
        <v>3.4</v>
      </c>
      <c r="BO285">
        <v>17</v>
      </c>
      <c r="BP285">
        <v>4.5</v>
      </c>
      <c r="BQ285">
        <v>15</v>
      </c>
      <c r="BR285">
        <v>4</v>
      </c>
      <c r="BS285">
        <v>11</v>
      </c>
      <c r="BT285">
        <v>3.2</v>
      </c>
      <c r="BU285">
        <v>2</v>
      </c>
      <c r="BV285">
        <v>1.8</v>
      </c>
      <c r="BW285">
        <v>3</v>
      </c>
      <c r="BX285">
        <v>23.1</v>
      </c>
      <c r="BY285">
        <v>65</v>
      </c>
      <c r="BZ285">
        <v>17.2</v>
      </c>
      <c r="CA285">
        <v>48</v>
      </c>
      <c r="CB285">
        <v>12.7</v>
      </c>
      <c r="CC285">
        <v>39</v>
      </c>
      <c r="CD285">
        <v>11.3</v>
      </c>
      <c r="CE285">
        <v>4</v>
      </c>
      <c r="CF285">
        <v>3.7</v>
      </c>
      <c r="CG285">
        <v>5</v>
      </c>
      <c r="CH285">
        <v>38.5</v>
      </c>
      <c r="CI285">
        <v>888</v>
      </c>
      <c r="CJ285">
        <v>2.34</v>
      </c>
      <c r="CK285">
        <v>768</v>
      </c>
      <c r="CL285">
        <v>2.0299999999999998</v>
      </c>
      <c r="CM285">
        <v>837</v>
      </c>
      <c r="CN285">
        <v>2.21</v>
      </c>
      <c r="CO285">
        <v>178</v>
      </c>
      <c r="CP285">
        <v>0.47</v>
      </c>
      <c r="CQ285">
        <v>39</v>
      </c>
      <c r="CR285">
        <v>0.1</v>
      </c>
      <c r="CS285">
        <v>1865</v>
      </c>
      <c r="CT285">
        <v>4.9000000000000004</v>
      </c>
      <c r="CU285">
        <v>1536</v>
      </c>
      <c r="CV285">
        <v>4.0999999999999996</v>
      </c>
      <c r="CW285">
        <v>2066</v>
      </c>
      <c r="CX285">
        <v>5.5</v>
      </c>
      <c r="CY285">
        <v>2428.75</v>
      </c>
      <c r="CZ285">
        <v>6.4</v>
      </c>
      <c r="DA285">
        <v>1038</v>
      </c>
      <c r="DB285">
        <v>2.7</v>
      </c>
      <c r="DC285">
        <v>1390.75</v>
      </c>
      <c r="DD285">
        <v>3.7</v>
      </c>
      <c r="DE285">
        <v>855</v>
      </c>
      <c r="DF285">
        <v>2.2999999999999998</v>
      </c>
      <c r="DG285">
        <v>851</v>
      </c>
      <c r="DH285">
        <v>2.2000000000000002</v>
      </c>
      <c r="DI285">
        <v>13</v>
      </c>
      <c r="DJ285">
        <v>3.4</v>
      </c>
      <c r="DK285">
        <v>12</v>
      </c>
      <c r="DL285">
        <v>3.2</v>
      </c>
      <c r="DM285">
        <v>33</v>
      </c>
      <c r="DN285">
        <v>8.6999999999999993</v>
      </c>
      <c r="DO285">
        <v>219</v>
      </c>
      <c r="DP285">
        <v>57.8</v>
      </c>
      <c r="DQ285">
        <v>99</v>
      </c>
      <c r="DR285">
        <v>26.1</v>
      </c>
      <c r="DS285">
        <v>274</v>
      </c>
      <c r="DT285">
        <v>72.3</v>
      </c>
      <c r="DU285">
        <v>72</v>
      </c>
      <c r="DV285">
        <v>19</v>
      </c>
      <c r="DW285">
        <v>53</v>
      </c>
      <c r="DX285">
        <v>14</v>
      </c>
      <c r="DY285">
        <v>1</v>
      </c>
      <c r="DZ285">
        <v>0.3</v>
      </c>
      <c r="EA285">
        <v>1</v>
      </c>
      <c r="EB285">
        <v>0.3</v>
      </c>
      <c r="EC285">
        <v>52</v>
      </c>
      <c r="ED285">
        <v>13.7</v>
      </c>
    </row>
    <row r="286" spans="1:134" x14ac:dyDescent="0.35">
      <c r="A286" s="228" t="str">
        <f t="shared" si="4"/>
        <v>Provisional.Academies and free schools.Prior attainment.Total</v>
      </c>
      <c r="B286">
        <v>201819</v>
      </c>
      <c r="C286" t="s">
        <v>223</v>
      </c>
      <c r="D286" t="s">
        <v>224</v>
      </c>
      <c r="E286" t="s">
        <v>225</v>
      </c>
      <c r="F286" t="s">
        <v>226</v>
      </c>
      <c r="G286" t="s">
        <v>239</v>
      </c>
      <c r="H286" s="380" t="s">
        <v>92</v>
      </c>
      <c r="I286" t="s">
        <v>362</v>
      </c>
      <c r="J286" t="s">
        <v>7</v>
      </c>
      <c r="K286" t="s">
        <v>373</v>
      </c>
      <c r="L286" t="s">
        <v>7</v>
      </c>
      <c r="M286" t="s">
        <v>7</v>
      </c>
      <c r="N286">
        <v>2313</v>
      </c>
      <c r="O286">
        <v>165591</v>
      </c>
      <c r="P286">
        <v>6661202.5700000003</v>
      </c>
      <c r="Q286">
        <v>40.200000000000003</v>
      </c>
      <c r="R286">
        <v>163688</v>
      </c>
      <c r="S286">
        <v>98.9</v>
      </c>
      <c r="T286">
        <v>37315</v>
      </c>
      <c r="U286">
        <v>22.5</v>
      </c>
      <c r="V286">
        <v>88902</v>
      </c>
      <c r="W286">
        <v>53.7</v>
      </c>
      <c r="X286">
        <v>50737</v>
      </c>
      <c r="Y286">
        <v>30.6</v>
      </c>
      <c r="Z286">
        <v>7466</v>
      </c>
      <c r="AA286">
        <v>4.5</v>
      </c>
      <c r="AB286">
        <v>18469</v>
      </c>
      <c r="AC286">
        <v>11.2</v>
      </c>
      <c r="AD286">
        <v>555555.35</v>
      </c>
      <c r="AE286">
        <v>3.35</v>
      </c>
      <c r="AF286">
        <v>165591</v>
      </c>
      <c r="AG286">
        <v>2608.16</v>
      </c>
      <c r="AH286">
        <v>0.02</v>
      </c>
      <c r="AI286">
        <v>0.01</v>
      </c>
      <c r="AJ286">
        <v>0.02</v>
      </c>
      <c r="AK286">
        <v>1708.04</v>
      </c>
      <c r="AL286">
        <v>0.01</v>
      </c>
      <c r="AM286">
        <v>0</v>
      </c>
      <c r="AN286">
        <v>0.02</v>
      </c>
      <c r="AO286">
        <v>1854.99</v>
      </c>
      <c r="AP286">
        <v>0.01</v>
      </c>
      <c r="AQ286">
        <v>0.01</v>
      </c>
      <c r="AR286">
        <v>0.02</v>
      </c>
      <c r="AS286">
        <v>1047.6600000000001</v>
      </c>
      <c r="AT286">
        <v>0.01</v>
      </c>
      <c r="AU286">
        <v>0</v>
      </c>
      <c r="AV286">
        <v>0.01</v>
      </c>
      <c r="AW286">
        <v>3359.89</v>
      </c>
      <c r="AX286">
        <v>0.02</v>
      </c>
      <c r="AY286">
        <v>0.01</v>
      </c>
      <c r="AZ286">
        <v>0.03</v>
      </c>
      <c r="BA286">
        <v>164408</v>
      </c>
      <c r="BB286">
        <v>99.3</v>
      </c>
      <c r="BC286">
        <v>164091</v>
      </c>
      <c r="BD286">
        <v>99.1</v>
      </c>
      <c r="BE286">
        <v>162286</v>
      </c>
      <c r="BF286">
        <v>98</v>
      </c>
      <c r="BG286">
        <v>163872</v>
      </c>
      <c r="BH286">
        <v>99</v>
      </c>
      <c r="BI286">
        <v>161373</v>
      </c>
      <c r="BJ286">
        <v>97.5</v>
      </c>
      <c r="BK286">
        <v>136476</v>
      </c>
      <c r="BL286">
        <v>82.4</v>
      </c>
      <c r="BM286">
        <v>60476</v>
      </c>
      <c r="BN286">
        <v>36.5</v>
      </c>
      <c r="BO286">
        <v>82563</v>
      </c>
      <c r="BP286">
        <v>49.9</v>
      </c>
      <c r="BQ286">
        <v>47930</v>
      </c>
      <c r="BR286">
        <v>28.9</v>
      </c>
      <c r="BS286">
        <v>41941</v>
      </c>
      <c r="BT286">
        <v>26</v>
      </c>
      <c r="BU286">
        <v>40807</v>
      </c>
      <c r="BV286">
        <v>29.9</v>
      </c>
      <c r="BW286">
        <v>18695</v>
      </c>
      <c r="BX286">
        <v>30.9</v>
      </c>
      <c r="BY286">
        <v>119824</v>
      </c>
      <c r="BZ286">
        <v>72.400000000000006</v>
      </c>
      <c r="CA286">
        <v>101782</v>
      </c>
      <c r="CB286">
        <v>61.5</v>
      </c>
      <c r="CC286">
        <v>82905</v>
      </c>
      <c r="CD286">
        <v>51.4</v>
      </c>
      <c r="CE286">
        <v>63214</v>
      </c>
      <c r="CF286">
        <v>46.3</v>
      </c>
      <c r="CG286">
        <v>30040</v>
      </c>
      <c r="CH286">
        <v>49.7</v>
      </c>
      <c r="CI286">
        <v>738978</v>
      </c>
      <c r="CJ286">
        <v>4.46</v>
      </c>
      <c r="CK286">
        <v>627937.75</v>
      </c>
      <c r="CL286">
        <v>3.79</v>
      </c>
      <c r="CM286">
        <v>623968</v>
      </c>
      <c r="CN286">
        <v>3.77</v>
      </c>
      <c r="CO286">
        <v>487350</v>
      </c>
      <c r="CP286">
        <v>2.94</v>
      </c>
      <c r="CQ286">
        <v>231141.27</v>
      </c>
      <c r="CR286">
        <v>1.4</v>
      </c>
      <c r="CS286">
        <v>1481409</v>
      </c>
      <c r="CT286">
        <v>8.9</v>
      </c>
      <c r="CU286">
        <v>1255875.5</v>
      </c>
      <c r="CV286">
        <v>7.6</v>
      </c>
      <c r="CW286">
        <v>1833673.64</v>
      </c>
      <c r="CX286">
        <v>11.1</v>
      </c>
      <c r="CY286">
        <v>2090244.43</v>
      </c>
      <c r="CZ286">
        <v>12.6</v>
      </c>
      <c r="DA286">
        <v>1543114.18</v>
      </c>
      <c r="DB286">
        <v>9.3000000000000007</v>
      </c>
      <c r="DC286">
        <v>547130.25</v>
      </c>
      <c r="DD286">
        <v>3.3</v>
      </c>
      <c r="DE286">
        <v>467841</v>
      </c>
      <c r="DF286">
        <v>2.8</v>
      </c>
      <c r="DG286">
        <v>472916</v>
      </c>
      <c r="DH286">
        <v>2.9</v>
      </c>
      <c r="DI286">
        <v>1519</v>
      </c>
      <c r="DJ286">
        <v>0.9</v>
      </c>
      <c r="DK286">
        <v>983</v>
      </c>
      <c r="DL286">
        <v>0.6</v>
      </c>
      <c r="DM286">
        <v>1634</v>
      </c>
      <c r="DN286">
        <v>1</v>
      </c>
      <c r="DO286">
        <v>16325</v>
      </c>
      <c r="DP286">
        <v>9.9</v>
      </c>
      <c r="DQ286">
        <v>94393</v>
      </c>
      <c r="DR286">
        <v>57</v>
      </c>
      <c r="DS286">
        <v>141446</v>
      </c>
      <c r="DT286">
        <v>85.4</v>
      </c>
      <c r="DU286">
        <v>19927</v>
      </c>
      <c r="DV286">
        <v>12</v>
      </c>
      <c r="DW286">
        <v>19661</v>
      </c>
      <c r="DX286">
        <v>11.9</v>
      </c>
      <c r="DY286">
        <v>13048</v>
      </c>
      <c r="DZ286">
        <v>7.9</v>
      </c>
      <c r="EA286">
        <v>2304</v>
      </c>
      <c r="EB286">
        <v>1.4</v>
      </c>
      <c r="EC286">
        <v>76941</v>
      </c>
      <c r="ED286">
        <v>46.5</v>
      </c>
    </row>
    <row r="287" spans="1:134" x14ac:dyDescent="0.35">
      <c r="A287" s="228" t="str">
        <f t="shared" si="4"/>
        <v>Provisional.All independent schools.Prior attainment.Total</v>
      </c>
      <c r="B287">
        <v>201819</v>
      </c>
      <c r="C287" t="s">
        <v>223</v>
      </c>
      <c r="D287" t="s">
        <v>224</v>
      </c>
      <c r="E287" t="s">
        <v>225</v>
      </c>
      <c r="F287" t="s">
        <v>226</v>
      </c>
      <c r="G287" t="s">
        <v>239</v>
      </c>
      <c r="H287" s="380" t="s">
        <v>311</v>
      </c>
      <c r="I287" t="s">
        <v>362</v>
      </c>
      <c r="J287" t="s">
        <v>7</v>
      </c>
      <c r="K287" t="s">
        <v>373</v>
      </c>
      <c r="L287" t="s">
        <v>7</v>
      </c>
      <c r="M287" t="s">
        <v>7</v>
      </c>
      <c r="N287">
        <v>20</v>
      </c>
      <c r="O287">
        <v>61</v>
      </c>
      <c r="P287">
        <v>940.5</v>
      </c>
      <c r="Q287">
        <v>15.4</v>
      </c>
      <c r="R287">
        <v>33</v>
      </c>
      <c r="S287">
        <v>54.1</v>
      </c>
      <c r="T287">
        <v>1</v>
      </c>
      <c r="U287">
        <v>1.6</v>
      </c>
      <c r="V287">
        <v>6</v>
      </c>
      <c r="W287">
        <v>9.8000000000000007</v>
      </c>
      <c r="X287">
        <v>2</v>
      </c>
      <c r="Y287">
        <v>3.3</v>
      </c>
      <c r="Z287">
        <v>0</v>
      </c>
      <c r="AA287">
        <v>0</v>
      </c>
      <c r="AB287">
        <v>0</v>
      </c>
      <c r="AC287">
        <v>0</v>
      </c>
      <c r="AD287">
        <v>68.5</v>
      </c>
      <c r="AE287">
        <v>1.1200000000000001</v>
      </c>
      <c r="AF287">
        <v>61</v>
      </c>
      <c r="AG287">
        <v>-137.69999999999999</v>
      </c>
      <c r="AH287">
        <v>-2.2599999999999998</v>
      </c>
      <c r="AI287">
        <v>-2.58</v>
      </c>
      <c r="AJ287">
        <v>-1.94</v>
      </c>
      <c r="AK287">
        <v>-168.6</v>
      </c>
      <c r="AL287">
        <v>-2.76</v>
      </c>
      <c r="AM287">
        <v>-3.09</v>
      </c>
      <c r="AN287">
        <v>-2.44</v>
      </c>
      <c r="AO287">
        <v>-83.19</v>
      </c>
      <c r="AP287">
        <v>-1.36</v>
      </c>
      <c r="AQ287">
        <v>-1.69</v>
      </c>
      <c r="AR287">
        <v>-1.04</v>
      </c>
      <c r="AS287">
        <v>-139.35</v>
      </c>
      <c r="AT287">
        <v>-2.2799999999999998</v>
      </c>
      <c r="AU287">
        <v>-2.61</v>
      </c>
      <c r="AV287">
        <v>-1.96</v>
      </c>
      <c r="AW287">
        <v>-151.75</v>
      </c>
      <c r="AX287">
        <v>-2.4900000000000002</v>
      </c>
      <c r="AY287">
        <v>-2.81</v>
      </c>
      <c r="AZ287">
        <v>-2.17</v>
      </c>
      <c r="BA287">
        <v>49</v>
      </c>
      <c r="BB287">
        <v>80.3</v>
      </c>
      <c r="BC287">
        <v>49</v>
      </c>
      <c r="BD287">
        <v>80.3</v>
      </c>
      <c r="BE287">
        <v>15</v>
      </c>
      <c r="BF287">
        <v>24.6</v>
      </c>
      <c r="BG287">
        <v>42</v>
      </c>
      <c r="BH287">
        <v>68.900000000000006</v>
      </c>
      <c r="BI287">
        <v>23</v>
      </c>
      <c r="BJ287">
        <v>37.700000000000003</v>
      </c>
      <c r="BK287">
        <v>12</v>
      </c>
      <c r="BL287">
        <v>19.7</v>
      </c>
      <c r="BM287">
        <v>6</v>
      </c>
      <c r="BN287">
        <v>9.8000000000000007</v>
      </c>
      <c r="BO287">
        <v>5</v>
      </c>
      <c r="BP287">
        <v>8.1999999999999993</v>
      </c>
      <c r="BQ287">
        <v>9</v>
      </c>
      <c r="BR287">
        <v>14.8</v>
      </c>
      <c r="BS287">
        <v>3</v>
      </c>
      <c r="BT287">
        <v>13</v>
      </c>
      <c r="BU287">
        <v>2</v>
      </c>
      <c r="BV287">
        <v>16.7</v>
      </c>
      <c r="BW287">
        <v>2</v>
      </c>
      <c r="BX287">
        <v>33.299999999999997</v>
      </c>
      <c r="BY287">
        <v>9</v>
      </c>
      <c r="BZ287">
        <v>14.8</v>
      </c>
      <c r="CA287">
        <v>18</v>
      </c>
      <c r="CB287">
        <v>29.5</v>
      </c>
      <c r="CC287">
        <v>10</v>
      </c>
      <c r="CD287">
        <v>43.5</v>
      </c>
      <c r="CE287">
        <v>2</v>
      </c>
      <c r="CF287">
        <v>16.7</v>
      </c>
      <c r="CG287">
        <v>4</v>
      </c>
      <c r="CH287">
        <v>66.7</v>
      </c>
      <c r="CI287">
        <v>64</v>
      </c>
      <c r="CJ287">
        <v>1.05</v>
      </c>
      <c r="CK287">
        <v>133</v>
      </c>
      <c r="CL287">
        <v>2.1800000000000002</v>
      </c>
      <c r="CM287">
        <v>77.5</v>
      </c>
      <c r="CN287">
        <v>1.27</v>
      </c>
      <c r="CO287">
        <v>32</v>
      </c>
      <c r="CP287">
        <v>0.52</v>
      </c>
      <c r="CQ287">
        <v>27</v>
      </c>
      <c r="CR287">
        <v>0.44</v>
      </c>
      <c r="CS287">
        <v>183</v>
      </c>
      <c r="CT287">
        <v>3</v>
      </c>
      <c r="CU287">
        <v>266</v>
      </c>
      <c r="CV287">
        <v>4.4000000000000004</v>
      </c>
      <c r="CW287">
        <v>214</v>
      </c>
      <c r="CX287">
        <v>3.5</v>
      </c>
      <c r="CY287">
        <v>277.5</v>
      </c>
      <c r="CZ287">
        <v>4.5</v>
      </c>
      <c r="DA287">
        <v>228</v>
      </c>
      <c r="DB287">
        <v>3.7</v>
      </c>
      <c r="DC287">
        <v>49.5</v>
      </c>
      <c r="DD287">
        <v>0.8</v>
      </c>
      <c r="DE287">
        <v>62</v>
      </c>
      <c r="DF287">
        <v>1</v>
      </c>
      <c r="DG287">
        <v>74</v>
      </c>
      <c r="DH287">
        <v>1.2</v>
      </c>
      <c r="DI287">
        <v>19</v>
      </c>
      <c r="DJ287">
        <v>31.1</v>
      </c>
      <c r="DK287">
        <v>13</v>
      </c>
      <c r="DL287">
        <v>21.3</v>
      </c>
      <c r="DM287">
        <v>14</v>
      </c>
      <c r="DN287">
        <v>23</v>
      </c>
      <c r="DO287">
        <v>9</v>
      </c>
      <c r="DP287">
        <v>14.8</v>
      </c>
      <c r="DQ287">
        <v>5</v>
      </c>
      <c r="DR287">
        <v>8.1999999999999993</v>
      </c>
      <c r="DS287">
        <v>18</v>
      </c>
      <c r="DT287">
        <v>29.5</v>
      </c>
      <c r="DU287">
        <v>5</v>
      </c>
      <c r="DV287">
        <v>8.1999999999999993</v>
      </c>
      <c r="DW287">
        <v>5</v>
      </c>
      <c r="DX287">
        <v>8.1999999999999993</v>
      </c>
      <c r="DY287">
        <v>0</v>
      </c>
      <c r="DZ287">
        <v>0</v>
      </c>
      <c r="EA287">
        <v>0</v>
      </c>
      <c r="EB287">
        <v>0</v>
      </c>
      <c r="EC287">
        <v>29</v>
      </c>
      <c r="ED287">
        <v>47.5</v>
      </c>
    </row>
    <row r="288" spans="1:134" x14ac:dyDescent="0.35">
      <c r="A288" s="228" t="str">
        <f t="shared" si="4"/>
        <v>Provisional.All schools.Prior attainment.Total</v>
      </c>
      <c r="B288">
        <v>201819</v>
      </c>
      <c r="C288" t="s">
        <v>223</v>
      </c>
      <c r="D288" t="s">
        <v>224</v>
      </c>
      <c r="E288" t="s">
        <v>225</v>
      </c>
      <c r="F288" t="s">
        <v>226</v>
      </c>
      <c r="G288" t="s">
        <v>239</v>
      </c>
      <c r="H288" s="380" t="s">
        <v>15</v>
      </c>
      <c r="I288" t="s">
        <v>362</v>
      </c>
      <c r="J288" t="s">
        <v>7</v>
      </c>
      <c r="K288" t="s">
        <v>373</v>
      </c>
      <c r="L288" t="s">
        <v>7</v>
      </c>
      <c r="M288" t="s">
        <v>7</v>
      </c>
      <c r="N288">
        <v>3906</v>
      </c>
      <c r="O288">
        <v>233537</v>
      </c>
      <c r="P288">
        <v>9169298.7300000004</v>
      </c>
      <c r="Q288">
        <v>39.299999999999997</v>
      </c>
      <c r="R288">
        <v>228512</v>
      </c>
      <c r="S288">
        <v>97.8</v>
      </c>
      <c r="T288">
        <v>50616</v>
      </c>
      <c r="U288">
        <v>21.7</v>
      </c>
      <c r="V288">
        <v>121462</v>
      </c>
      <c r="W288">
        <v>52</v>
      </c>
      <c r="X288">
        <v>68672</v>
      </c>
      <c r="Y288">
        <v>29.4</v>
      </c>
      <c r="Z288">
        <v>10028</v>
      </c>
      <c r="AA288">
        <v>4.3</v>
      </c>
      <c r="AB288">
        <v>24926</v>
      </c>
      <c r="AC288">
        <v>10.7</v>
      </c>
      <c r="AD288">
        <v>763946.86</v>
      </c>
      <c r="AE288">
        <v>3.27</v>
      </c>
      <c r="AF288">
        <v>233537</v>
      </c>
      <c r="AG288">
        <v>-19100.37</v>
      </c>
      <c r="AH288">
        <v>-0.08</v>
      </c>
      <c r="AI288">
        <v>-0.09</v>
      </c>
      <c r="AJ288">
        <v>-0.08</v>
      </c>
      <c r="AK288">
        <v>-21637.200000000001</v>
      </c>
      <c r="AL288">
        <v>-0.09</v>
      </c>
      <c r="AM288">
        <v>-0.1</v>
      </c>
      <c r="AN288">
        <v>-0.09</v>
      </c>
      <c r="AO288">
        <v>-15345.49</v>
      </c>
      <c r="AP288">
        <v>-7.0000000000000007E-2</v>
      </c>
      <c r="AQ288">
        <v>-7.0000000000000007E-2</v>
      </c>
      <c r="AR288">
        <v>-0.06</v>
      </c>
      <c r="AS288">
        <v>-19790.95</v>
      </c>
      <c r="AT288">
        <v>-0.08</v>
      </c>
      <c r="AU288">
        <v>-0.09</v>
      </c>
      <c r="AV288">
        <v>-0.08</v>
      </c>
      <c r="AW288">
        <v>-21957.41</v>
      </c>
      <c r="AX288">
        <v>-0.09</v>
      </c>
      <c r="AY288">
        <v>-0.1</v>
      </c>
      <c r="AZ288">
        <v>-0.09</v>
      </c>
      <c r="BA288">
        <v>230868</v>
      </c>
      <c r="BB288">
        <v>98.9</v>
      </c>
      <c r="BC288">
        <v>230085</v>
      </c>
      <c r="BD288">
        <v>98.5</v>
      </c>
      <c r="BE288">
        <v>223928</v>
      </c>
      <c r="BF288">
        <v>95.9</v>
      </c>
      <c r="BG288">
        <v>229404</v>
      </c>
      <c r="BH288">
        <v>98.2</v>
      </c>
      <c r="BI288">
        <v>222937</v>
      </c>
      <c r="BJ288">
        <v>95.5</v>
      </c>
      <c r="BK288">
        <v>186764</v>
      </c>
      <c r="BL288">
        <v>80</v>
      </c>
      <c r="BM288">
        <v>82807</v>
      </c>
      <c r="BN288">
        <v>35.5</v>
      </c>
      <c r="BO288">
        <v>113134</v>
      </c>
      <c r="BP288">
        <v>48.4</v>
      </c>
      <c r="BQ288">
        <v>65227</v>
      </c>
      <c r="BR288">
        <v>27.9</v>
      </c>
      <c r="BS288">
        <v>57251</v>
      </c>
      <c r="BT288">
        <v>25.7</v>
      </c>
      <c r="BU288">
        <v>55829</v>
      </c>
      <c r="BV288">
        <v>29.9</v>
      </c>
      <c r="BW288">
        <v>25903</v>
      </c>
      <c r="BX288">
        <v>31.3</v>
      </c>
      <c r="BY288">
        <v>164364</v>
      </c>
      <c r="BZ288">
        <v>70.400000000000006</v>
      </c>
      <c r="CA288">
        <v>139474</v>
      </c>
      <c r="CB288">
        <v>59.7</v>
      </c>
      <c r="CC288">
        <v>113235</v>
      </c>
      <c r="CD288">
        <v>50.8</v>
      </c>
      <c r="CE288">
        <v>86522</v>
      </c>
      <c r="CF288">
        <v>46.3</v>
      </c>
      <c r="CG288">
        <v>41385</v>
      </c>
      <c r="CH288">
        <v>50</v>
      </c>
      <c r="CI288">
        <v>1015874</v>
      </c>
      <c r="CJ288">
        <v>4.3499999999999996</v>
      </c>
      <c r="CK288">
        <v>868274.63</v>
      </c>
      <c r="CL288">
        <v>3.72</v>
      </c>
      <c r="CM288">
        <v>857470</v>
      </c>
      <c r="CN288">
        <v>3.67</v>
      </c>
      <c r="CO288">
        <v>666678</v>
      </c>
      <c r="CP288">
        <v>2.85</v>
      </c>
      <c r="CQ288">
        <v>317910.78000000003</v>
      </c>
      <c r="CR288">
        <v>1.36</v>
      </c>
      <c r="CS288">
        <v>2042829</v>
      </c>
      <c r="CT288">
        <v>8.6999999999999993</v>
      </c>
      <c r="CU288">
        <v>1736549.26</v>
      </c>
      <c r="CV288">
        <v>7.4</v>
      </c>
      <c r="CW288">
        <v>2522154.66</v>
      </c>
      <c r="CX288">
        <v>10.8</v>
      </c>
      <c r="CY288">
        <v>2867765.81</v>
      </c>
      <c r="CZ288">
        <v>12.3</v>
      </c>
      <c r="DA288">
        <v>2148485.81</v>
      </c>
      <c r="DB288">
        <v>9.1999999999999993</v>
      </c>
      <c r="DC288">
        <v>719280</v>
      </c>
      <c r="DD288">
        <v>3.1</v>
      </c>
      <c r="DE288">
        <v>645442</v>
      </c>
      <c r="DF288">
        <v>2.8</v>
      </c>
      <c r="DG288">
        <v>652817</v>
      </c>
      <c r="DH288">
        <v>2.8</v>
      </c>
      <c r="DI288">
        <v>4987</v>
      </c>
      <c r="DJ288">
        <v>2.1</v>
      </c>
      <c r="DK288">
        <v>3968</v>
      </c>
      <c r="DL288">
        <v>1.7</v>
      </c>
      <c r="DM288">
        <v>3503</v>
      </c>
      <c r="DN288">
        <v>1.5</v>
      </c>
      <c r="DO288">
        <v>23230</v>
      </c>
      <c r="DP288">
        <v>9.9</v>
      </c>
      <c r="DQ288">
        <v>130454</v>
      </c>
      <c r="DR288">
        <v>55.9</v>
      </c>
      <c r="DS288">
        <v>196128</v>
      </c>
      <c r="DT288">
        <v>84</v>
      </c>
      <c r="DU288">
        <v>26817</v>
      </c>
      <c r="DV288">
        <v>11.5</v>
      </c>
      <c r="DW288">
        <v>26548</v>
      </c>
      <c r="DX288">
        <v>11.4</v>
      </c>
      <c r="DY288">
        <v>17762</v>
      </c>
      <c r="DZ288">
        <v>7.6</v>
      </c>
      <c r="EA288">
        <v>3156</v>
      </c>
      <c r="EB288">
        <v>1.4</v>
      </c>
      <c r="EC288">
        <v>106450</v>
      </c>
      <c r="ED288">
        <v>45.6</v>
      </c>
    </row>
    <row r="289" spans="1:134" x14ac:dyDescent="0.35">
      <c r="A289" s="228" t="str">
        <f t="shared" si="4"/>
        <v>Provisional.All special schools.Prior attainment.Total</v>
      </c>
      <c r="B289">
        <v>201819</v>
      </c>
      <c r="C289" t="s">
        <v>223</v>
      </c>
      <c r="D289" t="s">
        <v>224</v>
      </c>
      <c r="E289" t="s">
        <v>225</v>
      </c>
      <c r="F289" t="s">
        <v>226</v>
      </c>
      <c r="G289" t="s">
        <v>239</v>
      </c>
      <c r="H289" s="380" t="s">
        <v>18</v>
      </c>
      <c r="I289" t="s">
        <v>362</v>
      </c>
      <c r="J289" t="s">
        <v>7</v>
      </c>
      <c r="K289" t="s">
        <v>373</v>
      </c>
      <c r="L289" t="s">
        <v>7</v>
      </c>
      <c r="M289" t="s">
        <v>7</v>
      </c>
      <c r="N289">
        <v>347</v>
      </c>
      <c r="O289">
        <v>1240</v>
      </c>
      <c r="P289">
        <v>10760</v>
      </c>
      <c r="Q289">
        <v>8.6999999999999993</v>
      </c>
      <c r="R289">
        <v>613</v>
      </c>
      <c r="S289">
        <v>49.4</v>
      </c>
      <c r="T289">
        <v>11</v>
      </c>
      <c r="U289">
        <v>0.9</v>
      </c>
      <c r="V289">
        <v>63</v>
      </c>
      <c r="W289">
        <v>5.0999999999999996</v>
      </c>
      <c r="X289">
        <v>4</v>
      </c>
      <c r="Y289">
        <v>0.3</v>
      </c>
      <c r="Z289">
        <v>0</v>
      </c>
      <c r="AA289">
        <v>0</v>
      </c>
      <c r="AB289">
        <v>2</v>
      </c>
      <c r="AC289">
        <v>0.2</v>
      </c>
      <c r="AD289">
        <v>726.21</v>
      </c>
      <c r="AE289">
        <v>0.59</v>
      </c>
      <c r="AF289">
        <v>1240</v>
      </c>
      <c r="AG289">
        <v>-3551.97</v>
      </c>
      <c r="AH289">
        <v>-2.86</v>
      </c>
      <c r="AI289">
        <v>-2.94</v>
      </c>
      <c r="AJ289">
        <v>-2.79</v>
      </c>
      <c r="AK289">
        <v>-4034.11</v>
      </c>
      <c r="AL289">
        <v>-3.25</v>
      </c>
      <c r="AM289">
        <v>-3.32</v>
      </c>
      <c r="AN289">
        <v>-3.18</v>
      </c>
      <c r="AO289">
        <v>-2569.4</v>
      </c>
      <c r="AP289">
        <v>-2.0699999999999998</v>
      </c>
      <c r="AQ289">
        <v>-2.14</v>
      </c>
      <c r="AR289">
        <v>-2</v>
      </c>
      <c r="AS289">
        <v>-3409.46</v>
      </c>
      <c r="AT289">
        <v>-2.75</v>
      </c>
      <c r="AU289">
        <v>-2.82</v>
      </c>
      <c r="AV289">
        <v>-2.68</v>
      </c>
      <c r="AW289">
        <v>-4027.1</v>
      </c>
      <c r="AX289">
        <v>-3.25</v>
      </c>
      <c r="AY289">
        <v>-3.32</v>
      </c>
      <c r="AZ289">
        <v>-3.18</v>
      </c>
      <c r="BA289">
        <v>869</v>
      </c>
      <c r="BB289">
        <v>70.099999999999994</v>
      </c>
      <c r="BC289">
        <v>838</v>
      </c>
      <c r="BD289">
        <v>67.599999999999994</v>
      </c>
      <c r="BE289">
        <v>214</v>
      </c>
      <c r="BF289">
        <v>17.3</v>
      </c>
      <c r="BG289">
        <v>760</v>
      </c>
      <c r="BH289">
        <v>61.3</v>
      </c>
      <c r="BI289">
        <v>274</v>
      </c>
      <c r="BJ289">
        <v>22.1</v>
      </c>
      <c r="BK289">
        <v>105</v>
      </c>
      <c r="BL289">
        <v>8.5</v>
      </c>
      <c r="BM289">
        <v>18</v>
      </c>
      <c r="BN289">
        <v>1.5</v>
      </c>
      <c r="BO289">
        <v>37</v>
      </c>
      <c r="BP289">
        <v>3</v>
      </c>
      <c r="BQ289">
        <v>45</v>
      </c>
      <c r="BR289">
        <v>3.6</v>
      </c>
      <c r="BS289">
        <v>33</v>
      </c>
      <c r="BT289">
        <v>12</v>
      </c>
      <c r="BU289">
        <v>8</v>
      </c>
      <c r="BV289">
        <v>7.6</v>
      </c>
      <c r="BW289">
        <v>9</v>
      </c>
      <c r="BX289">
        <v>50</v>
      </c>
      <c r="BY289">
        <v>75</v>
      </c>
      <c r="BZ289">
        <v>6</v>
      </c>
      <c r="CA289">
        <v>149</v>
      </c>
      <c r="CB289">
        <v>12</v>
      </c>
      <c r="CC289">
        <v>79</v>
      </c>
      <c r="CD289">
        <v>28.8</v>
      </c>
      <c r="CE289">
        <v>23</v>
      </c>
      <c r="CF289">
        <v>21.9</v>
      </c>
      <c r="CG289">
        <v>12</v>
      </c>
      <c r="CH289">
        <v>66.7</v>
      </c>
      <c r="CI289">
        <v>683</v>
      </c>
      <c r="CJ289">
        <v>0.55000000000000004</v>
      </c>
      <c r="CK289">
        <v>1733</v>
      </c>
      <c r="CL289">
        <v>1.4</v>
      </c>
      <c r="CM289">
        <v>807.5</v>
      </c>
      <c r="CN289">
        <v>0.65</v>
      </c>
      <c r="CO289">
        <v>248</v>
      </c>
      <c r="CP289">
        <v>0.2</v>
      </c>
      <c r="CQ289">
        <v>77</v>
      </c>
      <c r="CR289">
        <v>0.06</v>
      </c>
      <c r="CS289">
        <v>2349</v>
      </c>
      <c r="CT289">
        <v>1.9</v>
      </c>
      <c r="CU289">
        <v>3466</v>
      </c>
      <c r="CV289">
        <v>2.8</v>
      </c>
      <c r="CW289">
        <v>2348</v>
      </c>
      <c r="CX289">
        <v>1.9</v>
      </c>
      <c r="CY289">
        <v>2597</v>
      </c>
      <c r="CZ289">
        <v>2.1</v>
      </c>
      <c r="DA289">
        <v>2059</v>
      </c>
      <c r="DB289">
        <v>1.7</v>
      </c>
      <c r="DC289">
        <v>538</v>
      </c>
      <c r="DD289">
        <v>0.4</v>
      </c>
      <c r="DE289">
        <v>807</v>
      </c>
      <c r="DF289">
        <v>0.7</v>
      </c>
      <c r="DG289">
        <v>859</v>
      </c>
      <c r="DH289">
        <v>0.7</v>
      </c>
      <c r="DI289">
        <v>447</v>
      </c>
      <c r="DJ289">
        <v>36</v>
      </c>
      <c r="DK289">
        <v>426</v>
      </c>
      <c r="DL289">
        <v>34.4</v>
      </c>
      <c r="DM289">
        <v>202</v>
      </c>
      <c r="DN289">
        <v>16.3</v>
      </c>
      <c r="DO289">
        <v>123</v>
      </c>
      <c r="DP289">
        <v>9.9</v>
      </c>
      <c r="DQ289">
        <v>38</v>
      </c>
      <c r="DR289">
        <v>3.1</v>
      </c>
      <c r="DS289">
        <v>267</v>
      </c>
      <c r="DT289">
        <v>21.5</v>
      </c>
      <c r="DU289">
        <v>7</v>
      </c>
      <c r="DV289">
        <v>0.6</v>
      </c>
      <c r="DW289">
        <v>6</v>
      </c>
      <c r="DX289">
        <v>0.5</v>
      </c>
      <c r="DY289">
        <v>5</v>
      </c>
      <c r="DZ289">
        <v>0.4</v>
      </c>
      <c r="EA289">
        <v>0</v>
      </c>
      <c r="EB289">
        <v>0</v>
      </c>
      <c r="EC289">
        <v>304</v>
      </c>
      <c r="ED289">
        <v>24.5</v>
      </c>
    </row>
    <row r="290" spans="1:134" x14ac:dyDescent="0.35">
      <c r="A290" s="228" t="str">
        <f t="shared" si="4"/>
        <v>Provisional.All state-funded.Prior attainment.Total</v>
      </c>
      <c r="B290">
        <v>201819</v>
      </c>
      <c r="C290" t="s">
        <v>223</v>
      </c>
      <c r="D290" t="s">
        <v>224</v>
      </c>
      <c r="E290" t="s">
        <v>225</v>
      </c>
      <c r="F290" t="s">
        <v>226</v>
      </c>
      <c r="G290" t="s">
        <v>239</v>
      </c>
      <c r="H290" s="380" t="s">
        <v>227</v>
      </c>
      <c r="I290" t="s">
        <v>362</v>
      </c>
      <c r="J290" t="s">
        <v>7</v>
      </c>
      <c r="K290" t="s">
        <v>373</v>
      </c>
      <c r="L290" t="s">
        <v>7</v>
      </c>
      <c r="M290" t="s">
        <v>7</v>
      </c>
      <c r="N290">
        <v>3493</v>
      </c>
      <c r="O290">
        <v>228640</v>
      </c>
      <c r="P290">
        <v>9125142.5999999996</v>
      </c>
      <c r="Q290">
        <v>39.9</v>
      </c>
      <c r="R290">
        <v>225257</v>
      </c>
      <c r="S290">
        <v>98.5</v>
      </c>
      <c r="T290">
        <v>50572</v>
      </c>
      <c r="U290">
        <v>22.1</v>
      </c>
      <c r="V290">
        <v>121278</v>
      </c>
      <c r="W290">
        <v>53</v>
      </c>
      <c r="X290">
        <v>68638</v>
      </c>
      <c r="Y290">
        <v>30</v>
      </c>
      <c r="Z290">
        <v>10024</v>
      </c>
      <c r="AA290">
        <v>4.4000000000000004</v>
      </c>
      <c r="AB290">
        <v>24919</v>
      </c>
      <c r="AC290">
        <v>10.9</v>
      </c>
      <c r="AD290">
        <v>760995.44</v>
      </c>
      <c r="AE290">
        <v>3.33</v>
      </c>
      <c r="AF290">
        <v>228640</v>
      </c>
      <c r="AG290">
        <v>-3510.91</v>
      </c>
      <c r="AH290">
        <v>-0.02</v>
      </c>
      <c r="AI290">
        <v>-0.02</v>
      </c>
      <c r="AJ290">
        <v>-0.01</v>
      </c>
      <c r="AK290">
        <v>-4807.24</v>
      </c>
      <c r="AL290">
        <v>-0.02</v>
      </c>
      <c r="AM290">
        <v>-0.03</v>
      </c>
      <c r="AN290">
        <v>-0.02</v>
      </c>
      <c r="AO290">
        <v>-3360.79</v>
      </c>
      <c r="AP290">
        <v>-0.01</v>
      </c>
      <c r="AQ290">
        <v>-0.02</v>
      </c>
      <c r="AR290">
        <v>-0.01</v>
      </c>
      <c r="AS290">
        <v>-4465.53</v>
      </c>
      <c r="AT290">
        <v>-0.02</v>
      </c>
      <c r="AU290">
        <v>-0.02</v>
      </c>
      <c r="AV290">
        <v>-0.01</v>
      </c>
      <c r="AW290">
        <v>-4530.76</v>
      </c>
      <c r="AX290">
        <v>-0.02</v>
      </c>
      <c r="AY290">
        <v>-0.03</v>
      </c>
      <c r="AZ290">
        <v>-0.01</v>
      </c>
      <c r="BA290">
        <v>226544</v>
      </c>
      <c r="BB290">
        <v>99.1</v>
      </c>
      <c r="BC290">
        <v>226056</v>
      </c>
      <c r="BD290">
        <v>98.9</v>
      </c>
      <c r="BE290">
        <v>222706</v>
      </c>
      <c r="BF290">
        <v>97.4</v>
      </c>
      <c r="BG290">
        <v>225672</v>
      </c>
      <c r="BH290">
        <v>98.7</v>
      </c>
      <c r="BI290">
        <v>221746</v>
      </c>
      <c r="BJ290">
        <v>97</v>
      </c>
      <c r="BK290">
        <v>186320</v>
      </c>
      <c r="BL290">
        <v>81.5</v>
      </c>
      <c r="BM290">
        <v>82706</v>
      </c>
      <c r="BN290">
        <v>36.200000000000003</v>
      </c>
      <c r="BO290">
        <v>112986</v>
      </c>
      <c r="BP290">
        <v>49.4</v>
      </c>
      <c r="BQ290">
        <v>65133</v>
      </c>
      <c r="BR290">
        <v>28.5</v>
      </c>
      <c r="BS290">
        <v>57198</v>
      </c>
      <c r="BT290">
        <v>25.8</v>
      </c>
      <c r="BU290">
        <v>55803</v>
      </c>
      <c r="BV290">
        <v>30</v>
      </c>
      <c r="BW290">
        <v>25851</v>
      </c>
      <c r="BX290">
        <v>31.3</v>
      </c>
      <c r="BY290">
        <v>164034</v>
      </c>
      <c r="BZ290">
        <v>71.7</v>
      </c>
      <c r="CA290">
        <v>139058</v>
      </c>
      <c r="CB290">
        <v>60.8</v>
      </c>
      <c r="CC290">
        <v>113082</v>
      </c>
      <c r="CD290">
        <v>51</v>
      </c>
      <c r="CE290">
        <v>86464</v>
      </c>
      <c r="CF290">
        <v>46.4</v>
      </c>
      <c r="CG290">
        <v>41327</v>
      </c>
      <c r="CH290">
        <v>50</v>
      </c>
      <c r="CI290">
        <v>1012341</v>
      </c>
      <c r="CJ290">
        <v>4.43</v>
      </c>
      <c r="CK290">
        <v>861000.63</v>
      </c>
      <c r="CL290">
        <v>3.77</v>
      </c>
      <c r="CM290">
        <v>854680.5</v>
      </c>
      <c r="CN290">
        <v>3.74</v>
      </c>
      <c r="CO290">
        <v>665819</v>
      </c>
      <c r="CP290">
        <v>2.91</v>
      </c>
      <c r="CQ290">
        <v>317450.40000000002</v>
      </c>
      <c r="CR290">
        <v>1.39</v>
      </c>
      <c r="CS290">
        <v>2030954</v>
      </c>
      <c r="CT290">
        <v>8.9</v>
      </c>
      <c r="CU290">
        <v>1722001.26</v>
      </c>
      <c r="CV290">
        <v>7.5</v>
      </c>
      <c r="CW290">
        <v>2513825.2799999998</v>
      </c>
      <c r="CX290">
        <v>11</v>
      </c>
      <c r="CY290">
        <v>2858362.06</v>
      </c>
      <c r="CZ290">
        <v>12.5</v>
      </c>
      <c r="DA290">
        <v>2140875.81</v>
      </c>
      <c r="DB290">
        <v>9.4</v>
      </c>
      <c r="DC290">
        <v>717486.25</v>
      </c>
      <c r="DD290">
        <v>3.1</v>
      </c>
      <c r="DE290">
        <v>642034</v>
      </c>
      <c r="DF290">
        <v>2.8</v>
      </c>
      <c r="DG290">
        <v>649423</v>
      </c>
      <c r="DH290">
        <v>2.8</v>
      </c>
      <c r="DI290">
        <v>2648</v>
      </c>
      <c r="DJ290">
        <v>1.2</v>
      </c>
      <c r="DK290">
        <v>1918</v>
      </c>
      <c r="DL290">
        <v>0.8</v>
      </c>
      <c r="DM290">
        <v>2508</v>
      </c>
      <c r="DN290">
        <v>1.1000000000000001</v>
      </c>
      <c r="DO290">
        <v>22686</v>
      </c>
      <c r="DP290">
        <v>9.9</v>
      </c>
      <c r="DQ290">
        <v>130242</v>
      </c>
      <c r="DR290">
        <v>57</v>
      </c>
      <c r="DS290">
        <v>194970</v>
      </c>
      <c r="DT290">
        <v>85.3</v>
      </c>
      <c r="DU290">
        <v>26783</v>
      </c>
      <c r="DV290">
        <v>11.7</v>
      </c>
      <c r="DW290">
        <v>26514</v>
      </c>
      <c r="DX290">
        <v>11.6</v>
      </c>
      <c r="DY290">
        <v>17745</v>
      </c>
      <c r="DZ290">
        <v>7.8</v>
      </c>
      <c r="EA290">
        <v>3150</v>
      </c>
      <c r="EB290">
        <v>1.4</v>
      </c>
      <c r="EC290">
        <v>105513</v>
      </c>
      <c r="ED290">
        <v>46.1</v>
      </c>
    </row>
    <row r="291" spans="1:134" x14ac:dyDescent="0.35">
      <c r="A291" s="228" t="str">
        <f t="shared" si="4"/>
        <v>Provisional.Converter Academies.Prior attainment.Total</v>
      </c>
      <c r="B291">
        <v>201819</v>
      </c>
      <c r="C291" t="s">
        <v>223</v>
      </c>
      <c r="D291" t="s">
        <v>224</v>
      </c>
      <c r="E291" t="s">
        <v>225</v>
      </c>
      <c r="F291" t="s">
        <v>226</v>
      </c>
      <c r="G291" t="s">
        <v>239</v>
      </c>
      <c r="H291" s="380" t="s">
        <v>228</v>
      </c>
      <c r="I291" t="s">
        <v>362</v>
      </c>
      <c r="J291" t="s">
        <v>7</v>
      </c>
      <c r="K291" t="s">
        <v>373</v>
      </c>
      <c r="L291" t="s">
        <v>7</v>
      </c>
      <c r="M291" t="s">
        <v>7</v>
      </c>
      <c r="N291">
        <v>1444</v>
      </c>
      <c r="O291">
        <v>109734</v>
      </c>
      <c r="P291">
        <v>4534375.26</v>
      </c>
      <c r="Q291">
        <v>41.3</v>
      </c>
      <c r="R291">
        <v>108657</v>
      </c>
      <c r="S291">
        <v>99</v>
      </c>
      <c r="T291">
        <v>26774</v>
      </c>
      <c r="U291">
        <v>24.4</v>
      </c>
      <c r="V291">
        <v>62368</v>
      </c>
      <c r="W291">
        <v>56.8</v>
      </c>
      <c r="X291">
        <v>35438</v>
      </c>
      <c r="Y291">
        <v>32.299999999999997</v>
      </c>
      <c r="Z291">
        <v>5618</v>
      </c>
      <c r="AA291">
        <v>5.0999999999999996</v>
      </c>
      <c r="AB291">
        <v>13739</v>
      </c>
      <c r="AC291">
        <v>12.5</v>
      </c>
      <c r="AD291">
        <v>381266.98</v>
      </c>
      <c r="AE291">
        <v>3.47</v>
      </c>
      <c r="AF291">
        <v>109734</v>
      </c>
      <c r="AG291">
        <v>11622.5</v>
      </c>
      <c r="AH291">
        <v>0.11</v>
      </c>
      <c r="AI291">
        <v>0.1</v>
      </c>
      <c r="AJ291">
        <v>0.11</v>
      </c>
      <c r="AK291">
        <v>11362.99</v>
      </c>
      <c r="AL291">
        <v>0.1</v>
      </c>
      <c r="AM291">
        <v>0.1</v>
      </c>
      <c r="AN291">
        <v>0.11</v>
      </c>
      <c r="AO291">
        <v>9866.0300000000007</v>
      </c>
      <c r="AP291">
        <v>0.09</v>
      </c>
      <c r="AQ291">
        <v>0.08</v>
      </c>
      <c r="AR291">
        <v>0.1</v>
      </c>
      <c r="AS291">
        <v>13549.49</v>
      </c>
      <c r="AT291">
        <v>0.12</v>
      </c>
      <c r="AU291">
        <v>0.12</v>
      </c>
      <c r="AV291">
        <v>0.13</v>
      </c>
      <c r="AW291">
        <v>10039.06</v>
      </c>
      <c r="AX291">
        <v>0.09</v>
      </c>
      <c r="AY291">
        <v>0.08</v>
      </c>
      <c r="AZ291">
        <v>0.1</v>
      </c>
      <c r="BA291">
        <v>109075</v>
      </c>
      <c r="BB291">
        <v>99.4</v>
      </c>
      <c r="BC291">
        <v>108930</v>
      </c>
      <c r="BD291">
        <v>99.3</v>
      </c>
      <c r="BE291">
        <v>107769</v>
      </c>
      <c r="BF291">
        <v>98.2</v>
      </c>
      <c r="BG291">
        <v>108770</v>
      </c>
      <c r="BH291">
        <v>99.1</v>
      </c>
      <c r="BI291">
        <v>107363</v>
      </c>
      <c r="BJ291">
        <v>97.8</v>
      </c>
      <c r="BK291">
        <v>91598</v>
      </c>
      <c r="BL291">
        <v>83.5</v>
      </c>
      <c r="BM291">
        <v>41993</v>
      </c>
      <c r="BN291">
        <v>38.299999999999997</v>
      </c>
      <c r="BO291">
        <v>57790</v>
      </c>
      <c r="BP291">
        <v>52.7</v>
      </c>
      <c r="BQ291">
        <v>33933</v>
      </c>
      <c r="BR291">
        <v>30.9</v>
      </c>
      <c r="BS291">
        <v>30366</v>
      </c>
      <c r="BT291">
        <v>28.3</v>
      </c>
      <c r="BU291">
        <v>29933</v>
      </c>
      <c r="BV291">
        <v>32.700000000000003</v>
      </c>
      <c r="BW291">
        <v>13302</v>
      </c>
      <c r="BX291">
        <v>31.7</v>
      </c>
      <c r="BY291">
        <v>82404</v>
      </c>
      <c r="BZ291">
        <v>75.099999999999994</v>
      </c>
      <c r="CA291">
        <v>70665</v>
      </c>
      <c r="CB291">
        <v>64.400000000000006</v>
      </c>
      <c r="CC291">
        <v>58682</v>
      </c>
      <c r="CD291">
        <v>54.7</v>
      </c>
      <c r="CE291">
        <v>45685</v>
      </c>
      <c r="CF291">
        <v>49.9</v>
      </c>
      <c r="CG291">
        <v>21670</v>
      </c>
      <c r="CH291">
        <v>51.6</v>
      </c>
      <c r="CI291">
        <v>501877</v>
      </c>
      <c r="CJ291">
        <v>4.57</v>
      </c>
      <c r="CK291">
        <v>427015.75</v>
      </c>
      <c r="CL291">
        <v>3.89</v>
      </c>
      <c r="CM291">
        <v>427549.5</v>
      </c>
      <c r="CN291">
        <v>3.9</v>
      </c>
      <c r="CO291">
        <v>341006</v>
      </c>
      <c r="CP291">
        <v>3.11</v>
      </c>
      <c r="CQ291">
        <v>162615.21</v>
      </c>
      <c r="CR291">
        <v>1.48</v>
      </c>
      <c r="CS291">
        <v>1005997</v>
      </c>
      <c r="CT291">
        <v>9.1999999999999993</v>
      </c>
      <c r="CU291">
        <v>854031.5</v>
      </c>
      <c r="CV291">
        <v>7.8</v>
      </c>
      <c r="CW291">
        <v>1260436.58</v>
      </c>
      <c r="CX291">
        <v>11.5</v>
      </c>
      <c r="CY291">
        <v>1413910.18</v>
      </c>
      <c r="CZ291">
        <v>12.9</v>
      </c>
      <c r="DA291">
        <v>1105941.18</v>
      </c>
      <c r="DB291">
        <v>10.1</v>
      </c>
      <c r="DC291">
        <v>307969</v>
      </c>
      <c r="DD291">
        <v>2.8</v>
      </c>
      <c r="DE291">
        <v>312421</v>
      </c>
      <c r="DF291">
        <v>2.8</v>
      </c>
      <c r="DG291">
        <v>316229</v>
      </c>
      <c r="DH291">
        <v>2.9</v>
      </c>
      <c r="DI291">
        <v>848</v>
      </c>
      <c r="DJ291">
        <v>0.8</v>
      </c>
      <c r="DK291">
        <v>609</v>
      </c>
      <c r="DL291">
        <v>0.6</v>
      </c>
      <c r="DM291">
        <v>888</v>
      </c>
      <c r="DN291">
        <v>0.8</v>
      </c>
      <c r="DO291">
        <v>9886</v>
      </c>
      <c r="DP291">
        <v>9</v>
      </c>
      <c r="DQ291">
        <v>62065</v>
      </c>
      <c r="DR291">
        <v>56.6</v>
      </c>
      <c r="DS291">
        <v>93568</v>
      </c>
      <c r="DT291">
        <v>85.3</v>
      </c>
      <c r="DU291">
        <v>13795</v>
      </c>
      <c r="DV291">
        <v>12.6</v>
      </c>
      <c r="DW291">
        <v>13684</v>
      </c>
      <c r="DX291">
        <v>12.5</v>
      </c>
      <c r="DY291">
        <v>9367</v>
      </c>
      <c r="DZ291">
        <v>8.5</v>
      </c>
      <c r="EA291">
        <v>1431</v>
      </c>
      <c r="EB291">
        <v>1.3</v>
      </c>
      <c r="EC291">
        <v>53091</v>
      </c>
      <c r="ED291">
        <v>48.4</v>
      </c>
    </row>
    <row r="292" spans="1:134" x14ac:dyDescent="0.35">
      <c r="A292" s="228" t="str">
        <f t="shared" si="4"/>
        <v>Provisional.FE14-16 Colleges.Prior attainment.Total</v>
      </c>
      <c r="B292">
        <v>201819</v>
      </c>
      <c r="C292" t="s">
        <v>223</v>
      </c>
      <c r="D292" t="s">
        <v>224</v>
      </c>
      <c r="E292" t="s">
        <v>225</v>
      </c>
      <c r="F292" t="s">
        <v>226</v>
      </c>
      <c r="G292" t="s">
        <v>239</v>
      </c>
      <c r="H292" s="380" t="s">
        <v>229</v>
      </c>
      <c r="I292" t="s">
        <v>362</v>
      </c>
      <c r="J292" t="s">
        <v>7</v>
      </c>
      <c r="K292" t="s">
        <v>373</v>
      </c>
      <c r="L292" t="s">
        <v>7</v>
      </c>
      <c r="M292" t="s">
        <v>7</v>
      </c>
      <c r="N292">
        <v>15</v>
      </c>
      <c r="O292">
        <v>555</v>
      </c>
      <c r="P292">
        <v>9100.5</v>
      </c>
      <c r="Q292">
        <v>16.399999999999999</v>
      </c>
      <c r="R292">
        <v>456</v>
      </c>
      <c r="S292">
        <v>82.2</v>
      </c>
      <c r="T292">
        <v>20</v>
      </c>
      <c r="U292">
        <v>3.6</v>
      </c>
      <c r="V292">
        <v>77</v>
      </c>
      <c r="W292">
        <v>13.9</v>
      </c>
      <c r="X292">
        <v>5</v>
      </c>
      <c r="Y292">
        <v>0.9</v>
      </c>
      <c r="Z292">
        <v>0</v>
      </c>
      <c r="AA292">
        <v>0</v>
      </c>
      <c r="AB292">
        <v>1</v>
      </c>
      <c r="AC292">
        <v>0.2</v>
      </c>
      <c r="AD292">
        <v>681.68</v>
      </c>
      <c r="AE292">
        <v>1.23</v>
      </c>
      <c r="AF292">
        <v>555</v>
      </c>
      <c r="AG292">
        <v>-1210.8</v>
      </c>
      <c r="AH292">
        <v>-2.1800000000000002</v>
      </c>
      <c r="AI292">
        <v>-2.29</v>
      </c>
      <c r="AJ292">
        <v>-2.0699999999999998</v>
      </c>
      <c r="AK292">
        <v>-1287.98</v>
      </c>
      <c r="AL292">
        <v>-2.3199999999999998</v>
      </c>
      <c r="AM292">
        <v>-2.4300000000000002</v>
      </c>
      <c r="AN292">
        <v>-2.21</v>
      </c>
      <c r="AO292">
        <v>-816.53</v>
      </c>
      <c r="AP292">
        <v>-1.47</v>
      </c>
      <c r="AQ292">
        <v>-1.58</v>
      </c>
      <c r="AR292">
        <v>-1.36</v>
      </c>
      <c r="AS292">
        <v>-1245.32</v>
      </c>
      <c r="AT292">
        <v>-2.2400000000000002</v>
      </c>
      <c r="AU292">
        <v>-2.35</v>
      </c>
      <c r="AV292">
        <v>-2.14</v>
      </c>
      <c r="AW292">
        <v>-1488.22</v>
      </c>
      <c r="AX292">
        <v>-2.68</v>
      </c>
      <c r="AY292">
        <v>-2.79</v>
      </c>
      <c r="AZ292">
        <v>-2.57</v>
      </c>
      <c r="BA292">
        <v>486</v>
      </c>
      <c r="BB292">
        <v>87.6</v>
      </c>
      <c r="BC292">
        <v>479</v>
      </c>
      <c r="BD292">
        <v>86.3</v>
      </c>
      <c r="BE292">
        <v>247</v>
      </c>
      <c r="BF292">
        <v>44.5</v>
      </c>
      <c r="BG292">
        <v>467</v>
      </c>
      <c r="BH292">
        <v>84.1</v>
      </c>
      <c r="BI292">
        <v>297</v>
      </c>
      <c r="BJ292">
        <v>53.5</v>
      </c>
      <c r="BK292">
        <v>201</v>
      </c>
      <c r="BL292">
        <v>36.200000000000003</v>
      </c>
      <c r="BM292">
        <v>18</v>
      </c>
      <c r="BN292">
        <v>3.2</v>
      </c>
      <c r="BO292">
        <v>57</v>
      </c>
      <c r="BP292">
        <v>10.3</v>
      </c>
      <c r="BQ292">
        <v>33</v>
      </c>
      <c r="BR292">
        <v>5.9</v>
      </c>
      <c r="BS292">
        <v>13</v>
      </c>
      <c r="BT292">
        <v>4.4000000000000004</v>
      </c>
      <c r="BU292">
        <v>12</v>
      </c>
      <c r="BV292">
        <v>6</v>
      </c>
      <c r="BW292">
        <v>2</v>
      </c>
      <c r="BX292">
        <v>11.1</v>
      </c>
      <c r="BY292">
        <v>118</v>
      </c>
      <c r="BZ292">
        <v>21.3</v>
      </c>
      <c r="CA292">
        <v>118</v>
      </c>
      <c r="CB292">
        <v>21.3</v>
      </c>
      <c r="CC292">
        <v>40</v>
      </c>
      <c r="CD292">
        <v>13.5</v>
      </c>
      <c r="CE292">
        <v>26</v>
      </c>
      <c r="CF292">
        <v>12.9</v>
      </c>
      <c r="CG292">
        <v>6</v>
      </c>
      <c r="CH292">
        <v>33.299999999999997</v>
      </c>
      <c r="CI292">
        <v>864</v>
      </c>
      <c r="CJ292">
        <v>1.56</v>
      </c>
      <c r="CK292">
        <v>1199</v>
      </c>
      <c r="CL292">
        <v>2.16</v>
      </c>
      <c r="CM292">
        <v>784</v>
      </c>
      <c r="CN292">
        <v>1.41</v>
      </c>
      <c r="CO292">
        <v>403</v>
      </c>
      <c r="CP292">
        <v>0.73</v>
      </c>
      <c r="CQ292">
        <v>56</v>
      </c>
      <c r="CR292">
        <v>0.1</v>
      </c>
      <c r="CS292">
        <v>2237</v>
      </c>
      <c r="CT292">
        <v>4</v>
      </c>
      <c r="CU292">
        <v>2398</v>
      </c>
      <c r="CV292">
        <v>4.3</v>
      </c>
      <c r="CW292">
        <v>2153</v>
      </c>
      <c r="CX292">
        <v>3.9</v>
      </c>
      <c r="CY292">
        <v>2312.5</v>
      </c>
      <c r="CZ292">
        <v>4.2</v>
      </c>
      <c r="DA292">
        <v>1166</v>
      </c>
      <c r="DB292">
        <v>2.1</v>
      </c>
      <c r="DC292">
        <v>1146.5</v>
      </c>
      <c r="DD292">
        <v>2.1</v>
      </c>
      <c r="DE292">
        <v>824</v>
      </c>
      <c r="DF292">
        <v>1.5</v>
      </c>
      <c r="DG292">
        <v>683</v>
      </c>
      <c r="DH292">
        <v>1.2</v>
      </c>
      <c r="DI292">
        <v>87</v>
      </c>
      <c r="DJ292">
        <v>15.7</v>
      </c>
      <c r="DK292">
        <v>121</v>
      </c>
      <c r="DL292">
        <v>21.8</v>
      </c>
      <c r="DM292">
        <v>94</v>
      </c>
      <c r="DN292">
        <v>16.899999999999999</v>
      </c>
      <c r="DO292">
        <v>96</v>
      </c>
      <c r="DP292">
        <v>17.3</v>
      </c>
      <c r="DQ292">
        <v>152</v>
      </c>
      <c r="DR292">
        <v>27.4</v>
      </c>
      <c r="DS292">
        <v>290</v>
      </c>
      <c r="DT292">
        <v>52.3</v>
      </c>
      <c r="DU292">
        <v>7</v>
      </c>
      <c r="DV292">
        <v>1.3</v>
      </c>
      <c r="DW292">
        <v>7</v>
      </c>
      <c r="DX292">
        <v>1.3</v>
      </c>
      <c r="DY292">
        <v>3</v>
      </c>
      <c r="DZ292">
        <v>0.5</v>
      </c>
      <c r="EA292">
        <v>0</v>
      </c>
      <c r="EB292">
        <v>0</v>
      </c>
      <c r="EC292">
        <v>96</v>
      </c>
      <c r="ED292">
        <v>17.3</v>
      </c>
    </row>
    <row r="293" spans="1:134" x14ac:dyDescent="0.35">
      <c r="A293" s="228" t="str">
        <f t="shared" si="4"/>
        <v>Provisional.Free Schools.Prior attainment.Total</v>
      </c>
      <c r="B293">
        <v>201819</v>
      </c>
      <c r="C293" t="s">
        <v>223</v>
      </c>
      <c r="D293" t="s">
        <v>224</v>
      </c>
      <c r="E293" t="s">
        <v>225</v>
      </c>
      <c r="F293" t="s">
        <v>226</v>
      </c>
      <c r="G293" t="s">
        <v>239</v>
      </c>
      <c r="H293" s="380" t="s">
        <v>230</v>
      </c>
      <c r="I293" t="s">
        <v>362</v>
      </c>
      <c r="J293" t="s">
        <v>7</v>
      </c>
      <c r="K293" t="s">
        <v>373</v>
      </c>
      <c r="L293" t="s">
        <v>7</v>
      </c>
      <c r="M293" t="s">
        <v>7</v>
      </c>
      <c r="N293">
        <v>102</v>
      </c>
      <c r="O293">
        <v>3869</v>
      </c>
      <c r="P293">
        <v>163493.89000000001</v>
      </c>
      <c r="Q293">
        <v>42.3</v>
      </c>
      <c r="R293">
        <v>3819</v>
      </c>
      <c r="S293">
        <v>98.7</v>
      </c>
      <c r="T293">
        <v>1088</v>
      </c>
      <c r="U293">
        <v>28.1</v>
      </c>
      <c r="V293">
        <v>2255</v>
      </c>
      <c r="W293">
        <v>58.3</v>
      </c>
      <c r="X293">
        <v>2109</v>
      </c>
      <c r="Y293">
        <v>54.5</v>
      </c>
      <c r="Z293">
        <v>365</v>
      </c>
      <c r="AA293">
        <v>9.4</v>
      </c>
      <c r="AB293">
        <v>841</v>
      </c>
      <c r="AC293">
        <v>21.7</v>
      </c>
      <c r="AD293">
        <v>14519.79</v>
      </c>
      <c r="AE293">
        <v>3.75</v>
      </c>
      <c r="AF293">
        <v>3869</v>
      </c>
      <c r="AG293">
        <v>905.3</v>
      </c>
      <c r="AH293">
        <v>0.23</v>
      </c>
      <c r="AI293">
        <v>0.19</v>
      </c>
      <c r="AJ293">
        <v>0.27</v>
      </c>
      <c r="AK293">
        <v>1168.6199999999999</v>
      </c>
      <c r="AL293">
        <v>0.3</v>
      </c>
      <c r="AM293">
        <v>0.26</v>
      </c>
      <c r="AN293">
        <v>0.34</v>
      </c>
      <c r="AO293">
        <v>807.22</v>
      </c>
      <c r="AP293">
        <v>0.21</v>
      </c>
      <c r="AQ293">
        <v>0.17</v>
      </c>
      <c r="AR293">
        <v>0.25</v>
      </c>
      <c r="AS293">
        <v>1551.4</v>
      </c>
      <c r="AT293">
        <v>0.4</v>
      </c>
      <c r="AU293">
        <v>0.36</v>
      </c>
      <c r="AV293">
        <v>0.44</v>
      </c>
      <c r="AW293">
        <v>118.1</v>
      </c>
      <c r="AX293">
        <v>0.03</v>
      </c>
      <c r="AY293">
        <v>-0.01</v>
      </c>
      <c r="AZ293">
        <v>7.0000000000000007E-2</v>
      </c>
      <c r="BA293">
        <v>3840</v>
      </c>
      <c r="BB293">
        <v>99.3</v>
      </c>
      <c r="BC293">
        <v>3833</v>
      </c>
      <c r="BD293">
        <v>99.1</v>
      </c>
      <c r="BE293">
        <v>3788</v>
      </c>
      <c r="BF293">
        <v>97.9</v>
      </c>
      <c r="BG293">
        <v>3823</v>
      </c>
      <c r="BH293">
        <v>98.8</v>
      </c>
      <c r="BI293">
        <v>3737</v>
      </c>
      <c r="BJ293">
        <v>96.6</v>
      </c>
      <c r="BK293">
        <v>3311</v>
      </c>
      <c r="BL293">
        <v>85.6</v>
      </c>
      <c r="BM293">
        <v>2330</v>
      </c>
      <c r="BN293">
        <v>60.2</v>
      </c>
      <c r="BO293">
        <v>2188</v>
      </c>
      <c r="BP293">
        <v>56.6</v>
      </c>
      <c r="BQ293">
        <v>1320</v>
      </c>
      <c r="BR293">
        <v>34.1</v>
      </c>
      <c r="BS293">
        <v>1314</v>
      </c>
      <c r="BT293">
        <v>35.200000000000003</v>
      </c>
      <c r="BU293">
        <v>1222</v>
      </c>
      <c r="BV293">
        <v>36.9</v>
      </c>
      <c r="BW293">
        <v>801</v>
      </c>
      <c r="BX293">
        <v>34.4</v>
      </c>
      <c r="BY293">
        <v>2984</v>
      </c>
      <c r="BZ293">
        <v>77.099999999999994</v>
      </c>
      <c r="CA293">
        <v>2498</v>
      </c>
      <c r="CB293">
        <v>64.599999999999994</v>
      </c>
      <c r="CC293">
        <v>2269</v>
      </c>
      <c r="CD293">
        <v>60.7</v>
      </c>
      <c r="CE293">
        <v>1797</v>
      </c>
      <c r="CF293">
        <v>54.3</v>
      </c>
      <c r="CG293">
        <v>1201</v>
      </c>
      <c r="CH293">
        <v>51.5</v>
      </c>
      <c r="CI293">
        <v>18325</v>
      </c>
      <c r="CJ293">
        <v>4.74</v>
      </c>
      <c r="CK293">
        <v>15364</v>
      </c>
      <c r="CL293">
        <v>3.97</v>
      </c>
      <c r="CM293">
        <v>15669</v>
      </c>
      <c r="CN293">
        <v>4.05</v>
      </c>
      <c r="CO293">
        <v>12961</v>
      </c>
      <c r="CP293">
        <v>3.35</v>
      </c>
      <c r="CQ293">
        <v>9131.14</v>
      </c>
      <c r="CR293">
        <v>2.36</v>
      </c>
      <c r="CS293">
        <v>36753</v>
      </c>
      <c r="CT293">
        <v>9.5</v>
      </c>
      <c r="CU293">
        <v>30728</v>
      </c>
      <c r="CV293">
        <v>7.9</v>
      </c>
      <c r="CW293">
        <v>47218.64</v>
      </c>
      <c r="CX293">
        <v>12.2</v>
      </c>
      <c r="CY293">
        <v>48794.25</v>
      </c>
      <c r="CZ293">
        <v>12.6</v>
      </c>
      <c r="DA293">
        <v>42355</v>
      </c>
      <c r="DB293">
        <v>10.9</v>
      </c>
      <c r="DC293">
        <v>6439.25</v>
      </c>
      <c r="DD293">
        <v>1.7</v>
      </c>
      <c r="DE293">
        <v>10989</v>
      </c>
      <c r="DF293">
        <v>2.8</v>
      </c>
      <c r="DG293">
        <v>11044</v>
      </c>
      <c r="DH293">
        <v>2.9</v>
      </c>
      <c r="DI293">
        <v>39</v>
      </c>
      <c r="DJ293">
        <v>1</v>
      </c>
      <c r="DK293">
        <v>26</v>
      </c>
      <c r="DL293">
        <v>0.7</v>
      </c>
      <c r="DM293">
        <v>35</v>
      </c>
      <c r="DN293">
        <v>0.9</v>
      </c>
      <c r="DO293">
        <v>292</v>
      </c>
      <c r="DP293">
        <v>7.5</v>
      </c>
      <c r="DQ293">
        <v>1368</v>
      </c>
      <c r="DR293">
        <v>35.4</v>
      </c>
      <c r="DS293">
        <v>3249</v>
      </c>
      <c r="DT293">
        <v>84</v>
      </c>
      <c r="DU293">
        <v>488</v>
      </c>
      <c r="DV293">
        <v>12.6</v>
      </c>
      <c r="DW293">
        <v>479</v>
      </c>
      <c r="DX293">
        <v>12.4</v>
      </c>
      <c r="DY293">
        <v>316</v>
      </c>
      <c r="DZ293">
        <v>8.1999999999999993</v>
      </c>
      <c r="EA293">
        <v>136</v>
      </c>
      <c r="EB293">
        <v>3.5</v>
      </c>
      <c r="EC293">
        <v>1720</v>
      </c>
      <c r="ED293">
        <v>44.5</v>
      </c>
    </row>
    <row r="294" spans="1:134" x14ac:dyDescent="0.35">
      <c r="A294" s="228" t="str">
        <f t="shared" si="4"/>
        <v>Provisional.LA maintained.Prior attainment.Total</v>
      </c>
      <c r="B294">
        <v>201819</v>
      </c>
      <c r="C294" t="s">
        <v>223</v>
      </c>
      <c r="D294" t="s">
        <v>224</v>
      </c>
      <c r="E294" t="s">
        <v>225</v>
      </c>
      <c r="F294" t="s">
        <v>226</v>
      </c>
      <c r="G294" t="s">
        <v>239</v>
      </c>
      <c r="H294" s="380" t="s">
        <v>232</v>
      </c>
      <c r="I294" t="s">
        <v>362</v>
      </c>
      <c r="J294" t="s">
        <v>7</v>
      </c>
      <c r="K294" t="s">
        <v>373</v>
      </c>
      <c r="L294" t="s">
        <v>7</v>
      </c>
      <c r="M294" t="s">
        <v>7</v>
      </c>
      <c r="N294">
        <v>835</v>
      </c>
      <c r="O294">
        <v>61130</v>
      </c>
      <c r="P294">
        <v>2436626.7799999998</v>
      </c>
      <c r="Q294">
        <v>39.9</v>
      </c>
      <c r="R294">
        <v>60350</v>
      </c>
      <c r="S294">
        <v>98.7</v>
      </c>
      <c r="T294">
        <v>13166</v>
      </c>
      <c r="U294">
        <v>21.5</v>
      </c>
      <c r="V294">
        <v>32107</v>
      </c>
      <c r="W294">
        <v>52.5</v>
      </c>
      <c r="X294">
        <v>17801</v>
      </c>
      <c r="Y294">
        <v>29.1</v>
      </c>
      <c r="Z294">
        <v>2543</v>
      </c>
      <c r="AA294">
        <v>4.2</v>
      </c>
      <c r="AB294">
        <v>6408</v>
      </c>
      <c r="AC294">
        <v>10.5</v>
      </c>
      <c r="AD294">
        <v>203398.66</v>
      </c>
      <c r="AE294">
        <v>3.33</v>
      </c>
      <c r="AF294">
        <v>61130</v>
      </c>
      <c r="AG294">
        <v>-1561.69</v>
      </c>
      <c r="AH294">
        <v>-0.03</v>
      </c>
      <c r="AI294">
        <v>-0.04</v>
      </c>
      <c r="AJ294">
        <v>-0.02</v>
      </c>
      <c r="AK294">
        <v>-1439.04</v>
      </c>
      <c r="AL294">
        <v>-0.02</v>
      </c>
      <c r="AM294">
        <v>-0.03</v>
      </c>
      <c r="AN294">
        <v>-0.01</v>
      </c>
      <c r="AO294">
        <v>-1955.36</v>
      </c>
      <c r="AP294">
        <v>-0.03</v>
      </c>
      <c r="AQ294">
        <v>-0.04</v>
      </c>
      <c r="AR294">
        <v>-0.02</v>
      </c>
      <c r="AS294">
        <v>-1008.09</v>
      </c>
      <c r="AT294">
        <v>-0.02</v>
      </c>
      <c r="AU294">
        <v>-0.03</v>
      </c>
      <c r="AV294">
        <v>-0.01</v>
      </c>
      <c r="AW294">
        <v>-2657.99</v>
      </c>
      <c r="AX294">
        <v>-0.04</v>
      </c>
      <c r="AY294">
        <v>-0.05</v>
      </c>
      <c r="AZ294">
        <v>-0.03</v>
      </c>
      <c r="BA294">
        <v>60646</v>
      </c>
      <c r="BB294">
        <v>99.2</v>
      </c>
      <c r="BC294">
        <v>60514</v>
      </c>
      <c r="BD294">
        <v>99</v>
      </c>
      <c r="BE294">
        <v>59791</v>
      </c>
      <c r="BF294">
        <v>97.8</v>
      </c>
      <c r="BG294">
        <v>60432</v>
      </c>
      <c r="BH294">
        <v>98.9</v>
      </c>
      <c r="BI294">
        <v>59642</v>
      </c>
      <c r="BJ294">
        <v>97.6</v>
      </c>
      <c r="BK294">
        <v>49403</v>
      </c>
      <c r="BL294">
        <v>80.8</v>
      </c>
      <c r="BM294">
        <v>22104</v>
      </c>
      <c r="BN294">
        <v>36.200000000000003</v>
      </c>
      <c r="BO294">
        <v>30216</v>
      </c>
      <c r="BP294">
        <v>49.4</v>
      </c>
      <c r="BQ294">
        <v>17063</v>
      </c>
      <c r="BR294">
        <v>27.9</v>
      </c>
      <c r="BS294">
        <v>15161</v>
      </c>
      <c r="BT294">
        <v>25.4</v>
      </c>
      <c r="BU294">
        <v>14919</v>
      </c>
      <c r="BV294">
        <v>30.2</v>
      </c>
      <c r="BW294">
        <v>7122</v>
      </c>
      <c r="BX294">
        <v>32.200000000000003</v>
      </c>
      <c r="BY294">
        <v>43861</v>
      </c>
      <c r="BZ294">
        <v>71.8</v>
      </c>
      <c r="CA294">
        <v>36884</v>
      </c>
      <c r="CB294">
        <v>60.3</v>
      </c>
      <c r="CC294">
        <v>29962</v>
      </c>
      <c r="CD294">
        <v>50.2</v>
      </c>
      <c r="CE294">
        <v>23116</v>
      </c>
      <c r="CF294">
        <v>46.8</v>
      </c>
      <c r="CG294">
        <v>11213</v>
      </c>
      <c r="CH294">
        <v>50.7</v>
      </c>
      <c r="CI294">
        <v>270948</v>
      </c>
      <c r="CJ294">
        <v>4.43</v>
      </c>
      <c r="CK294">
        <v>229487.88</v>
      </c>
      <c r="CL294">
        <v>3.75</v>
      </c>
      <c r="CM294">
        <v>228445</v>
      </c>
      <c r="CN294">
        <v>3.74</v>
      </c>
      <c r="CO294">
        <v>177240</v>
      </c>
      <c r="CP294">
        <v>2.9</v>
      </c>
      <c r="CQ294">
        <v>85816.13</v>
      </c>
      <c r="CR294">
        <v>1.4</v>
      </c>
      <c r="CS294">
        <v>543278</v>
      </c>
      <c r="CT294">
        <v>8.9</v>
      </c>
      <c r="CU294">
        <v>458975.76</v>
      </c>
      <c r="CV294">
        <v>7.5</v>
      </c>
      <c r="CW294">
        <v>673685.14</v>
      </c>
      <c r="CX294">
        <v>11</v>
      </c>
      <c r="CY294">
        <v>760687.88</v>
      </c>
      <c r="CZ294">
        <v>12.4</v>
      </c>
      <c r="DA294">
        <v>592805.63</v>
      </c>
      <c r="DB294">
        <v>9.6999999999999993</v>
      </c>
      <c r="DC294">
        <v>167882.25</v>
      </c>
      <c r="DD294">
        <v>2.7</v>
      </c>
      <c r="DE294">
        <v>172111</v>
      </c>
      <c r="DF294">
        <v>2.8</v>
      </c>
      <c r="DG294">
        <v>174498</v>
      </c>
      <c r="DH294">
        <v>2.9</v>
      </c>
      <c r="DI294">
        <v>611</v>
      </c>
      <c r="DJ294">
        <v>1</v>
      </c>
      <c r="DK294">
        <v>401</v>
      </c>
      <c r="DL294">
        <v>0.7</v>
      </c>
      <c r="DM294">
        <v>592</v>
      </c>
      <c r="DN294">
        <v>1</v>
      </c>
      <c r="DO294">
        <v>6118</v>
      </c>
      <c r="DP294">
        <v>10</v>
      </c>
      <c r="DQ294">
        <v>35607</v>
      </c>
      <c r="DR294">
        <v>58.2</v>
      </c>
      <c r="DS294">
        <v>52812</v>
      </c>
      <c r="DT294">
        <v>86.4</v>
      </c>
      <c r="DU294">
        <v>6837</v>
      </c>
      <c r="DV294">
        <v>11.2</v>
      </c>
      <c r="DW294">
        <v>6835</v>
      </c>
      <c r="DX294">
        <v>11.2</v>
      </c>
      <c r="DY294">
        <v>4689</v>
      </c>
      <c r="DZ294">
        <v>7.7</v>
      </c>
      <c r="EA294">
        <v>844</v>
      </c>
      <c r="EB294">
        <v>1.4</v>
      </c>
      <c r="EC294">
        <v>28123</v>
      </c>
      <c r="ED294">
        <v>46</v>
      </c>
    </row>
    <row r="295" spans="1:134" x14ac:dyDescent="0.35">
      <c r="A295" s="228" t="str">
        <f t="shared" si="4"/>
        <v>Provisional.Non-Maintained Special Schools.Prior attainment.Total</v>
      </c>
      <c r="B295">
        <v>201819</v>
      </c>
      <c r="C295" t="s">
        <v>223</v>
      </c>
      <c r="D295" t="s">
        <v>224</v>
      </c>
      <c r="E295" t="s">
        <v>225</v>
      </c>
      <c r="F295" t="s">
        <v>226</v>
      </c>
      <c r="G295" t="s">
        <v>239</v>
      </c>
      <c r="H295" s="380" t="s">
        <v>233</v>
      </c>
      <c r="I295" t="s">
        <v>362</v>
      </c>
      <c r="J295" t="s">
        <v>7</v>
      </c>
      <c r="K295" t="s">
        <v>373</v>
      </c>
      <c r="L295" t="s">
        <v>7</v>
      </c>
      <c r="M295" t="s">
        <v>7</v>
      </c>
      <c r="N295">
        <v>20</v>
      </c>
      <c r="O295">
        <v>61</v>
      </c>
      <c r="P295">
        <v>940.5</v>
      </c>
      <c r="Q295">
        <v>15.4</v>
      </c>
      <c r="R295">
        <v>33</v>
      </c>
      <c r="S295">
        <v>54.1</v>
      </c>
      <c r="T295">
        <v>1</v>
      </c>
      <c r="U295">
        <v>1.6</v>
      </c>
      <c r="V295">
        <v>6</v>
      </c>
      <c r="W295">
        <v>9.8000000000000007</v>
      </c>
      <c r="X295">
        <v>2</v>
      </c>
      <c r="Y295">
        <v>3.3</v>
      </c>
      <c r="Z295">
        <v>0</v>
      </c>
      <c r="AA295">
        <v>0</v>
      </c>
      <c r="AB295">
        <v>0</v>
      </c>
      <c r="AC295">
        <v>0</v>
      </c>
      <c r="AD295">
        <v>68.5</v>
      </c>
      <c r="AE295">
        <v>1.1200000000000001</v>
      </c>
      <c r="AF295">
        <v>61</v>
      </c>
      <c r="AG295">
        <v>-137.69999999999999</v>
      </c>
      <c r="AH295">
        <v>-2.2599999999999998</v>
      </c>
      <c r="AI295">
        <v>-2.58</v>
      </c>
      <c r="AJ295">
        <v>-1.94</v>
      </c>
      <c r="AK295">
        <v>-168.6</v>
      </c>
      <c r="AL295">
        <v>-2.76</v>
      </c>
      <c r="AM295">
        <v>-3.09</v>
      </c>
      <c r="AN295">
        <v>-2.44</v>
      </c>
      <c r="AO295">
        <v>-83.19</v>
      </c>
      <c r="AP295">
        <v>-1.36</v>
      </c>
      <c r="AQ295">
        <v>-1.69</v>
      </c>
      <c r="AR295">
        <v>-1.04</v>
      </c>
      <c r="AS295">
        <v>-139.35</v>
      </c>
      <c r="AT295">
        <v>-2.2799999999999998</v>
      </c>
      <c r="AU295">
        <v>-2.61</v>
      </c>
      <c r="AV295">
        <v>-1.96</v>
      </c>
      <c r="AW295">
        <v>-151.75</v>
      </c>
      <c r="AX295">
        <v>-2.4900000000000002</v>
      </c>
      <c r="AY295">
        <v>-2.81</v>
      </c>
      <c r="AZ295">
        <v>-2.17</v>
      </c>
      <c r="BA295">
        <v>49</v>
      </c>
      <c r="BB295">
        <v>80.3</v>
      </c>
      <c r="BC295">
        <v>49</v>
      </c>
      <c r="BD295">
        <v>80.3</v>
      </c>
      <c r="BE295">
        <v>15</v>
      </c>
      <c r="BF295">
        <v>24.6</v>
      </c>
      <c r="BG295">
        <v>42</v>
      </c>
      <c r="BH295">
        <v>68.900000000000006</v>
      </c>
      <c r="BI295">
        <v>23</v>
      </c>
      <c r="BJ295">
        <v>37.700000000000003</v>
      </c>
      <c r="BK295">
        <v>12</v>
      </c>
      <c r="BL295">
        <v>19.7</v>
      </c>
      <c r="BM295">
        <v>6</v>
      </c>
      <c r="BN295">
        <v>9.8000000000000007</v>
      </c>
      <c r="BO295">
        <v>5</v>
      </c>
      <c r="BP295">
        <v>8.1999999999999993</v>
      </c>
      <c r="BQ295">
        <v>9</v>
      </c>
      <c r="BR295">
        <v>14.8</v>
      </c>
      <c r="BS295">
        <v>3</v>
      </c>
      <c r="BT295">
        <v>13</v>
      </c>
      <c r="BU295">
        <v>2</v>
      </c>
      <c r="BV295">
        <v>16.7</v>
      </c>
      <c r="BW295">
        <v>2</v>
      </c>
      <c r="BX295">
        <v>33.299999999999997</v>
      </c>
      <c r="BY295">
        <v>9</v>
      </c>
      <c r="BZ295">
        <v>14.8</v>
      </c>
      <c r="CA295">
        <v>18</v>
      </c>
      <c r="CB295">
        <v>29.5</v>
      </c>
      <c r="CC295">
        <v>10</v>
      </c>
      <c r="CD295">
        <v>43.5</v>
      </c>
      <c r="CE295">
        <v>2</v>
      </c>
      <c r="CF295">
        <v>16.7</v>
      </c>
      <c r="CG295">
        <v>4</v>
      </c>
      <c r="CH295">
        <v>66.7</v>
      </c>
      <c r="CI295">
        <v>64</v>
      </c>
      <c r="CJ295">
        <v>1.05</v>
      </c>
      <c r="CK295">
        <v>133</v>
      </c>
      <c r="CL295">
        <v>2.1800000000000002</v>
      </c>
      <c r="CM295">
        <v>77.5</v>
      </c>
      <c r="CN295">
        <v>1.27</v>
      </c>
      <c r="CO295">
        <v>32</v>
      </c>
      <c r="CP295">
        <v>0.52</v>
      </c>
      <c r="CQ295">
        <v>27</v>
      </c>
      <c r="CR295">
        <v>0.44</v>
      </c>
      <c r="CS295">
        <v>183</v>
      </c>
      <c r="CT295">
        <v>3</v>
      </c>
      <c r="CU295">
        <v>266</v>
      </c>
      <c r="CV295">
        <v>4.4000000000000004</v>
      </c>
      <c r="CW295">
        <v>214</v>
      </c>
      <c r="CX295">
        <v>3.5</v>
      </c>
      <c r="CY295">
        <v>277.5</v>
      </c>
      <c r="CZ295">
        <v>4.5</v>
      </c>
      <c r="DA295">
        <v>228</v>
      </c>
      <c r="DB295">
        <v>3.7</v>
      </c>
      <c r="DC295">
        <v>49.5</v>
      </c>
      <c r="DD295">
        <v>0.8</v>
      </c>
      <c r="DE295">
        <v>62</v>
      </c>
      <c r="DF295">
        <v>1</v>
      </c>
      <c r="DG295">
        <v>74</v>
      </c>
      <c r="DH295">
        <v>1.2</v>
      </c>
      <c r="DI295">
        <v>18</v>
      </c>
      <c r="DJ295">
        <v>29.5</v>
      </c>
      <c r="DK295">
        <v>13</v>
      </c>
      <c r="DL295">
        <v>21.3</v>
      </c>
      <c r="DM295">
        <v>14</v>
      </c>
      <c r="DN295">
        <v>23</v>
      </c>
      <c r="DO295">
        <v>9</v>
      </c>
      <c r="DP295">
        <v>14.8</v>
      </c>
      <c r="DQ295">
        <v>5</v>
      </c>
      <c r="DR295">
        <v>8.1999999999999993</v>
      </c>
      <c r="DS295">
        <v>18</v>
      </c>
      <c r="DT295">
        <v>29.5</v>
      </c>
      <c r="DU295">
        <v>5</v>
      </c>
      <c r="DV295">
        <v>8.1999999999999993</v>
      </c>
      <c r="DW295">
        <v>5</v>
      </c>
      <c r="DX295">
        <v>8.1999999999999993</v>
      </c>
      <c r="DY295">
        <v>0</v>
      </c>
      <c r="DZ295">
        <v>0</v>
      </c>
      <c r="EA295">
        <v>0</v>
      </c>
      <c r="EB295">
        <v>0</v>
      </c>
      <c r="EC295">
        <v>29</v>
      </c>
      <c r="ED295">
        <v>47.5</v>
      </c>
    </row>
    <row r="296" spans="1:134" x14ac:dyDescent="0.35">
      <c r="A296" s="228" t="str">
        <f t="shared" si="4"/>
        <v>Provisional.PRU &amp; AP.Prior attainment.Total</v>
      </c>
      <c r="B296">
        <v>201819</v>
      </c>
      <c r="C296" t="s">
        <v>223</v>
      </c>
      <c r="D296" t="s">
        <v>224</v>
      </c>
      <c r="E296" t="s">
        <v>225</v>
      </c>
      <c r="F296" t="s">
        <v>226</v>
      </c>
      <c r="G296" t="s">
        <v>239</v>
      </c>
      <c r="H296" s="380" t="s">
        <v>397</v>
      </c>
      <c r="I296" t="s">
        <v>362</v>
      </c>
      <c r="J296" t="s">
        <v>7</v>
      </c>
      <c r="K296" t="s">
        <v>373</v>
      </c>
      <c r="L296" t="s">
        <v>7</v>
      </c>
      <c r="M296" t="s">
        <v>7</v>
      </c>
      <c r="N296">
        <v>380</v>
      </c>
      <c r="O296">
        <v>4836</v>
      </c>
      <c r="P296">
        <v>31924</v>
      </c>
      <c r="Q296">
        <v>6.6</v>
      </c>
      <c r="R296">
        <v>2586</v>
      </c>
      <c r="S296">
        <v>53.5</v>
      </c>
      <c r="T296">
        <v>24</v>
      </c>
      <c r="U296">
        <v>0.5</v>
      </c>
      <c r="V296">
        <v>108</v>
      </c>
      <c r="W296">
        <v>2.2000000000000002</v>
      </c>
      <c r="X296">
        <v>13</v>
      </c>
      <c r="Y296">
        <v>0.3</v>
      </c>
      <c r="Z296">
        <v>1</v>
      </c>
      <c r="AA296">
        <v>0</v>
      </c>
      <c r="AB296">
        <v>2</v>
      </c>
      <c r="AC296">
        <v>0</v>
      </c>
      <c r="AD296">
        <v>1988.88</v>
      </c>
      <c r="AE296">
        <v>0.41</v>
      </c>
      <c r="AF296">
        <v>4836</v>
      </c>
      <c r="AG296">
        <v>-15451.76</v>
      </c>
      <c r="AH296">
        <v>-3.2</v>
      </c>
      <c r="AI296">
        <v>-3.23</v>
      </c>
      <c r="AJ296">
        <v>-3.16</v>
      </c>
      <c r="AK296">
        <v>-16661.36</v>
      </c>
      <c r="AL296">
        <v>-3.45</v>
      </c>
      <c r="AM296">
        <v>-3.48</v>
      </c>
      <c r="AN296">
        <v>-3.41</v>
      </c>
      <c r="AO296">
        <v>-11901.52</v>
      </c>
      <c r="AP296">
        <v>-2.46</v>
      </c>
      <c r="AQ296">
        <v>-2.5</v>
      </c>
      <c r="AR296">
        <v>-2.42</v>
      </c>
      <c r="AS296">
        <v>-15186.07</v>
      </c>
      <c r="AT296">
        <v>-3.14</v>
      </c>
      <c r="AU296">
        <v>-3.18</v>
      </c>
      <c r="AV296">
        <v>-3.1</v>
      </c>
      <c r="AW296">
        <v>-17274.900000000001</v>
      </c>
      <c r="AX296">
        <v>-3.57</v>
      </c>
      <c r="AY296">
        <v>-3.61</v>
      </c>
      <c r="AZ296">
        <v>-3.54</v>
      </c>
      <c r="BA296">
        <v>3300</v>
      </c>
      <c r="BB296">
        <v>68.2</v>
      </c>
      <c r="BC296">
        <v>3114</v>
      </c>
      <c r="BD296">
        <v>64.400000000000006</v>
      </c>
      <c r="BE296">
        <v>826</v>
      </c>
      <c r="BF296">
        <v>17.100000000000001</v>
      </c>
      <c r="BG296">
        <v>2989</v>
      </c>
      <c r="BH296">
        <v>61.8</v>
      </c>
      <c r="BI296">
        <v>792</v>
      </c>
      <c r="BJ296">
        <v>16.399999999999999</v>
      </c>
      <c r="BK296">
        <v>286</v>
      </c>
      <c r="BL296">
        <v>5.9</v>
      </c>
      <c r="BM296">
        <v>37</v>
      </c>
      <c r="BN296">
        <v>0.8</v>
      </c>
      <c r="BO296">
        <v>75</v>
      </c>
      <c r="BP296">
        <v>1.6</v>
      </c>
      <c r="BQ296">
        <v>50</v>
      </c>
      <c r="BR296">
        <v>1</v>
      </c>
      <c r="BS296">
        <v>25</v>
      </c>
      <c r="BT296">
        <v>3.2</v>
      </c>
      <c r="BU296">
        <v>8</v>
      </c>
      <c r="BV296">
        <v>2.8</v>
      </c>
      <c r="BW296">
        <v>18</v>
      </c>
      <c r="BX296">
        <v>48.6</v>
      </c>
      <c r="BY296">
        <v>191</v>
      </c>
      <c r="BZ296">
        <v>3.9</v>
      </c>
      <c r="CA296">
        <v>265</v>
      </c>
      <c r="CB296">
        <v>5.5</v>
      </c>
      <c r="CC296">
        <v>82</v>
      </c>
      <c r="CD296">
        <v>10.4</v>
      </c>
      <c r="CE296">
        <v>24</v>
      </c>
      <c r="CF296">
        <v>8.4</v>
      </c>
      <c r="CG296">
        <v>19</v>
      </c>
      <c r="CH296">
        <v>51.4</v>
      </c>
      <c r="CI296">
        <v>2277</v>
      </c>
      <c r="CJ296">
        <v>0.47</v>
      </c>
      <c r="CK296">
        <v>5548</v>
      </c>
      <c r="CL296">
        <v>1.1499999999999999</v>
      </c>
      <c r="CM296">
        <v>1743</v>
      </c>
      <c r="CN296">
        <v>0.36</v>
      </c>
      <c r="CO296">
        <v>471</v>
      </c>
      <c r="CP296">
        <v>0.1</v>
      </c>
      <c r="CQ296">
        <v>148.5</v>
      </c>
      <c r="CR296">
        <v>0.03</v>
      </c>
      <c r="CS296">
        <v>8427</v>
      </c>
      <c r="CT296">
        <v>1.7</v>
      </c>
      <c r="CU296">
        <v>11096</v>
      </c>
      <c r="CV296">
        <v>2.2999999999999998</v>
      </c>
      <c r="CW296">
        <v>5430.5</v>
      </c>
      <c r="CX296">
        <v>1.1000000000000001</v>
      </c>
      <c r="CY296">
        <v>6970.5</v>
      </c>
      <c r="CZ296">
        <v>1.4</v>
      </c>
      <c r="DA296">
        <v>5559</v>
      </c>
      <c r="DB296">
        <v>1.1000000000000001</v>
      </c>
      <c r="DC296">
        <v>1411.5</v>
      </c>
      <c r="DD296">
        <v>0.3</v>
      </c>
      <c r="DE296">
        <v>2406</v>
      </c>
      <c r="DF296">
        <v>0.5</v>
      </c>
      <c r="DG296">
        <v>2598</v>
      </c>
      <c r="DH296">
        <v>0.5</v>
      </c>
      <c r="DI296">
        <v>1784</v>
      </c>
      <c r="DJ296">
        <v>36.9</v>
      </c>
      <c r="DK296">
        <v>1770</v>
      </c>
      <c r="DL296">
        <v>36.6</v>
      </c>
      <c r="DM296">
        <v>811</v>
      </c>
      <c r="DN296">
        <v>16.8</v>
      </c>
      <c r="DO296">
        <v>359</v>
      </c>
      <c r="DP296">
        <v>7.4</v>
      </c>
      <c r="DQ296">
        <v>99</v>
      </c>
      <c r="DR296">
        <v>2</v>
      </c>
      <c r="DS296">
        <v>785</v>
      </c>
      <c r="DT296">
        <v>16.2</v>
      </c>
      <c r="DU296">
        <v>8</v>
      </c>
      <c r="DV296">
        <v>0.2</v>
      </c>
      <c r="DW296">
        <v>8</v>
      </c>
      <c r="DX296">
        <v>0.2</v>
      </c>
      <c r="DY296">
        <v>10</v>
      </c>
      <c r="DZ296">
        <v>0.2</v>
      </c>
      <c r="EA296">
        <v>2</v>
      </c>
      <c r="EB296">
        <v>0</v>
      </c>
      <c r="EC296">
        <v>808</v>
      </c>
      <c r="ED296">
        <v>16.7</v>
      </c>
    </row>
    <row r="297" spans="1:134" x14ac:dyDescent="0.35">
      <c r="A297" s="228" t="str">
        <f t="shared" ref="A297:A343" si="5">CONCATENATE(G297,".",H297,".",I297,".",J297)</f>
        <v>Provisional.Sponsored Academies.Prior attainment.Total</v>
      </c>
      <c r="B297">
        <v>201819</v>
      </c>
      <c r="C297" t="s">
        <v>223</v>
      </c>
      <c r="D297" t="s">
        <v>224</v>
      </c>
      <c r="E297" t="s">
        <v>225</v>
      </c>
      <c r="F297" t="s">
        <v>226</v>
      </c>
      <c r="G297" t="s">
        <v>239</v>
      </c>
      <c r="H297" s="380" t="s">
        <v>234</v>
      </c>
      <c r="I297" t="s">
        <v>362</v>
      </c>
      <c r="J297" t="s">
        <v>7</v>
      </c>
      <c r="K297" t="s">
        <v>373</v>
      </c>
      <c r="L297" t="s">
        <v>7</v>
      </c>
      <c r="M297" t="s">
        <v>7</v>
      </c>
      <c r="N297">
        <v>694</v>
      </c>
      <c r="O297">
        <v>49579</v>
      </c>
      <c r="P297">
        <v>1884156.92</v>
      </c>
      <c r="Q297">
        <v>38</v>
      </c>
      <c r="R297">
        <v>48875</v>
      </c>
      <c r="S297">
        <v>98.6</v>
      </c>
      <c r="T297">
        <v>9183</v>
      </c>
      <c r="U297">
        <v>18.5</v>
      </c>
      <c r="V297">
        <v>23366</v>
      </c>
      <c r="W297">
        <v>47.1</v>
      </c>
      <c r="X297">
        <v>13117</v>
      </c>
      <c r="Y297">
        <v>26.5</v>
      </c>
      <c r="Z297">
        <v>1481</v>
      </c>
      <c r="AA297">
        <v>3</v>
      </c>
      <c r="AB297">
        <v>3875</v>
      </c>
      <c r="AC297">
        <v>7.8</v>
      </c>
      <c r="AD297">
        <v>153910.96</v>
      </c>
      <c r="AE297">
        <v>3.1</v>
      </c>
      <c r="AF297">
        <v>49579</v>
      </c>
      <c r="AG297">
        <v>-8216</v>
      </c>
      <c r="AH297">
        <v>-0.17</v>
      </c>
      <c r="AI297">
        <v>-0.18</v>
      </c>
      <c r="AJ297">
        <v>-0.15</v>
      </c>
      <c r="AK297">
        <v>-8843.25</v>
      </c>
      <c r="AL297">
        <v>-0.18</v>
      </c>
      <c r="AM297">
        <v>-0.19</v>
      </c>
      <c r="AN297">
        <v>-0.17</v>
      </c>
      <c r="AO297">
        <v>-7978.36</v>
      </c>
      <c r="AP297">
        <v>-0.16</v>
      </c>
      <c r="AQ297">
        <v>-0.17</v>
      </c>
      <c r="AR297">
        <v>-0.15</v>
      </c>
      <c r="AS297">
        <v>-12110.74</v>
      </c>
      <c r="AT297">
        <v>-0.24</v>
      </c>
      <c r="AU297">
        <v>-0.26</v>
      </c>
      <c r="AV297">
        <v>-0.23</v>
      </c>
      <c r="AW297">
        <v>-4871.8900000000003</v>
      </c>
      <c r="AX297">
        <v>-0.1</v>
      </c>
      <c r="AY297">
        <v>-0.11</v>
      </c>
      <c r="AZ297">
        <v>-0.09</v>
      </c>
      <c r="BA297">
        <v>49128</v>
      </c>
      <c r="BB297">
        <v>99.1</v>
      </c>
      <c r="BC297">
        <v>48970</v>
      </c>
      <c r="BD297">
        <v>98.8</v>
      </c>
      <c r="BE297">
        <v>48494</v>
      </c>
      <c r="BF297">
        <v>97.8</v>
      </c>
      <c r="BG297">
        <v>48937</v>
      </c>
      <c r="BH297">
        <v>98.7</v>
      </c>
      <c r="BI297">
        <v>48103</v>
      </c>
      <c r="BJ297">
        <v>97</v>
      </c>
      <c r="BK297">
        <v>40712</v>
      </c>
      <c r="BL297">
        <v>82.1</v>
      </c>
      <c r="BM297">
        <v>15949</v>
      </c>
      <c r="BN297">
        <v>32.200000000000003</v>
      </c>
      <c r="BO297">
        <v>21881</v>
      </c>
      <c r="BP297">
        <v>44.1</v>
      </c>
      <c r="BQ297">
        <v>12212</v>
      </c>
      <c r="BR297">
        <v>24.6</v>
      </c>
      <c r="BS297">
        <v>9894</v>
      </c>
      <c r="BT297">
        <v>20.6</v>
      </c>
      <c r="BU297">
        <v>9534</v>
      </c>
      <c r="BV297">
        <v>23.4</v>
      </c>
      <c r="BW297">
        <v>4542</v>
      </c>
      <c r="BX297">
        <v>28.5</v>
      </c>
      <c r="BY297">
        <v>33177</v>
      </c>
      <c r="BZ297">
        <v>66.900000000000006</v>
      </c>
      <c r="CA297">
        <v>27359</v>
      </c>
      <c r="CB297">
        <v>55.2</v>
      </c>
      <c r="CC297">
        <v>21077</v>
      </c>
      <c r="CD297">
        <v>43.8</v>
      </c>
      <c r="CE297">
        <v>15494</v>
      </c>
      <c r="CF297">
        <v>38.1</v>
      </c>
      <c r="CG297">
        <v>7086</v>
      </c>
      <c r="CH297">
        <v>44.4</v>
      </c>
      <c r="CI297">
        <v>210155</v>
      </c>
      <c r="CJ297">
        <v>4.24</v>
      </c>
      <c r="CK297">
        <v>177309</v>
      </c>
      <c r="CL297">
        <v>3.58</v>
      </c>
      <c r="CM297">
        <v>173184.5</v>
      </c>
      <c r="CN297">
        <v>3.49</v>
      </c>
      <c r="CO297">
        <v>130970</v>
      </c>
      <c r="CP297">
        <v>2.64</v>
      </c>
      <c r="CQ297">
        <v>58662.67</v>
      </c>
      <c r="CR297">
        <v>1.18</v>
      </c>
      <c r="CS297">
        <v>421154</v>
      </c>
      <c r="CT297">
        <v>8.5</v>
      </c>
      <c r="CU297">
        <v>354618</v>
      </c>
      <c r="CV297">
        <v>7.2</v>
      </c>
      <c r="CW297">
        <v>505281.17</v>
      </c>
      <c r="CX297">
        <v>10.199999999999999</v>
      </c>
      <c r="CY297">
        <v>603103.75</v>
      </c>
      <c r="CZ297">
        <v>12.2</v>
      </c>
      <c r="DA297">
        <v>383646</v>
      </c>
      <c r="DB297">
        <v>7.7</v>
      </c>
      <c r="DC297">
        <v>219457.75</v>
      </c>
      <c r="DD297">
        <v>4.4000000000000004</v>
      </c>
      <c r="DE297">
        <v>138357</v>
      </c>
      <c r="DF297">
        <v>2.8</v>
      </c>
      <c r="DG297">
        <v>139343</v>
      </c>
      <c r="DH297">
        <v>2.8</v>
      </c>
      <c r="DI297">
        <v>578</v>
      </c>
      <c r="DJ297">
        <v>1.2</v>
      </c>
      <c r="DK297">
        <v>298</v>
      </c>
      <c r="DL297">
        <v>0.6</v>
      </c>
      <c r="DM297">
        <v>585</v>
      </c>
      <c r="DN297">
        <v>1.2</v>
      </c>
      <c r="DO297">
        <v>4862</v>
      </c>
      <c r="DP297">
        <v>9.8000000000000007</v>
      </c>
      <c r="DQ297">
        <v>30139</v>
      </c>
      <c r="DR297">
        <v>60.8</v>
      </c>
      <c r="DS297">
        <v>43073</v>
      </c>
      <c r="DT297">
        <v>86.9</v>
      </c>
      <c r="DU297">
        <v>5030</v>
      </c>
      <c r="DV297">
        <v>10.1</v>
      </c>
      <c r="DW297">
        <v>5006</v>
      </c>
      <c r="DX297">
        <v>10.1</v>
      </c>
      <c r="DY297">
        <v>3350</v>
      </c>
      <c r="DZ297">
        <v>6.8</v>
      </c>
      <c r="EA297">
        <v>730</v>
      </c>
      <c r="EB297">
        <v>1.5</v>
      </c>
      <c r="EC297">
        <v>21636</v>
      </c>
      <c r="ED297">
        <v>43.6</v>
      </c>
    </row>
    <row r="298" spans="1:134" x14ac:dyDescent="0.35">
      <c r="A298" s="228" t="str">
        <f t="shared" si="5"/>
        <v>Provisional.state-funded inc PRU &amp; AP.Prior attainment.Total</v>
      </c>
      <c r="B298">
        <v>201819</v>
      </c>
      <c r="C298" t="s">
        <v>223</v>
      </c>
      <c r="D298" t="s">
        <v>224</v>
      </c>
      <c r="E298" t="s">
        <v>225</v>
      </c>
      <c r="F298" t="s">
        <v>226</v>
      </c>
      <c r="G298" t="s">
        <v>239</v>
      </c>
      <c r="H298" s="380" t="s">
        <v>398</v>
      </c>
      <c r="I298" t="s">
        <v>362</v>
      </c>
      <c r="J298" t="s">
        <v>7</v>
      </c>
      <c r="K298" t="s">
        <v>373</v>
      </c>
      <c r="L298" t="s">
        <v>7</v>
      </c>
      <c r="M298" t="s">
        <v>7</v>
      </c>
      <c r="N298">
        <v>3873</v>
      </c>
      <c r="O298">
        <v>233476</v>
      </c>
      <c r="P298">
        <v>9157066.5999999996</v>
      </c>
      <c r="Q298">
        <v>39.200000000000003</v>
      </c>
      <c r="R298">
        <v>227843</v>
      </c>
      <c r="S298">
        <v>97.6</v>
      </c>
      <c r="T298">
        <v>50596</v>
      </c>
      <c r="U298">
        <v>21.7</v>
      </c>
      <c r="V298">
        <v>121386</v>
      </c>
      <c r="W298">
        <v>52</v>
      </c>
      <c r="X298">
        <v>68651</v>
      </c>
      <c r="Y298">
        <v>29.4</v>
      </c>
      <c r="Z298">
        <v>10025</v>
      </c>
      <c r="AA298">
        <v>4.3</v>
      </c>
      <c r="AB298">
        <v>24921</v>
      </c>
      <c r="AC298">
        <v>10.7</v>
      </c>
      <c r="AD298">
        <v>762984.32</v>
      </c>
      <c r="AE298">
        <v>3.27</v>
      </c>
      <c r="AF298">
        <v>233476</v>
      </c>
      <c r="AG298">
        <v>-18962.669999999998</v>
      </c>
      <c r="AH298">
        <v>-0.08</v>
      </c>
      <c r="AI298">
        <v>-0.09</v>
      </c>
      <c r="AJ298">
        <v>-0.08</v>
      </c>
      <c r="AK298">
        <v>-21468.6</v>
      </c>
      <c r="AL298">
        <v>-0.09</v>
      </c>
      <c r="AM298">
        <v>-0.1</v>
      </c>
      <c r="AN298">
        <v>-0.09</v>
      </c>
      <c r="AO298">
        <v>-15262.3</v>
      </c>
      <c r="AP298">
        <v>-7.0000000000000007E-2</v>
      </c>
      <c r="AQ298">
        <v>-7.0000000000000007E-2</v>
      </c>
      <c r="AR298">
        <v>-0.06</v>
      </c>
      <c r="AS298">
        <v>-19651.59</v>
      </c>
      <c r="AT298">
        <v>-0.08</v>
      </c>
      <c r="AU298">
        <v>-0.09</v>
      </c>
      <c r="AV298">
        <v>-0.08</v>
      </c>
      <c r="AW298">
        <v>-21805.66</v>
      </c>
      <c r="AX298">
        <v>-0.09</v>
      </c>
      <c r="AY298">
        <v>-0.1</v>
      </c>
      <c r="AZ298">
        <v>-0.09</v>
      </c>
      <c r="BA298">
        <v>229844</v>
      </c>
      <c r="BB298">
        <v>98.4</v>
      </c>
      <c r="BC298">
        <v>229170</v>
      </c>
      <c r="BD298">
        <v>98.2</v>
      </c>
      <c r="BE298">
        <v>223532</v>
      </c>
      <c r="BF298">
        <v>95.7</v>
      </c>
      <c r="BG298">
        <v>228661</v>
      </c>
      <c r="BH298">
        <v>97.9</v>
      </c>
      <c r="BI298">
        <v>222538</v>
      </c>
      <c r="BJ298">
        <v>95.3</v>
      </c>
      <c r="BK298">
        <v>186606</v>
      </c>
      <c r="BL298">
        <v>79.900000000000006</v>
      </c>
      <c r="BM298">
        <v>82743</v>
      </c>
      <c r="BN298">
        <v>35.4</v>
      </c>
      <c r="BO298">
        <v>113061</v>
      </c>
      <c r="BP298">
        <v>48.4</v>
      </c>
      <c r="BQ298">
        <v>65183</v>
      </c>
      <c r="BR298">
        <v>27.9</v>
      </c>
      <c r="BS298">
        <v>57223</v>
      </c>
      <c r="BT298">
        <v>25.7</v>
      </c>
      <c r="BU298">
        <v>55811</v>
      </c>
      <c r="BV298">
        <v>29.9</v>
      </c>
      <c r="BW298">
        <v>25869</v>
      </c>
      <c r="BX298">
        <v>31.3</v>
      </c>
      <c r="BY298">
        <v>164225</v>
      </c>
      <c r="BZ298">
        <v>70.3</v>
      </c>
      <c r="CA298">
        <v>139323</v>
      </c>
      <c r="CB298">
        <v>59.7</v>
      </c>
      <c r="CC298">
        <v>113164</v>
      </c>
      <c r="CD298">
        <v>50.9</v>
      </c>
      <c r="CE298">
        <v>86488</v>
      </c>
      <c r="CF298">
        <v>46.3</v>
      </c>
      <c r="CG298">
        <v>41346</v>
      </c>
      <c r="CH298">
        <v>50</v>
      </c>
      <c r="CI298">
        <v>1014618</v>
      </c>
      <c r="CJ298">
        <v>4.3499999999999996</v>
      </c>
      <c r="CK298">
        <v>866548.63</v>
      </c>
      <c r="CL298">
        <v>3.71</v>
      </c>
      <c r="CM298">
        <v>856423.5</v>
      </c>
      <c r="CN298">
        <v>3.67</v>
      </c>
      <c r="CO298">
        <v>666290</v>
      </c>
      <c r="CP298">
        <v>2.85</v>
      </c>
      <c r="CQ298">
        <v>317598.90000000002</v>
      </c>
      <c r="CR298">
        <v>1.36</v>
      </c>
      <c r="CS298">
        <v>2039381</v>
      </c>
      <c r="CT298">
        <v>8.6999999999999993</v>
      </c>
      <c r="CU298">
        <v>1733097.26</v>
      </c>
      <c r="CV298">
        <v>7.4</v>
      </c>
      <c r="CW298">
        <v>2519255.7799999998</v>
      </c>
      <c r="CX298">
        <v>10.8</v>
      </c>
      <c r="CY298">
        <v>2865332.56</v>
      </c>
      <c r="CZ298">
        <v>12.3</v>
      </c>
      <c r="DA298">
        <v>2146434.81</v>
      </c>
      <c r="DB298">
        <v>9.1999999999999993</v>
      </c>
      <c r="DC298">
        <v>718897.75</v>
      </c>
      <c r="DD298">
        <v>3.1</v>
      </c>
      <c r="DE298">
        <v>644440</v>
      </c>
      <c r="DF298">
        <v>2.8</v>
      </c>
      <c r="DG298">
        <v>652021</v>
      </c>
      <c r="DH298">
        <v>2.8</v>
      </c>
      <c r="DI298">
        <v>4432</v>
      </c>
      <c r="DJ298">
        <v>1.9</v>
      </c>
      <c r="DK298">
        <v>3688</v>
      </c>
      <c r="DL298">
        <v>1.6</v>
      </c>
      <c r="DM298">
        <v>3319</v>
      </c>
      <c r="DN298">
        <v>1.4</v>
      </c>
      <c r="DO298">
        <v>23045</v>
      </c>
      <c r="DP298">
        <v>9.9</v>
      </c>
      <c r="DQ298">
        <v>130341</v>
      </c>
      <c r="DR298">
        <v>55.8</v>
      </c>
      <c r="DS298">
        <v>195755</v>
      </c>
      <c r="DT298">
        <v>83.8</v>
      </c>
      <c r="DU298">
        <v>26791</v>
      </c>
      <c r="DV298">
        <v>11.5</v>
      </c>
      <c r="DW298">
        <v>26522</v>
      </c>
      <c r="DX298">
        <v>11.4</v>
      </c>
      <c r="DY298">
        <v>17755</v>
      </c>
      <c r="DZ298">
        <v>7.6</v>
      </c>
      <c r="EA298">
        <v>3152</v>
      </c>
      <c r="EB298">
        <v>1.4</v>
      </c>
      <c r="EC298">
        <v>106321</v>
      </c>
      <c r="ED298">
        <v>45.5</v>
      </c>
    </row>
    <row r="299" spans="1:134" x14ac:dyDescent="0.35">
      <c r="A299" s="228" t="str">
        <f t="shared" si="5"/>
        <v>Provisional.State-funded mainstream.Religious denomination by prior attainment.Total</v>
      </c>
      <c r="B299">
        <v>201819</v>
      </c>
      <c r="C299" t="s">
        <v>223</v>
      </c>
      <c r="D299" t="s">
        <v>224</v>
      </c>
      <c r="E299" t="s">
        <v>225</v>
      </c>
      <c r="F299" t="s">
        <v>226</v>
      </c>
      <c r="G299" t="s">
        <v>239</v>
      </c>
      <c r="H299" s="380" t="s">
        <v>235</v>
      </c>
      <c r="I299" t="s">
        <v>399</v>
      </c>
      <c r="J299" t="s">
        <v>7</v>
      </c>
      <c r="K299" t="s">
        <v>373</v>
      </c>
      <c r="L299" t="s">
        <v>7</v>
      </c>
      <c r="M299" t="s">
        <v>364</v>
      </c>
      <c r="N299">
        <v>182</v>
      </c>
      <c r="O299">
        <v>12542</v>
      </c>
      <c r="P299">
        <v>513127.51</v>
      </c>
      <c r="Q299">
        <v>40.9</v>
      </c>
      <c r="R299">
        <v>12391</v>
      </c>
      <c r="S299">
        <v>98.8</v>
      </c>
      <c r="T299">
        <v>2853</v>
      </c>
      <c r="U299">
        <v>22.7</v>
      </c>
      <c r="V299">
        <v>6854</v>
      </c>
      <c r="W299">
        <v>54.6</v>
      </c>
      <c r="X299">
        <v>3997</v>
      </c>
      <c r="Y299">
        <v>31.9</v>
      </c>
      <c r="Z299">
        <v>545</v>
      </c>
      <c r="AA299">
        <v>4.3</v>
      </c>
      <c r="AB299">
        <v>1420</v>
      </c>
      <c r="AC299">
        <v>11.3</v>
      </c>
      <c r="AD299">
        <v>42629.2</v>
      </c>
      <c r="AE299">
        <v>3.4</v>
      </c>
      <c r="AF299">
        <v>12542</v>
      </c>
      <c r="AG299">
        <v>863.9</v>
      </c>
      <c r="AH299">
        <v>7.0000000000000007E-2</v>
      </c>
      <c r="AI299">
        <v>0.05</v>
      </c>
      <c r="AJ299">
        <v>0.09</v>
      </c>
      <c r="AK299">
        <v>677.72</v>
      </c>
      <c r="AL299">
        <v>0.05</v>
      </c>
      <c r="AM299">
        <v>0.03</v>
      </c>
      <c r="AN299">
        <v>0.08</v>
      </c>
      <c r="AO299">
        <v>126</v>
      </c>
      <c r="AP299">
        <v>0.01</v>
      </c>
      <c r="AQ299">
        <v>-0.01</v>
      </c>
      <c r="AR299">
        <v>0.03</v>
      </c>
      <c r="AS299">
        <v>704.92</v>
      </c>
      <c r="AT299">
        <v>0.06</v>
      </c>
      <c r="AU299">
        <v>0.03</v>
      </c>
      <c r="AV299">
        <v>0.08</v>
      </c>
      <c r="AW299">
        <v>1477.81</v>
      </c>
      <c r="AX299">
        <v>0.12</v>
      </c>
      <c r="AY299">
        <v>0.1</v>
      </c>
      <c r="AZ299">
        <v>0.14000000000000001</v>
      </c>
      <c r="BA299">
        <v>12449</v>
      </c>
      <c r="BB299">
        <v>99.3</v>
      </c>
      <c r="BC299">
        <v>12422</v>
      </c>
      <c r="BD299">
        <v>99</v>
      </c>
      <c r="BE299">
        <v>12286</v>
      </c>
      <c r="BF299">
        <v>98</v>
      </c>
      <c r="BG299">
        <v>12402</v>
      </c>
      <c r="BH299">
        <v>98.9</v>
      </c>
      <c r="BI299">
        <v>12165</v>
      </c>
      <c r="BJ299">
        <v>97</v>
      </c>
      <c r="BK299">
        <v>10030</v>
      </c>
      <c r="BL299">
        <v>80</v>
      </c>
      <c r="BM299">
        <v>4884</v>
      </c>
      <c r="BN299">
        <v>38.9</v>
      </c>
      <c r="BO299">
        <v>6464</v>
      </c>
      <c r="BP299">
        <v>51.5</v>
      </c>
      <c r="BQ299">
        <v>3615</v>
      </c>
      <c r="BR299">
        <v>28.8</v>
      </c>
      <c r="BS299">
        <v>3311</v>
      </c>
      <c r="BT299">
        <v>27.2</v>
      </c>
      <c r="BU299">
        <v>3310</v>
      </c>
      <c r="BV299">
        <v>33</v>
      </c>
      <c r="BW299">
        <v>1385</v>
      </c>
      <c r="BX299">
        <v>28.4</v>
      </c>
      <c r="BY299">
        <v>9237</v>
      </c>
      <c r="BZ299">
        <v>73.599999999999994</v>
      </c>
      <c r="CA299">
        <v>7826</v>
      </c>
      <c r="CB299">
        <v>62.4</v>
      </c>
      <c r="CC299">
        <v>6508</v>
      </c>
      <c r="CD299">
        <v>53.5</v>
      </c>
      <c r="CE299">
        <v>5032</v>
      </c>
      <c r="CF299">
        <v>50.2</v>
      </c>
      <c r="CG299">
        <v>2328</v>
      </c>
      <c r="CH299">
        <v>47.7</v>
      </c>
      <c r="CI299">
        <v>56700</v>
      </c>
      <c r="CJ299">
        <v>4.5199999999999996</v>
      </c>
      <c r="CK299">
        <v>47763</v>
      </c>
      <c r="CL299">
        <v>3.81</v>
      </c>
      <c r="CM299">
        <v>47873.5</v>
      </c>
      <c r="CN299">
        <v>3.82</v>
      </c>
      <c r="CO299">
        <v>37389</v>
      </c>
      <c r="CP299">
        <v>2.98</v>
      </c>
      <c r="CQ299">
        <v>18177.259999999998</v>
      </c>
      <c r="CR299">
        <v>1.45</v>
      </c>
      <c r="CS299">
        <v>113674</v>
      </c>
      <c r="CT299">
        <v>9.1</v>
      </c>
      <c r="CU299">
        <v>95526</v>
      </c>
      <c r="CV299">
        <v>7.6</v>
      </c>
      <c r="CW299">
        <v>141422.26</v>
      </c>
      <c r="CX299">
        <v>11.3</v>
      </c>
      <c r="CY299">
        <v>162505.25</v>
      </c>
      <c r="CZ299">
        <v>13</v>
      </c>
      <c r="DA299">
        <v>130655</v>
      </c>
      <c r="DB299">
        <v>10.4</v>
      </c>
      <c r="DC299">
        <v>31850.25</v>
      </c>
      <c r="DD299">
        <v>2.5</v>
      </c>
      <c r="DE299">
        <v>35459</v>
      </c>
      <c r="DF299">
        <v>2.8</v>
      </c>
      <c r="DG299">
        <v>36054</v>
      </c>
      <c r="DH299">
        <v>2.9</v>
      </c>
      <c r="DI299">
        <v>122</v>
      </c>
      <c r="DJ299">
        <v>1</v>
      </c>
      <c r="DK299">
        <v>70</v>
      </c>
      <c r="DL299">
        <v>0.6</v>
      </c>
      <c r="DM299">
        <v>131</v>
      </c>
      <c r="DN299">
        <v>1</v>
      </c>
      <c r="DO299">
        <v>1438</v>
      </c>
      <c r="DP299">
        <v>11.5</v>
      </c>
      <c r="DQ299">
        <v>6784</v>
      </c>
      <c r="DR299">
        <v>54.1</v>
      </c>
      <c r="DS299">
        <v>10463</v>
      </c>
      <c r="DT299">
        <v>83.4</v>
      </c>
      <c r="DU299">
        <v>1702</v>
      </c>
      <c r="DV299">
        <v>13.6</v>
      </c>
      <c r="DW299">
        <v>1669</v>
      </c>
      <c r="DX299">
        <v>13.3</v>
      </c>
      <c r="DY299">
        <v>928</v>
      </c>
      <c r="DZ299">
        <v>7.4</v>
      </c>
      <c r="EA299">
        <v>184</v>
      </c>
      <c r="EB299">
        <v>1.5</v>
      </c>
      <c r="EC299">
        <v>5852</v>
      </c>
      <c r="ED299">
        <v>46.7</v>
      </c>
    </row>
    <row r="300" spans="1:134" x14ac:dyDescent="0.35">
      <c r="A300" s="228" t="str">
        <f t="shared" si="5"/>
        <v>Provisional.State-funded mainstream.Religious denomination by prior attainment.Total</v>
      </c>
      <c r="B300">
        <v>201819</v>
      </c>
      <c r="C300" t="s">
        <v>223</v>
      </c>
      <c r="D300" t="s">
        <v>224</v>
      </c>
      <c r="E300" t="s">
        <v>225</v>
      </c>
      <c r="F300" t="s">
        <v>226</v>
      </c>
      <c r="G300" t="s">
        <v>239</v>
      </c>
      <c r="H300" s="380" t="s">
        <v>235</v>
      </c>
      <c r="I300" t="s">
        <v>399</v>
      </c>
      <c r="J300" t="s">
        <v>7</v>
      </c>
      <c r="K300" t="s">
        <v>373</v>
      </c>
      <c r="L300" t="s">
        <v>7</v>
      </c>
      <c r="M300" t="s">
        <v>365</v>
      </c>
      <c r="N300">
        <v>1</v>
      </c>
      <c r="O300">
        <v>46</v>
      </c>
      <c r="P300" s="520" t="s">
        <v>442</v>
      </c>
      <c r="Q300" s="520" t="s">
        <v>442</v>
      </c>
      <c r="R300" s="520" t="s">
        <v>442</v>
      </c>
      <c r="S300" s="520" t="s">
        <v>442</v>
      </c>
      <c r="T300" s="520" t="s">
        <v>442</v>
      </c>
      <c r="U300" s="520" t="s">
        <v>442</v>
      </c>
      <c r="V300" s="520" t="s">
        <v>442</v>
      </c>
      <c r="W300" s="520" t="s">
        <v>442</v>
      </c>
      <c r="X300" s="520" t="s">
        <v>442</v>
      </c>
      <c r="Y300" s="520" t="s">
        <v>442</v>
      </c>
      <c r="Z300" s="520" t="s">
        <v>442</v>
      </c>
      <c r="AA300" s="520" t="s">
        <v>442</v>
      </c>
      <c r="AB300" s="520" t="s">
        <v>442</v>
      </c>
      <c r="AC300" s="520" t="s">
        <v>442</v>
      </c>
      <c r="AD300" s="520" t="s">
        <v>442</v>
      </c>
      <c r="AE300" s="520" t="s">
        <v>442</v>
      </c>
      <c r="AF300" s="520" t="s">
        <v>442</v>
      </c>
      <c r="AG300" s="520" t="s">
        <v>442</v>
      </c>
      <c r="AH300" s="520" t="s">
        <v>442</v>
      </c>
      <c r="AI300" s="520" t="s">
        <v>442</v>
      </c>
      <c r="AJ300" s="520" t="s">
        <v>442</v>
      </c>
      <c r="AK300" s="520" t="s">
        <v>442</v>
      </c>
      <c r="AL300" s="520" t="s">
        <v>442</v>
      </c>
      <c r="AM300" s="520" t="s">
        <v>442</v>
      </c>
      <c r="AN300" s="520" t="s">
        <v>442</v>
      </c>
      <c r="AO300" s="520" t="s">
        <v>442</v>
      </c>
      <c r="AP300" s="520" t="s">
        <v>442</v>
      </c>
      <c r="AQ300" s="520" t="s">
        <v>442</v>
      </c>
      <c r="AR300" s="520" t="s">
        <v>442</v>
      </c>
      <c r="AS300" s="520" t="s">
        <v>442</v>
      </c>
      <c r="AT300" s="520" t="s">
        <v>442</v>
      </c>
      <c r="AU300" s="520" t="s">
        <v>442</v>
      </c>
      <c r="AV300" s="520" t="s">
        <v>442</v>
      </c>
      <c r="AW300" s="520" t="s">
        <v>442</v>
      </c>
      <c r="AX300" s="520" t="s">
        <v>442</v>
      </c>
      <c r="AY300" s="520" t="s">
        <v>442</v>
      </c>
      <c r="AZ300" s="520" t="s">
        <v>442</v>
      </c>
      <c r="BA300" s="520" t="s">
        <v>442</v>
      </c>
      <c r="BB300" s="520" t="s">
        <v>442</v>
      </c>
      <c r="BC300" s="520" t="s">
        <v>442</v>
      </c>
      <c r="BD300" s="520" t="s">
        <v>442</v>
      </c>
      <c r="BE300" s="520" t="s">
        <v>442</v>
      </c>
      <c r="BF300" s="520" t="s">
        <v>442</v>
      </c>
      <c r="BG300" s="520" t="s">
        <v>442</v>
      </c>
      <c r="BH300" s="520" t="s">
        <v>442</v>
      </c>
      <c r="BI300" s="520" t="s">
        <v>442</v>
      </c>
      <c r="BJ300" s="520" t="s">
        <v>442</v>
      </c>
      <c r="BK300" s="520" t="s">
        <v>442</v>
      </c>
      <c r="BL300" s="520" t="s">
        <v>442</v>
      </c>
      <c r="BM300" s="520" t="s">
        <v>442</v>
      </c>
      <c r="BN300" s="520" t="s">
        <v>442</v>
      </c>
      <c r="BO300" s="520" t="s">
        <v>442</v>
      </c>
      <c r="BP300" s="520" t="s">
        <v>442</v>
      </c>
      <c r="BQ300" s="520" t="s">
        <v>442</v>
      </c>
      <c r="BR300" s="520" t="s">
        <v>442</v>
      </c>
      <c r="BS300" s="520" t="s">
        <v>442</v>
      </c>
      <c r="BT300" s="520" t="s">
        <v>442</v>
      </c>
      <c r="BU300" s="520" t="s">
        <v>442</v>
      </c>
      <c r="BV300" s="520" t="s">
        <v>442</v>
      </c>
      <c r="BW300" s="520" t="s">
        <v>442</v>
      </c>
      <c r="BX300" s="520" t="s">
        <v>442</v>
      </c>
      <c r="BY300" s="520" t="s">
        <v>442</v>
      </c>
      <c r="BZ300" s="520" t="s">
        <v>442</v>
      </c>
      <c r="CA300" s="520" t="s">
        <v>442</v>
      </c>
      <c r="CB300" s="520" t="s">
        <v>442</v>
      </c>
      <c r="CC300" s="520" t="s">
        <v>442</v>
      </c>
      <c r="CD300" s="520" t="s">
        <v>442</v>
      </c>
      <c r="CE300" s="520" t="s">
        <v>442</v>
      </c>
      <c r="CF300" s="520" t="s">
        <v>442</v>
      </c>
      <c r="CG300" s="520" t="s">
        <v>442</v>
      </c>
      <c r="CH300" s="520" t="s">
        <v>442</v>
      </c>
      <c r="CI300" s="520" t="s">
        <v>442</v>
      </c>
      <c r="CJ300" s="520" t="s">
        <v>442</v>
      </c>
      <c r="CK300" s="520" t="s">
        <v>442</v>
      </c>
      <c r="CL300" s="520" t="s">
        <v>442</v>
      </c>
      <c r="CM300" s="520" t="s">
        <v>442</v>
      </c>
      <c r="CN300" s="520" t="s">
        <v>442</v>
      </c>
      <c r="CO300" s="520" t="s">
        <v>442</v>
      </c>
      <c r="CP300" s="520" t="s">
        <v>442</v>
      </c>
      <c r="CQ300" s="520" t="s">
        <v>442</v>
      </c>
      <c r="CR300" s="520" t="s">
        <v>442</v>
      </c>
      <c r="CS300" s="520" t="s">
        <v>442</v>
      </c>
      <c r="CT300" s="520" t="s">
        <v>442</v>
      </c>
      <c r="CU300" s="520" t="s">
        <v>442</v>
      </c>
      <c r="CV300" s="520" t="s">
        <v>442</v>
      </c>
      <c r="CW300" s="520" t="s">
        <v>442</v>
      </c>
      <c r="CX300" s="520" t="s">
        <v>442</v>
      </c>
      <c r="CY300" s="520" t="s">
        <v>442</v>
      </c>
      <c r="CZ300" s="520" t="s">
        <v>442</v>
      </c>
      <c r="DA300" s="520" t="s">
        <v>442</v>
      </c>
      <c r="DB300" s="520" t="s">
        <v>442</v>
      </c>
      <c r="DC300" s="520" t="s">
        <v>442</v>
      </c>
      <c r="DD300" s="520" t="s">
        <v>442</v>
      </c>
      <c r="DE300" s="520" t="s">
        <v>442</v>
      </c>
      <c r="DF300" s="520" t="s">
        <v>442</v>
      </c>
      <c r="DG300" s="520" t="s">
        <v>442</v>
      </c>
      <c r="DH300" s="520" t="s">
        <v>442</v>
      </c>
      <c r="DI300" s="520" t="s">
        <v>442</v>
      </c>
      <c r="DJ300" s="520" t="s">
        <v>442</v>
      </c>
      <c r="DK300" s="520" t="s">
        <v>442</v>
      </c>
      <c r="DL300" s="520" t="s">
        <v>442</v>
      </c>
      <c r="DM300" s="520" t="s">
        <v>442</v>
      </c>
      <c r="DN300" s="520" t="s">
        <v>442</v>
      </c>
      <c r="DO300" s="520" t="s">
        <v>442</v>
      </c>
      <c r="DP300" s="520" t="s">
        <v>442</v>
      </c>
      <c r="DQ300" s="520" t="s">
        <v>442</v>
      </c>
      <c r="DR300" s="520" t="s">
        <v>442</v>
      </c>
      <c r="DS300" s="520" t="s">
        <v>442</v>
      </c>
      <c r="DT300" s="520" t="s">
        <v>442</v>
      </c>
      <c r="DU300" s="520" t="s">
        <v>442</v>
      </c>
      <c r="DV300" s="520" t="s">
        <v>442</v>
      </c>
      <c r="DW300" s="520" t="s">
        <v>442</v>
      </c>
      <c r="DX300" s="520" t="s">
        <v>442</v>
      </c>
      <c r="DY300" s="520" t="s">
        <v>442</v>
      </c>
      <c r="DZ300" s="520" t="s">
        <v>442</v>
      </c>
      <c r="EA300" s="520" t="s">
        <v>442</v>
      </c>
      <c r="EB300" s="520" t="s">
        <v>442</v>
      </c>
      <c r="EC300" s="520" t="s">
        <v>442</v>
      </c>
      <c r="ED300" s="520" t="s">
        <v>442</v>
      </c>
    </row>
    <row r="301" spans="1:134" x14ac:dyDescent="0.35">
      <c r="A301" s="228" t="str">
        <f t="shared" si="5"/>
        <v>Provisional.State-funded mainstream.Religious denomination by prior attainment.Total</v>
      </c>
      <c r="B301">
        <v>201819</v>
      </c>
      <c r="C301" t="s">
        <v>223</v>
      </c>
      <c r="D301" t="s">
        <v>224</v>
      </c>
      <c r="E301" t="s">
        <v>225</v>
      </c>
      <c r="F301" t="s">
        <v>226</v>
      </c>
      <c r="G301" t="s">
        <v>239</v>
      </c>
      <c r="H301" s="380" t="s">
        <v>235</v>
      </c>
      <c r="I301" t="s">
        <v>399</v>
      </c>
      <c r="J301" t="s">
        <v>7</v>
      </c>
      <c r="K301" t="s">
        <v>373</v>
      </c>
      <c r="L301" t="s">
        <v>7</v>
      </c>
      <c r="M301" t="s">
        <v>366</v>
      </c>
      <c r="N301">
        <v>13</v>
      </c>
      <c r="O301">
        <v>446</v>
      </c>
      <c r="P301">
        <v>21172.26</v>
      </c>
      <c r="Q301">
        <v>47.5</v>
      </c>
      <c r="R301">
        <v>444</v>
      </c>
      <c r="S301">
        <v>99.6</v>
      </c>
      <c r="T301">
        <v>175</v>
      </c>
      <c r="U301">
        <v>39.200000000000003</v>
      </c>
      <c r="V301">
        <v>343</v>
      </c>
      <c r="W301">
        <v>76.900000000000006</v>
      </c>
      <c r="X301">
        <v>126</v>
      </c>
      <c r="Y301">
        <v>28.3</v>
      </c>
      <c r="Z301">
        <v>49</v>
      </c>
      <c r="AA301">
        <v>11</v>
      </c>
      <c r="AB301">
        <v>88</v>
      </c>
      <c r="AC301">
        <v>19.7</v>
      </c>
      <c r="AD301">
        <v>1783.63</v>
      </c>
      <c r="AE301">
        <v>4</v>
      </c>
      <c r="AF301">
        <v>446</v>
      </c>
      <c r="AG301">
        <v>285.94</v>
      </c>
      <c r="AH301">
        <v>0.64</v>
      </c>
      <c r="AI301">
        <v>0.52</v>
      </c>
      <c r="AJ301">
        <v>0.76</v>
      </c>
      <c r="AK301">
        <v>367.43</v>
      </c>
      <c r="AL301">
        <v>0.82</v>
      </c>
      <c r="AM301">
        <v>0.7</v>
      </c>
      <c r="AN301">
        <v>0.94</v>
      </c>
      <c r="AO301">
        <v>299.02</v>
      </c>
      <c r="AP301">
        <v>0.67</v>
      </c>
      <c r="AQ301">
        <v>0.55000000000000004</v>
      </c>
      <c r="AR301">
        <v>0.79</v>
      </c>
      <c r="AS301">
        <v>307.33</v>
      </c>
      <c r="AT301">
        <v>0.69</v>
      </c>
      <c r="AU301">
        <v>0.56999999999999995</v>
      </c>
      <c r="AV301">
        <v>0.81</v>
      </c>
      <c r="AW301">
        <v>201.75</v>
      </c>
      <c r="AX301">
        <v>0.45</v>
      </c>
      <c r="AY301">
        <v>0.33</v>
      </c>
      <c r="AZ301">
        <v>0.56999999999999995</v>
      </c>
      <c r="BA301">
        <v>446</v>
      </c>
      <c r="BB301">
        <v>100</v>
      </c>
      <c r="BC301">
        <v>446</v>
      </c>
      <c r="BD301">
        <v>100</v>
      </c>
      <c r="BE301">
        <v>437</v>
      </c>
      <c r="BF301">
        <v>98</v>
      </c>
      <c r="BG301">
        <v>446</v>
      </c>
      <c r="BH301">
        <v>100</v>
      </c>
      <c r="BI301">
        <v>405</v>
      </c>
      <c r="BJ301">
        <v>90.8</v>
      </c>
      <c r="BK301">
        <v>307</v>
      </c>
      <c r="BL301">
        <v>68.8</v>
      </c>
      <c r="BM301">
        <v>194</v>
      </c>
      <c r="BN301">
        <v>43.5</v>
      </c>
      <c r="BO301">
        <v>322</v>
      </c>
      <c r="BP301">
        <v>72.2</v>
      </c>
      <c r="BQ301">
        <v>211</v>
      </c>
      <c r="BR301">
        <v>47.3</v>
      </c>
      <c r="BS301">
        <v>201</v>
      </c>
      <c r="BT301">
        <v>49.6</v>
      </c>
      <c r="BU301">
        <v>175</v>
      </c>
      <c r="BV301">
        <v>57</v>
      </c>
      <c r="BW301">
        <v>133</v>
      </c>
      <c r="BX301">
        <v>68.599999999999994</v>
      </c>
      <c r="BY301">
        <v>406</v>
      </c>
      <c r="BZ301">
        <v>91</v>
      </c>
      <c r="CA301">
        <v>362</v>
      </c>
      <c r="CB301">
        <v>81.2</v>
      </c>
      <c r="CC301">
        <v>290</v>
      </c>
      <c r="CD301">
        <v>71.599999999999994</v>
      </c>
      <c r="CE301">
        <v>239</v>
      </c>
      <c r="CF301">
        <v>77.900000000000006</v>
      </c>
      <c r="CG301">
        <v>153</v>
      </c>
      <c r="CH301">
        <v>78.900000000000006</v>
      </c>
      <c r="CI301">
        <v>2384</v>
      </c>
      <c r="CJ301">
        <v>5.35</v>
      </c>
      <c r="CK301">
        <v>2031.88</v>
      </c>
      <c r="CL301">
        <v>4.5599999999999996</v>
      </c>
      <c r="CM301">
        <v>1890.5</v>
      </c>
      <c r="CN301">
        <v>4.24</v>
      </c>
      <c r="CO301">
        <v>1516</v>
      </c>
      <c r="CP301">
        <v>3.4</v>
      </c>
      <c r="CQ301">
        <v>988.75</v>
      </c>
      <c r="CR301">
        <v>2.2200000000000002</v>
      </c>
      <c r="CS301">
        <v>4795</v>
      </c>
      <c r="CT301">
        <v>10.8</v>
      </c>
      <c r="CU301">
        <v>4063.76</v>
      </c>
      <c r="CV301">
        <v>9.1</v>
      </c>
      <c r="CW301">
        <v>5994.75</v>
      </c>
      <c r="CX301">
        <v>13.4</v>
      </c>
      <c r="CY301">
        <v>6318.75</v>
      </c>
      <c r="CZ301">
        <v>14.2</v>
      </c>
      <c r="DA301">
        <v>5654.5</v>
      </c>
      <c r="DB301">
        <v>12.7</v>
      </c>
      <c r="DC301">
        <v>664.25</v>
      </c>
      <c r="DD301">
        <v>1.5</v>
      </c>
      <c r="DE301">
        <v>1205</v>
      </c>
      <c r="DF301">
        <v>2.7</v>
      </c>
      <c r="DG301">
        <v>1255</v>
      </c>
      <c r="DH301">
        <v>2.8</v>
      </c>
      <c r="DI301">
        <v>0</v>
      </c>
      <c r="DJ301">
        <v>0</v>
      </c>
      <c r="DK301">
        <v>3</v>
      </c>
      <c r="DL301">
        <v>0.7</v>
      </c>
      <c r="DM301">
        <v>10</v>
      </c>
      <c r="DN301">
        <v>2.2000000000000002</v>
      </c>
      <c r="DO301">
        <v>92</v>
      </c>
      <c r="DP301">
        <v>20.6</v>
      </c>
      <c r="DQ301">
        <v>215</v>
      </c>
      <c r="DR301">
        <v>48.2</v>
      </c>
      <c r="DS301">
        <v>364</v>
      </c>
      <c r="DT301">
        <v>81.599999999999994</v>
      </c>
      <c r="DU301">
        <v>41</v>
      </c>
      <c r="DV301">
        <v>9.1999999999999993</v>
      </c>
      <c r="DW301">
        <v>41</v>
      </c>
      <c r="DX301">
        <v>9.1999999999999993</v>
      </c>
      <c r="DY301">
        <v>51</v>
      </c>
      <c r="DZ301">
        <v>11.4</v>
      </c>
      <c r="EA301">
        <v>16</v>
      </c>
      <c r="EB301">
        <v>3.6</v>
      </c>
      <c r="EC301">
        <v>164</v>
      </c>
      <c r="ED301">
        <v>36.799999999999997</v>
      </c>
    </row>
    <row r="302" spans="1:134" x14ac:dyDescent="0.35">
      <c r="A302" s="228" t="str">
        <f t="shared" si="5"/>
        <v>Provisional.State-funded mainstream.Religious denomination by prior attainment.Total</v>
      </c>
      <c r="B302">
        <v>201819</v>
      </c>
      <c r="C302" t="s">
        <v>223</v>
      </c>
      <c r="D302" t="s">
        <v>224</v>
      </c>
      <c r="E302" t="s">
        <v>225</v>
      </c>
      <c r="F302" t="s">
        <v>226</v>
      </c>
      <c r="G302" t="s">
        <v>239</v>
      </c>
      <c r="H302" s="380" t="s">
        <v>235</v>
      </c>
      <c r="I302" t="s">
        <v>399</v>
      </c>
      <c r="J302" t="s">
        <v>7</v>
      </c>
      <c r="K302" t="s">
        <v>373</v>
      </c>
      <c r="L302" t="s">
        <v>7</v>
      </c>
      <c r="M302" t="s">
        <v>367</v>
      </c>
      <c r="N302">
        <v>14</v>
      </c>
      <c r="O302">
        <v>517</v>
      </c>
      <c r="P302">
        <v>27424.75</v>
      </c>
      <c r="Q302">
        <v>53</v>
      </c>
      <c r="R302">
        <v>516</v>
      </c>
      <c r="S302">
        <v>99.8</v>
      </c>
      <c r="T302">
        <v>257</v>
      </c>
      <c r="U302">
        <v>49.7</v>
      </c>
      <c r="V302">
        <v>406</v>
      </c>
      <c r="W302">
        <v>78.5</v>
      </c>
      <c r="X302">
        <v>382</v>
      </c>
      <c r="Y302">
        <v>73.900000000000006</v>
      </c>
      <c r="Z302">
        <v>90</v>
      </c>
      <c r="AA302">
        <v>17.399999999999999</v>
      </c>
      <c r="AB302">
        <v>181</v>
      </c>
      <c r="AC302">
        <v>35</v>
      </c>
      <c r="AD302">
        <v>2424.84</v>
      </c>
      <c r="AE302">
        <v>4.6900000000000004</v>
      </c>
      <c r="AF302">
        <v>517</v>
      </c>
      <c r="AG302">
        <v>698.84</v>
      </c>
      <c r="AH302">
        <v>1.35</v>
      </c>
      <c r="AI302">
        <v>1.24</v>
      </c>
      <c r="AJ302">
        <v>1.46</v>
      </c>
      <c r="AK302">
        <v>773.72</v>
      </c>
      <c r="AL302">
        <v>1.5</v>
      </c>
      <c r="AM302">
        <v>1.39</v>
      </c>
      <c r="AN302">
        <v>1.61</v>
      </c>
      <c r="AO302">
        <v>506.57</v>
      </c>
      <c r="AP302">
        <v>0.98</v>
      </c>
      <c r="AQ302">
        <v>0.87</v>
      </c>
      <c r="AR302">
        <v>1.0900000000000001</v>
      </c>
      <c r="AS302">
        <v>739.05</v>
      </c>
      <c r="AT302">
        <v>1.43</v>
      </c>
      <c r="AU302">
        <v>1.32</v>
      </c>
      <c r="AV302">
        <v>1.54</v>
      </c>
      <c r="AW302">
        <v>737.07</v>
      </c>
      <c r="AX302">
        <v>1.43</v>
      </c>
      <c r="AY302">
        <v>1.32</v>
      </c>
      <c r="AZ302">
        <v>1.54</v>
      </c>
      <c r="BA302">
        <v>517</v>
      </c>
      <c r="BB302">
        <v>100</v>
      </c>
      <c r="BC302">
        <v>517</v>
      </c>
      <c r="BD302">
        <v>100</v>
      </c>
      <c r="BE302">
        <v>512</v>
      </c>
      <c r="BF302">
        <v>99</v>
      </c>
      <c r="BG302">
        <v>516</v>
      </c>
      <c r="BH302">
        <v>99.8</v>
      </c>
      <c r="BI302">
        <v>515</v>
      </c>
      <c r="BJ302">
        <v>99.6</v>
      </c>
      <c r="BK302">
        <v>497</v>
      </c>
      <c r="BL302">
        <v>96.1</v>
      </c>
      <c r="BM302">
        <v>394</v>
      </c>
      <c r="BN302">
        <v>76.2</v>
      </c>
      <c r="BO302">
        <v>415</v>
      </c>
      <c r="BP302">
        <v>80.3</v>
      </c>
      <c r="BQ302">
        <v>282</v>
      </c>
      <c r="BR302">
        <v>54.5</v>
      </c>
      <c r="BS302">
        <v>301</v>
      </c>
      <c r="BT302">
        <v>58.4</v>
      </c>
      <c r="BU302">
        <v>235</v>
      </c>
      <c r="BV302">
        <v>47.3</v>
      </c>
      <c r="BW302">
        <v>173</v>
      </c>
      <c r="BX302">
        <v>43.9</v>
      </c>
      <c r="BY302">
        <v>479</v>
      </c>
      <c r="BZ302">
        <v>92.6</v>
      </c>
      <c r="CA302">
        <v>419</v>
      </c>
      <c r="CB302">
        <v>81</v>
      </c>
      <c r="CC302">
        <v>418</v>
      </c>
      <c r="CD302">
        <v>81.2</v>
      </c>
      <c r="CE302">
        <v>324</v>
      </c>
      <c r="CF302">
        <v>65.2</v>
      </c>
      <c r="CG302">
        <v>227</v>
      </c>
      <c r="CH302">
        <v>57.6</v>
      </c>
      <c r="CI302">
        <v>3040</v>
      </c>
      <c r="CJ302">
        <v>5.88</v>
      </c>
      <c r="CK302">
        <v>2428</v>
      </c>
      <c r="CL302">
        <v>4.7</v>
      </c>
      <c r="CM302">
        <v>2607.5</v>
      </c>
      <c r="CN302">
        <v>5.04</v>
      </c>
      <c r="CO302">
        <v>2231</v>
      </c>
      <c r="CP302">
        <v>4.32</v>
      </c>
      <c r="CQ302">
        <v>1635.5</v>
      </c>
      <c r="CR302">
        <v>3.16</v>
      </c>
      <c r="CS302">
        <v>6106</v>
      </c>
      <c r="CT302">
        <v>11.8</v>
      </c>
      <c r="CU302">
        <v>4856</v>
      </c>
      <c r="CV302">
        <v>9.4</v>
      </c>
      <c r="CW302">
        <v>7834.5</v>
      </c>
      <c r="CX302">
        <v>15.2</v>
      </c>
      <c r="CY302">
        <v>8628.25</v>
      </c>
      <c r="CZ302">
        <v>16.7</v>
      </c>
      <c r="DA302">
        <v>7451</v>
      </c>
      <c r="DB302">
        <v>14.4</v>
      </c>
      <c r="DC302">
        <v>1177.25</v>
      </c>
      <c r="DD302">
        <v>2.2999999999999998</v>
      </c>
      <c r="DE302">
        <v>1524</v>
      </c>
      <c r="DF302">
        <v>2.9</v>
      </c>
      <c r="DG302">
        <v>1537</v>
      </c>
      <c r="DH302">
        <v>3</v>
      </c>
      <c r="DI302">
        <v>0</v>
      </c>
      <c r="DJ302">
        <v>0</v>
      </c>
      <c r="DK302">
        <v>0</v>
      </c>
      <c r="DL302">
        <v>0</v>
      </c>
      <c r="DM302">
        <v>1</v>
      </c>
      <c r="DN302">
        <v>0.2</v>
      </c>
      <c r="DO302">
        <v>14</v>
      </c>
      <c r="DP302">
        <v>2.7</v>
      </c>
      <c r="DQ302">
        <v>120</v>
      </c>
      <c r="DR302">
        <v>23.2</v>
      </c>
      <c r="DS302">
        <v>455</v>
      </c>
      <c r="DT302">
        <v>88</v>
      </c>
      <c r="DU302">
        <v>60</v>
      </c>
      <c r="DV302">
        <v>11.6</v>
      </c>
      <c r="DW302">
        <v>60</v>
      </c>
      <c r="DX302">
        <v>11.6</v>
      </c>
      <c r="DY302">
        <v>15</v>
      </c>
      <c r="DZ302">
        <v>2.9</v>
      </c>
      <c r="EA302">
        <v>25</v>
      </c>
      <c r="EB302">
        <v>4.8</v>
      </c>
      <c r="EC302">
        <v>92</v>
      </c>
      <c r="ED302">
        <v>17.8</v>
      </c>
    </row>
    <row r="303" spans="1:134" x14ac:dyDescent="0.35">
      <c r="A303" s="228" t="str">
        <f t="shared" si="5"/>
        <v>Provisional.State-funded mainstream.Religious denomination by prior attainment.Total</v>
      </c>
      <c r="B303">
        <v>201819</v>
      </c>
      <c r="C303" t="s">
        <v>223</v>
      </c>
      <c r="D303" t="s">
        <v>224</v>
      </c>
      <c r="E303" t="s">
        <v>225</v>
      </c>
      <c r="F303" t="s">
        <v>226</v>
      </c>
      <c r="G303" t="s">
        <v>239</v>
      </c>
      <c r="H303" s="380" t="s">
        <v>235</v>
      </c>
      <c r="I303" t="s">
        <v>399</v>
      </c>
      <c r="J303" t="s">
        <v>7</v>
      </c>
      <c r="K303" t="s">
        <v>373</v>
      </c>
      <c r="L303" t="s">
        <v>7</v>
      </c>
      <c r="M303" t="s">
        <v>368</v>
      </c>
      <c r="N303">
        <v>2574</v>
      </c>
      <c r="O303">
        <v>187876</v>
      </c>
      <c r="P303">
        <v>7479078.75</v>
      </c>
      <c r="Q303">
        <v>39.799999999999997</v>
      </c>
      <c r="R303">
        <v>185619</v>
      </c>
      <c r="S303">
        <v>98.8</v>
      </c>
      <c r="T303">
        <v>40967</v>
      </c>
      <c r="U303">
        <v>21.8</v>
      </c>
      <c r="V303">
        <v>99086</v>
      </c>
      <c r="W303">
        <v>52.7</v>
      </c>
      <c r="X303">
        <v>55341</v>
      </c>
      <c r="Y303">
        <v>29.5</v>
      </c>
      <c r="Z303">
        <v>7952</v>
      </c>
      <c r="AA303">
        <v>4.2</v>
      </c>
      <c r="AB303">
        <v>19818</v>
      </c>
      <c r="AC303">
        <v>10.5</v>
      </c>
      <c r="AD303">
        <v>623488.9</v>
      </c>
      <c r="AE303">
        <v>3.32</v>
      </c>
      <c r="AF303">
        <v>187876</v>
      </c>
      <c r="AG303">
        <v>-4231.8900000000003</v>
      </c>
      <c r="AH303">
        <v>-0.02</v>
      </c>
      <c r="AI303">
        <v>-0.03</v>
      </c>
      <c r="AJ303">
        <v>-0.02</v>
      </c>
      <c r="AK303">
        <v>-5322.51</v>
      </c>
      <c r="AL303">
        <v>-0.03</v>
      </c>
      <c r="AM303">
        <v>-0.03</v>
      </c>
      <c r="AN303">
        <v>-0.02</v>
      </c>
      <c r="AO303">
        <v>-2094.33</v>
      </c>
      <c r="AP303">
        <v>-0.01</v>
      </c>
      <c r="AQ303">
        <v>-0.02</v>
      </c>
      <c r="AR303">
        <v>-0.01</v>
      </c>
      <c r="AS303">
        <v>-4951.25</v>
      </c>
      <c r="AT303">
        <v>-0.03</v>
      </c>
      <c r="AU303">
        <v>-0.03</v>
      </c>
      <c r="AV303">
        <v>-0.02</v>
      </c>
      <c r="AW303">
        <v>-6413.69</v>
      </c>
      <c r="AX303">
        <v>-0.03</v>
      </c>
      <c r="AY303">
        <v>-0.04</v>
      </c>
      <c r="AZ303">
        <v>-0.03</v>
      </c>
      <c r="BA303">
        <v>186481</v>
      </c>
      <c r="BB303">
        <v>99.3</v>
      </c>
      <c r="BC303">
        <v>186099</v>
      </c>
      <c r="BD303">
        <v>99.1</v>
      </c>
      <c r="BE303">
        <v>183986</v>
      </c>
      <c r="BF303">
        <v>97.9</v>
      </c>
      <c r="BG303">
        <v>185847</v>
      </c>
      <c r="BH303">
        <v>98.9</v>
      </c>
      <c r="BI303">
        <v>183098</v>
      </c>
      <c r="BJ303">
        <v>97.5</v>
      </c>
      <c r="BK303">
        <v>154258</v>
      </c>
      <c r="BL303">
        <v>82.1</v>
      </c>
      <c r="BM303">
        <v>66675</v>
      </c>
      <c r="BN303">
        <v>35.5</v>
      </c>
      <c r="BO303">
        <v>91721</v>
      </c>
      <c r="BP303">
        <v>48.8</v>
      </c>
      <c r="BQ303">
        <v>53174</v>
      </c>
      <c r="BR303">
        <v>28.3</v>
      </c>
      <c r="BS303">
        <v>46300</v>
      </c>
      <c r="BT303">
        <v>25.3</v>
      </c>
      <c r="BU303">
        <v>44975</v>
      </c>
      <c r="BV303">
        <v>29.2</v>
      </c>
      <c r="BW303">
        <v>20397</v>
      </c>
      <c r="BX303">
        <v>30.6</v>
      </c>
      <c r="BY303">
        <v>134188</v>
      </c>
      <c r="BZ303">
        <v>71.400000000000006</v>
      </c>
      <c r="CA303">
        <v>114075</v>
      </c>
      <c r="CB303">
        <v>60.7</v>
      </c>
      <c r="CC303">
        <v>92354</v>
      </c>
      <c r="CD303">
        <v>50.4</v>
      </c>
      <c r="CE303">
        <v>70116</v>
      </c>
      <c r="CF303">
        <v>45.5</v>
      </c>
      <c r="CG303">
        <v>32994</v>
      </c>
      <c r="CH303">
        <v>49.5</v>
      </c>
      <c r="CI303">
        <v>830523</v>
      </c>
      <c r="CJ303">
        <v>4.42</v>
      </c>
      <c r="CK303">
        <v>707515</v>
      </c>
      <c r="CL303">
        <v>3.77</v>
      </c>
      <c r="CM303">
        <v>702122</v>
      </c>
      <c r="CN303">
        <v>3.74</v>
      </c>
      <c r="CO303">
        <v>545099</v>
      </c>
      <c r="CP303">
        <v>2.9</v>
      </c>
      <c r="CQ303">
        <v>253551.2</v>
      </c>
      <c r="CR303">
        <v>1.35</v>
      </c>
      <c r="CS303">
        <v>1665018</v>
      </c>
      <c r="CT303">
        <v>8.9</v>
      </c>
      <c r="CU303">
        <v>1415030</v>
      </c>
      <c r="CV303">
        <v>7.5</v>
      </c>
      <c r="CW303">
        <v>2059870.57</v>
      </c>
      <c r="CX303">
        <v>11</v>
      </c>
      <c r="CY303">
        <v>2339160.1800000002</v>
      </c>
      <c r="CZ303">
        <v>12.5</v>
      </c>
      <c r="DA303">
        <v>1718421.68</v>
      </c>
      <c r="DB303">
        <v>9.1</v>
      </c>
      <c r="DC303">
        <v>620738.5</v>
      </c>
      <c r="DD303">
        <v>3.3</v>
      </c>
      <c r="DE303">
        <v>529941</v>
      </c>
      <c r="DF303">
        <v>2.8</v>
      </c>
      <c r="DG303">
        <v>535228</v>
      </c>
      <c r="DH303">
        <v>2.8</v>
      </c>
      <c r="DI303">
        <v>1786</v>
      </c>
      <c r="DJ303">
        <v>1</v>
      </c>
      <c r="DK303">
        <v>1176</v>
      </c>
      <c r="DL303">
        <v>0.6</v>
      </c>
      <c r="DM303">
        <v>1872</v>
      </c>
      <c r="DN303">
        <v>1</v>
      </c>
      <c r="DO303">
        <v>18565</v>
      </c>
      <c r="DP303">
        <v>9.9</v>
      </c>
      <c r="DQ303">
        <v>109136</v>
      </c>
      <c r="DR303">
        <v>58.1</v>
      </c>
      <c r="DS303">
        <v>160596</v>
      </c>
      <c r="DT303">
        <v>85.5</v>
      </c>
      <c r="DU303">
        <v>22509</v>
      </c>
      <c r="DV303">
        <v>12</v>
      </c>
      <c r="DW303">
        <v>22275</v>
      </c>
      <c r="DX303">
        <v>11.9</v>
      </c>
      <c r="DY303">
        <v>14757</v>
      </c>
      <c r="DZ303">
        <v>7.9</v>
      </c>
      <c r="EA303">
        <v>2370</v>
      </c>
      <c r="EB303">
        <v>1.3</v>
      </c>
      <c r="EC303">
        <v>88721</v>
      </c>
      <c r="ED303">
        <v>47.2</v>
      </c>
    </row>
    <row r="304" spans="1:134" x14ac:dyDescent="0.35">
      <c r="A304" s="228" t="str">
        <f t="shared" si="5"/>
        <v>Provisional.State-funded mainstream.Religious denomination by prior attainment.Total</v>
      </c>
      <c r="B304">
        <v>201819</v>
      </c>
      <c r="C304" t="s">
        <v>223</v>
      </c>
      <c r="D304" t="s">
        <v>224</v>
      </c>
      <c r="E304" t="s">
        <v>225</v>
      </c>
      <c r="F304" t="s">
        <v>226</v>
      </c>
      <c r="G304" t="s">
        <v>239</v>
      </c>
      <c r="H304" s="380" t="s">
        <v>235</v>
      </c>
      <c r="I304" t="s">
        <v>399</v>
      </c>
      <c r="J304" t="s">
        <v>7</v>
      </c>
      <c r="K304" t="s">
        <v>373</v>
      </c>
      <c r="L304" t="s">
        <v>7</v>
      </c>
      <c r="M304" t="s">
        <v>369</v>
      </c>
      <c r="N304">
        <v>55</v>
      </c>
      <c r="O304">
        <v>3622</v>
      </c>
      <c r="P304">
        <v>147217.88</v>
      </c>
      <c r="Q304">
        <v>40.6</v>
      </c>
      <c r="R304">
        <v>3579</v>
      </c>
      <c r="S304">
        <v>98.8</v>
      </c>
      <c r="T304">
        <v>828</v>
      </c>
      <c r="U304">
        <v>22.9</v>
      </c>
      <c r="V304">
        <v>1948</v>
      </c>
      <c r="W304">
        <v>53.8</v>
      </c>
      <c r="X304">
        <v>1194</v>
      </c>
      <c r="Y304">
        <v>33</v>
      </c>
      <c r="Z304">
        <v>184</v>
      </c>
      <c r="AA304">
        <v>5.0999999999999996</v>
      </c>
      <c r="AB304">
        <v>444</v>
      </c>
      <c r="AC304">
        <v>12.3</v>
      </c>
      <c r="AD304">
        <v>12339.96</v>
      </c>
      <c r="AE304">
        <v>3.41</v>
      </c>
      <c r="AF304">
        <v>3622</v>
      </c>
      <c r="AG304">
        <v>211.43</v>
      </c>
      <c r="AH304">
        <v>0.06</v>
      </c>
      <c r="AI304">
        <v>0.02</v>
      </c>
      <c r="AJ304">
        <v>0.1</v>
      </c>
      <c r="AK304">
        <v>12.07</v>
      </c>
      <c r="AL304">
        <v>0</v>
      </c>
      <c r="AM304">
        <v>-0.04</v>
      </c>
      <c r="AN304">
        <v>0.05</v>
      </c>
      <c r="AO304">
        <v>89.8</v>
      </c>
      <c r="AP304">
        <v>0.02</v>
      </c>
      <c r="AQ304">
        <v>-0.02</v>
      </c>
      <c r="AR304">
        <v>7.0000000000000007E-2</v>
      </c>
      <c r="AS304">
        <v>238.45</v>
      </c>
      <c r="AT304">
        <v>7.0000000000000007E-2</v>
      </c>
      <c r="AU304">
        <v>0.02</v>
      </c>
      <c r="AV304">
        <v>0.11</v>
      </c>
      <c r="AW304">
        <v>342.96</v>
      </c>
      <c r="AX304">
        <v>0.09</v>
      </c>
      <c r="AY304">
        <v>0.05</v>
      </c>
      <c r="AZ304">
        <v>0.14000000000000001</v>
      </c>
      <c r="BA304">
        <v>3592</v>
      </c>
      <c r="BB304">
        <v>99.2</v>
      </c>
      <c r="BC304">
        <v>3584</v>
      </c>
      <c r="BD304">
        <v>99</v>
      </c>
      <c r="BE304">
        <v>3550</v>
      </c>
      <c r="BF304">
        <v>98</v>
      </c>
      <c r="BG304">
        <v>3581</v>
      </c>
      <c r="BH304">
        <v>98.9</v>
      </c>
      <c r="BI304">
        <v>3555</v>
      </c>
      <c r="BJ304">
        <v>98.2</v>
      </c>
      <c r="BK304">
        <v>3058</v>
      </c>
      <c r="BL304">
        <v>84.4</v>
      </c>
      <c r="BM304">
        <v>1384</v>
      </c>
      <c r="BN304">
        <v>38.200000000000003</v>
      </c>
      <c r="BO304">
        <v>1816</v>
      </c>
      <c r="BP304">
        <v>50.1</v>
      </c>
      <c r="BQ304">
        <v>1073</v>
      </c>
      <c r="BR304">
        <v>29.6</v>
      </c>
      <c r="BS304">
        <v>1013</v>
      </c>
      <c r="BT304">
        <v>28.5</v>
      </c>
      <c r="BU304">
        <v>922</v>
      </c>
      <c r="BV304">
        <v>30.2</v>
      </c>
      <c r="BW304">
        <v>438</v>
      </c>
      <c r="BX304">
        <v>31.6</v>
      </c>
      <c r="BY304">
        <v>2627</v>
      </c>
      <c r="BZ304">
        <v>72.5</v>
      </c>
      <c r="CA304">
        <v>2241</v>
      </c>
      <c r="CB304">
        <v>61.9</v>
      </c>
      <c r="CC304">
        <v>1892</v>
      </c>
      <c r="CD304">
        <v>53.2</v>
      </c>
      <c r="CE304">
        <v>1412</v>
      </c>
      <c r="CF304">
        <v>46.2</v>
      </c>
      <c r="CG304">
        <v>692</v>
      </c>
      <c r="CH304">
        <v>50</v>
      </c>
      <c r="CI304">
        <v>16142</v>
      </c>
      <c r="CJ304">
        <v>4.46</v>
      </c>
      <c r="CK304">
        <v>13785</v>
      </c>
      <c r="CL304">
        <v>3.81</v>
      </c>
      <c r="CM304">
        <v>13941</v>
      </c>
      <c r="CN304">
        <v>3.85</v>
      </c>
      <c r="CO304">
        <v>10854</v>
      </c>
      <c r="CP304">
        <v>3</v>
      </c>
      <c r="CQ304">
        <v>5375.63</v>
      </c>
      <c r="CR304">
        <v>1.48</v>
      </c>
      <c r="CS304">
        <v>32355</v>
      </c>
      <c r="CT304">
        <v>8.9</v>
      </c>
      <c r="CU304">
        <v>27570</v>
      </c>
      <c r="CV304">
        <v>7.6</v>
      </c>
      <c r="CW304">
        <v>40761.129999999997</v>
      </c>
      <c r="CX304">
        <v>11.3</v>
      </c>
      <c r="CY304">
        <v>46531.75</v>
      </c>
      <c r="CZ304">
        <v>12.8</v>
      </c>
      <c r="DA304">
        <v>34356.5</v>
      </c>
      <c r="DB304">
        <v>9.5</v>
      </c>
      <c r="DC304">
        <v>12175.25</v>
      </c>
      <c r="DD304">
        <v>3.4</v>
      </c>
      <c r="DE304">
        <v>10266</v>
      </c>
      <c r="DF304">
        <v>2.8</v>
      </c>
      <c r="DG304">
        <v>10349</v>
      </c>
      <c r="DH304">
        <v>2.9</v>
      </c>
      <c r="DI304">
        <v>37</v>
      </c>
      <c r="DJ304">
        <v>1</v>
      </c>
      <c r="DK304">
        <v>22</v>
      </c>
      <c r="DL304">
        <v>0.6</v>
      </c>
      <c r="DM304">
        <v>19</v>
      </c>
      <c r="DN304">
        <v>0.5</v>
      </c>
      <c r="DO304">
        <v>302</v>
      </c>
      <c r="DP304">
        <v>8.3000000000000007</v>
      </c>
      <c r="DQ304">
        <v>2048</v>
      </c>
      <c r="DR304">
        <v>56.5</v>
      </c>
      <c r="DS304">
        <v>3291</v>
      </c>
      <c r="DT304">
        <v>90.9</v>
      </c>
      <c r="DU304">
        <v>264</v>
      </c>
      <c r="DV304">
        <v>7.3</v>
      </c>
      <c r="DW304">
        <v>264</v>
      </c>
      <c r="DX304">
        <v>7.3</v>
      </c>
      <c r="DY304">
        <v>312</v>
      </c>
      <c r="DZ304">
        <v>8.6</v>
      </c>
      <c r="EA304">
        <v>64</v>
      </c>
      <c r="EB304">
        <v>1.8</v>
      </c>
      <c r="EC304">
        <v>1611</v>
      </c>
      <c r="ED304">
        <v>44.5</v>
      </c>
    </row>
    <row r="305" spans="1:134" x14ac:dyDescent="0.35">
      <c r="A305" s="228" t="str">
        <f t="shared" si="5"/>
        <v>Provisional.State-funded mainstream.Religious denomination by prior attainment.Total</v>
      </c>
      <c r="B305">
        <v>201819</v>
      </c>
      <c r="C305" t="s">
        <v>223</v>
      </c>
      <c r="D305" t="s">
        <v>224</v>
      </c>
      <c r="E305" t="s">
        <v>225</v>
      </c>
      <c r="F305" t="s">
        <v>226</v>
      </c>
      <c r="G305" t="s">
        <v>239</v>
      </c>
      <c r="H305" s="380" t="s">
        <v>235</v>
      </c>
      <c r="I305" t="s">
        <v>399</v>
      </c>
      <c r="J305" t="s">
        <v>7</v>
      </c>
      <c r="K305" t="s">
        <v>373</v>
      </c>
      <c r="L305" t="s">
        <v>7</v>
      </c>
      <c r="M305" t="s">
        <v>370</v>
      </c>
      <c r="N305">
        <v>309</v>
      </c>
      <c r="O305">
        <v>21703</v>
      </c>
      <c r="P305">
        <v>908614.44</v>
      </c>
      <c r="Q305">
        <v>41.9</v>
      </c>
      <c r="R305">
        <v>21472</v>
      </c>
      <c r="S305">
        <v>98.9</v>
      </c>
      <c r="T305">
        <v>5388</v>
      </c>
      <c r="U305">
        <v>24.8</v>
      </c>
      <c r="V305">
        <v>12361</v>
      </c>
      <c r="W305">
        <v>57</v>
      </c>
      <c r="X305">
        <v>7435</v>
      </c>
      <c r="Y305">
        <v>34.299999999999997</v>
      </c>
      <c r="Z305">
        <v>1174</v>
      </c>
      <c r="AA305">
        <v>5.4</v>
      </c>
      <c r="AB305">
        <v>2898</v>
      </c>
      <c r="AC305">
        <v>13.4</v>
      </c>
      <c r="AD305">
        <v>76097.62</v>
      </c>
      <c r="AE305">
        <v>3.51</v>
      </c>
      <c r="AF305">
        <v>21703</v>
      </c>
      <c r="AG305">
        <v>3140.78</v>
      </c>
      <c r="AH305">
        <v>0.14000000000000001</v>
      </c>
      <c r="AI305">
        <v>0.13</v>
      </c>
      <c r="AJ305">
        <v>0.16</v>
      </c>
      <c r="AK305">
        <v>3738.13</v>
      </c>
      <c r="AL305">
        <v>0.17</v>
      </c>
      <c r="AM305">
        <v>0.16</v>
      </c>
      <c r="AN305">
        <v>0.19</v>
      </c>
      <c r="AO305">
        <v>834.85</v>
      </c>
      <c r="AP305">
        <v>0.04</v>
      </c>
      <c r="AQ305">
        <v>0.02</v>
      </c>
      <c r="AR305">
        <v>0.06</v>
      </c>
      <c r="AS305">
        <v>2799.16</v>
      </c>
      <c r="AT305">
        <v>0.13</v>
      </c>
      <c r="AU305">
        <v>0.11</v>
      </c>
      <c r="AV305">
        <v>0.15</v>
      </c>
      <c r="AW305">
        <v>4401.66</v>
      </c>
      <c r="AX305">
        <v>0.2</v>
      </c>
      <c r="AY305">
        <v>0.19</v>
      </c>
      <c r="AZ305">
        <v>0.22</v>
      </c>
      <c r="BA305">
        <v>21553</v>
      </c>
      <c r="BB305">
        <v>99.3</v>
      </c>
      <c r="BC305">
        <v>21520</v>
      </c>
      <c r="BD305">
        <v>99.2</v>
      </c>
      <c r="BE305">
        <v>21289</v>
      </c>
      <c r="BF305">
        <v>98.1</v>
      </c>
      <c r="BG305">
        <v>21495</v>
      </c>
      <c r="BH305">
        <v>99</v>
      </c>
      <c r="BI305">
        <v>21260</v>
      </c>
      <c r="BJ305">
        <v>98</v>
      </c>
      <c r="BK305">
        <v>17697</v>
      </c>
      <c r="BL305">
        <v>81.5</v>
      </c>
      <c r="BM305">
        <v>8975</v>
      </c>
      <c r="BN305">
        <v>41.4</v>
      </c>
      <c r="BO305">
        <v>12038</v>
      </c>
      <c r="BP305">
        <v>55.5</v>
      </c>
      <c r="BQ305">
        <v>6610</v>
      </c>
      <c r="BR305">
        <v>30.5</v>
      </c>
      <c r="BS305">
        <v>5946</v>
      </c>
      <c r="BT305">
        <v>28</v>
      </c>
      <c r="BU305">
        <v>6092</v>
      </c>
      <c r="BV305">
        <v>34.4</v>
      </c>
      <c r="BW305">
        <v>3242</v>
      </c>
      <c r="BX305">
        <v>36.1</v>
      </c>
      <c r="BY305">
        <v>16744</v>
      </c>
      <c r="BZ305">
        <v>77.2</v>
      </c>
      <c r="CA305">
        <v>13722</v>
      </c>
      <c r="CB305">
        <v>63.2</v>
      </c>
      <c r="CC305">
        <v>11362</v>
      </c>
      <c r="CD305">
        <v>53.4</v>
      </c>
      <c r="CE305">
        <v>9181</v>
      </c>
      <c r="CF305">
        <v>51.9</v>
      </c>
      <c r="CG305">
        <v>4820</v>
      </c>
      <c r="CH305">
        <v>53.7</v>
      </c>
      <c r="CI305">
        <v>101066</v>
      </c>
      <c r="CJ305">
        <v>4.66</v>
      </c>
      <c r="CK305">
        <v>83729.75</v>
      </c>
      <c r="CL305">
        <v>3.86</v>
      </c>
      <c r="CM305">
        <v>83790.5</v>
      </c>
      <c r="CN305">
        <v>3.86</v>
      </c>
      <c r="CO305">
        <v>67337</v>
      </c>
      <c r="CP305">
        <v>3.1</v>
      </c>
      <c r="CQ305">
        <v>36874.050000000003</v>
      </c>
      <c r="CR305">
        <v>1.7</v>
      </c>
      <c r="CS305">
        <v>202597</v>
      </c>
      <c r="CT305">
        <v>9.3000000000000007</v>
      </c>
      <c r="CU305">
        <v>167459.5</v>
      </c>
      <c r="CV305">
        <v>7.7</v>
      </c>
      <c r="CW305">
        <v>250770.06</v>
      </c>
      <c r="CX305">
        <v>11.6</v>
      </c>
      <c r="CY305">
        <v>287787.88</v>
      </c>
      <c r="CZ305">
        <v>13.3</v>
      </c>
      <c r="DA305">
        <v>238803.13</v>
      </c>
      <c r="DB305">
        <v>11</v>
      </c>
      <c r="DC305">
        <v>48984.75</v>
      </c>
      <c r="DD305">
        <v>2.2999999999999998</v>
      </c>
      <c r="DE305">
        <v>61479</v>
      </c>
      <c r="DF305">
        <v>2.8</v>
      </c>
      <c r="DG305">
        <v>62935</v>
      </c>
      <c r="DH305">
        <v>2.9</v>
      </c>
      <c r="DI305">
        <v>187</v>
      </c>
      <c r="DJ305">
        <v>0.9</v>
      </c>
      <c r="DK305">
        <v>113</v>
      </c>
      <c r="DL305">
        <v>0.5</v>
      </c>
      <c r="DM305">
        <v>193</v>
      </c>
      <c r="DN305">
        <v>0.9</v>
      </c>
      <c r="DO305">
        <v>2058</v>
      </c>
      <c r="DP305">
        <v>9.5</v>
      </c>
      <c r="DQ305">
        <v>11717</v>
      </c>
      <c r="DR305">
        <v>54</v>
      </c>
      <c r="DS305">
        <v>19109</v>
      </c>
      <c r="DT305">
        <v>88</v>
      </c>
      <c r="DU305">
        <v>2151</v>
      </c>
      <c r="DV305">
        <v>9.9</v>
      </c>
      <c r="DW305">
        <v>2150</v>
      </c>
      <c r="DX305">
        <v>9.9</v>
      </c>
      <c r="DY305">
        <v>1674</v>
      </c>
      <c r="DZ305">
        <v>7.7</v>
      </c>
      <c r="EA305">
        <v>479</v>
      </c>
      <c r="EB305">
        <v>2.2000000000000002</v>
      </c>
      <c r="EC305">
        <v>8645</v>
      </c>
      <c r="ED305">
        <v>39.799999999999997</v>
      </c>
    </row>
    <row r="306" spans="1:134" x14ac:dyDescent="0.35">
      <c r="A306" s="228" t="str">
        <f t="shared" si="5"/>
        <v>Provisional.State-funded mainstream.Religious denomination by prior attainment.Total</v>
      </c>
      <c r="B306">
        <v>201819</v>
      </c>
      <c r="C306" t="s">
        <v>223</v>
      </c>
      <c r="D306" t="s">
        <v>224</v>
      </c>
      <c r="E306" t="s">
        <v>225</v>
      </c>
      <c r="F306" t="s">
        <v>226</v>
      </c>
      <c r="G306" t="s">
        <v>239</v>
      </c>
      <c r="H306" s="380" t="s">
        <v>235</v>
      </c>
      <c r="I306" t="s">
        <v>399</v>
      </c>
      <c r="J306" t="s">
        <v>7</v>
      </c>
      <c r="K306" t="s">
        <v>373</v>
      </c>
      <c r="L306" t="s">
        <v>7</v>
      </c>
      <c r="M306" t="s">
        <v>371</v>
      </c>
      <c r="N306">
        <v>3</v>
      </c>
      <c r="O306">
        <v>154</v>
      </c>
      <c r="P306">
        <v>7557.51</v>
      </c>
      <c r="Q306">
        <v>49.1</v>
      </c>
      <c r="R306">
        <v>154</v>
      </c>
      <c r="S306">
        <v>100</v>
      </c>
      <c r="T306">
        <v>59</v>
      </c>
      <c r="U306">
        <v>38.299999999999997</v>
      </c>
      <c r="V306">
        <v>116</v>
      </c>
      <c r="W306">
        <v>75.3</v>
      </c>
      <c r="X306">
        <v>118</v>
      </c>
      <c r="Y306">
        <v>76.599999999999994</v>
      </c>
      <c r="Z306">
        <v>24</v>
      </c>
      <c r="AA306">
        <v>15.6</v>
      </c>
      <c r="AB306">
        <v>53</v>
      </c>
      <c r="AC306">
        <v>34.4</v>
      </c>
      <c r="AD306">
        <v>695.98</v>
      </c>
      <c r="AE306">
        <v>4.5199999999999996</v>
      </c>
      <c r="AF306">
        <v>154</v>
      </c>
      <c r="AG306">
        <v>130.24</v>
      </c>
      <c r="AH306">
        <v>0.85</v>
      </c>
      <c r="AI306">
        <v>0.64</v>
      </c>
      <c r="AJ306">
        <v>1.05</v>
      </c>
      <c r="AK306">
        <v>99.3</v>
      </c>
      <c r="AL306">
        <v>0.64</v>
      </c>
      <c r="AM306">
        <v>0.44</v>
      </c>
      <c r="AN306">
        <v>0.85</v>
      </c>
      <c r="AO306">
        <v>142.88</v>
      </c>
      <c r="AP306">
        <v>0.93</v>
      </c>
      <c r="AQ306">
        <v>0.73</v>
      </c>
      <c r="AR306">
        <v>1.1299999999999999</v>
      </c>
      <c r="AS306">
        <v>174.17</v>
      </c>
      <c r="AT306">
        <v>1.1299999999999999</v>
      </c>
      <c r="AU306">
        <v>0.93</v>
      </c>
      <c r="AV306">
        <v>1.33</v>
      </c>
      <c r="AW306">
        <v>98.6</v>
      </c>
      <c r="AX306">
        <v>0.64</v>
      </c>
      <c r="AY306">
        <v>0.44</v>
      </c>
      <c r="AZ306">
        <v>0.84</v>
      </c>
      <c r="BA306">
        <v>154</v>
      </c>
      <c r="BB306">
        <v>100</v>
      </c>
      <c r="BC306">
        <v>154</v>
      </c>
      <c r="BD306">
        <v>100</v>
      </c>
      <c r="BE306">
        <v>154</v>
      </c>
      <c r="BF306">
        <v>100</v>
      </c>
      <c r="BG306">
        <v>154</v>
      </c>
      <c r="BH306">
        <v>100</v>
      </c>
      <c r="BI306">
        <v>154</v>
      </c>
      <c r="BJ306">
        <v>100</v>
      </c>
      <c r="BK306">
        <v>133</v>
      </c>
      <c r="BL306">
        <v>86.4</v>
      </c>
      <c r="BM306">
        <v>132</v>
      </c>
      <c r="BN306">
        <v>85.7</v>
      </c>
      <c r="BO306">
        <v>99</v>
      </c>
      <c r="BP306">
        <v>64.3</v>
      </c>
      <c r="BQ306">
        <v>77</v>
      </c>
      <c r="BR306">
        <v>50</v>
      </c>
      <c r="BS306">
        <v>60</v>
      </c>
      <c r="BT306">
        <v>39</v>
      </c>
      <c r="BU306">
        <v>62</v>
      </c>
      <c r="BV306">
        <v>46.6</v>
      </c>
      <c r="BW306">
        <v>63</v>
      </c>
      <c r="BX306">
        <v>47.7</v>
      </c>
      <c r="BY306">
        <v>137</v>
      </c>
      <c r="BZ306">
        <v>89</v>
      </c>
      <c r="CA306">
        <v>127</v>
      </c>
      <c r="CB306">
        <v>82.5</v>
      </c>
      <c r="CC306">
        <v>114</v>
      </c>
      <c r="CD306">
        <v>74</v>
      </c>
      <c r="CE306">
        <v>87</v>
      </c>
      <c r="CF306">
        <v>65.400000000000006</v>
      </c>
      <c r="CG306">
        <v>83</v>
      </c>
      <c r="CH306">
        <v>62.9</v>
      </c>
      <c r="CI306">
        <v>794</v>
      </c>
      <c r="CJ306">
        <v>5.16</v>
      </c>
      <c r="CK306">
        <v>734</v>
      </c>
      <c r="CL306">
        <v>4.7699999999999996</v>
      </c>
      <c r="CM306">
        <v>722.5</v>
      </c>
      <c r="CN306">
        <v>4.6900000000000004</v>
      </c>
      <c r="CO306">
        <v>592</v>
      </c>
      <c r="CP306">
        <v>3.84</v>
      </c>
      <c r="CQ306">
        <v>610.51</v>
      </c>
      <c r="CR306">
        <v>3.96</v>
      </c>
      <c r="CS306">
        <v>1588</v>
      </c>
      <c r="CT306">
        <v>10.3</v>
      </c>
      <c r="CU306">
        <v>1468</v>
      </c>
      <c r="CV306">
        <v>9.5</v>
      </c>
      <c r="CW306">
        <v>2250.5100000000002</v>
      </c>
      <c r="CX306">
        <v>14.6</v>
      </c>
      <c r="CY306">
        <v>2251</v>
      </c>
      <c r="CZ306">
        <v>14.6</v>
      </c>
      <c r="DA306">
        <v>1990</v>
      </c>
      <c r="DB306">
        <v>12.9</v>
      </c>
      <c r="DC306">
        <v>261</v>
      </c>
      <c r="DD306">
        <v>1.7</v>
      </c>
      <c r="DE306">
        <v>453</v>
      </c>
      <c r="DF306">
        <v>2.9</v>
      </c>
      <c r="DG306">
        <v>462</v>
      </c>
      <c r="DH306">
        <v>3</v>
      </c>
      <c r="DI306">
        <v>0</v>
      </c>
      <c r="DJ306">
        <v>0</v>
      </c>
      <c r="DK306">
        <v>0</v>
      </c>
      <c r="DL306">
        <v>0</v>
      </c>
      <c r="DM306">
        <v>0</v>
      </c>
      <c r="DN306">
        <v>0</v>
      </c>
      <c r="DO306">
        <v>7</v>
      </c>
      <c r="DP306">
        <v>4.5</v>
      </c>
      <c r="DQ306">
        <v>29</v>
      </c>
      <c r="DR306">
        <v>18.8</v>
      </c>
      <c r="DS306">
        <v>113</v>
      </c>
      <c r="DT306">
        <v>73.400000000000006</v>
      </c>
      <c r="DU306">
        <v>41</v>
      </c>
      <c r="DV306">
        <v>26.6</v>
      </c>
      <c r="DW306">
        <v>41</v>
      </c>
      <c r="DX306">
        <v>26.6</v>
      </c>
      <c r="DY306">
        <v>0</v>
      </c>
      <c r="DZ306">
        <v>0</v>
      </c>
      <c r="EA306">
        <v>9</v>
      </c>
      <c r="EB306">
        <v>5.8</v>
      </c>
      <c r="EC306">
        <v>39</v>
      </c>
      <c r="ED306">
        <v>25.3</v>
      </c>
    </row>
    <row r="307" spans="1:134" x14ac:dyDescent="0.35">
      <c r="A307" s="228" t="str">
        <f t="shared" si="5"/>
        <v>Provisional.State-funded mainstream.Admission type by prior attainment.Total</v>
      </c>
      <c r="B307">
        <v>201819</v>
      </c>
      <c r="C307" t="s">
        <v>223</v>
      </c>
      <c r="D307" t="s">
        <v>224</v>
      </c>
      <c r="E307" t="s">
        <v>225</v>
      </c>
      <c r="F307" t="s">
        <v>226</v>
      </c>
      <c r="G307" t="s">
        <v>239</v>
      </c>
      <c r="H307" s="380" t="s">
        <v>235</v>
      </c>
      <c r="I307" t="s">
        <v>400</v>
      </c>
      <c r="J307" t="s">
        <v>7</v>
      </c>
      <c r="K307" t="s">
        <v>373</v>
      </c>
      <c r="L307" t="s">
        <v>401</v>
      </c>
      <c r="M307" t="s">
        <v>7</v>
      </c>
      <c r="N307">
        <v>211</v>
      </c>
      <c r="O307">
        <v>17317</v>
      </c>
      <c r="P307">
        <v>676596.52</v>
      </c>
      <c r="Q307">
        <v>39.1</v>
      </c>
      <c r="R307">
        <v>17101</v>
      </c>
      <c r="S307">
        <v>98.8</v>
      </c>
      <c r="T307">
        <v>3353</v>
      </c>
      <c r="U307">
        <v>19.399999999999999</v>
      </c>
      <c r="V307">
        <v>8780</v>
      </c>
      <c r="W307">
        <v>50.7</v>
      </c>
      <c r="X307">
        <v>4340</v>
      </c>
      <c r="Y307">
        <v>25.1</v>
      </c>
      <c r="Z307">
        <v>481</v>
      </c>
      <c r="AA307">
        <v>2.8</v>
      </c>
      <c r="AB307">
        <v>1367</v>
      </c>
      <c r="AC307">
        <v>7.9</v>
      </c>
      <c r="AD307">
        <v>55144.7</v>
      </c>
      <c r="AE307">
        <v>3.18</v>
      </c>
      <c r="AF307">
        <v>17317</v>
      </c>
      <c r="AG307">
        <v>-1445.57</v>
      </c>
      <c r="AH307">
        <v>-0.08</v>
      </c>
      <c r="AI307">
        <v>-0.1</v>
      </c>
      <c r="AJ307">
        <v>-0.06</v>
      </c>
      <c r="AK307">
        <v>-1847.38</v>
      </c>
      <c r="AL307">
        <v>-0.11</v>
      </c>
      <c r="AM307">
        <v>-0.13</v>
      </c>
      <c r="AN307">
        <v>-0.09</v>
      </c>
      <c r="AO307">
        <v>-1366.82</v>
      </c>
      <c r="AP307">
        <v>-0.08</v>
      </c>
      <c r="AQ307">
        <v>-0.1</v>
      </c>
      <c r="AR307">
        <v>-0.06</v>
      </c>
      <c r="AS307">
        <v>-2962.85</v>
      </c>
      <c r="AT307">
        <v>-0.17</v>
      </c>
      <c r="AU307">
        <v>-0.19</v>
      </c>
      <c r="AV307">
        <v>-0.15</v>
      </c>
      <c r="AW307">
        <v>60.99</v>
      </c>
      <c r="AX307">
        <v>0</v>
      </c>
      <c r="AY307">
        <v>-0.02</v>
      </c>
      <c r="AZ307">
        <v>0.02</v>
      </c>
      <c r="BA307">
        <v>17175</v>
      </c>
      <c r="BB307">
        <v>99.2</v>
      </c>
      <c r="BC307">
        <v>17132</v>
      </c>
      <c r="BD307">
        <v>98.9</v>
      </c>
      <c r="BE307">
        <v>16941</v>
      </c>
      <c r="BF307">
        <v>97.8</v>
      </c>
      <c r="BG307">
        <v>17115</v>
      </c>
      <c r="BH307">
        <v>98.8</v>
      </c>
      <c r="BI307">
        <v>16886</v>
      </c>
      <c r="BJ307">
        <v>97.5</v>
      </c>
      <c r="BK307">
        <v>14115</v>
      </c>
      <c r="BL307">
        <v>81.5</v>
      </c>
      <c r="BM307">
        <v>5354</v>
      </c>
      <c r="BN307">
        <v>30.9</v>
      </c>
      <c r="BO307">
        <v>8041</v>
      </c>
      <c r="BP307">
        <v>46.4</v>
      </c>
      <c r="BQ307">
        <v>4411</v>
      </c>
      <c r="BR307">
        <v>25.5</v>
      </c>
      <c r="BS307">
        <v>3733</v>
      </c>
      <c r="BT307">
        <v>22.1</v>
      </c>
      <c r="BU307">
        <v>3649</v>
      </c>
      <c r="BV307">
        <v>25.9</v>
      </c>
      <c r="BW307">
        <v>1446</v>
      </c>
      <c r="BX307">
        <v>27</v>
      </c>
      <c r="BY307">
        <v>12037</v>
      </c>
      <c r="BZ307">
        <v>69.5</v>
      </c>
      <c r="CA307">
        <v>10230</v>
      </c>
      <c r="CB307">
        <v>59.1</v>
      </c>
      <c r="CC307">
        <v>7868</v>
      </c>
      <c r="CD307">
        <v>46.6</v>
      </c>
      <c r="CE307">
        <v>5966</v>
      </c>
      <c r="CF307">
        <v>42.3</v>
      </c>
      <c r="CG307">
        <v>2425</v>
      </c>
      <c r="CH307">
        <v>45.3</v>
      </c>
      <c r="CI307">
        <v>74984</v>
      </c>
      <c r="CJ307">
        <v>4.33</v>
      </c>
      <c r="CK307">
        <v>63800</v>
      </c>
      <c r="CL307">
        <v>3.68</v>
      </c>
      <c r="CM307">
        <v>62434</v>
      </c>
      <c r="CN307">
        <v>3.61</v>
      </c>
      <c r="CO307">
        <v>47698</v>
      </c>
      <c r="CP307">
        <v>2.75</v>
      </c>
      <c r="CQ307">
        <v>19516.52</v>
      </c>
      <c r="CR307">
        <v>1.1299999999999999</v>
      </c>
      <c r="CS307">
        <v>150354</v>
      </c>
      <c r="CT307">
        <v>8.6999999999999993</v>
      </c>
      <c r="CU307">
        <v>127600</v>
      </c>
      <c r="CV307">
        <v>7.4</v>
      </c>
      <c r="CW307">
        <v>181635.89</v>
      </c>
      <c r="CX307">
        <v>10.5</v>
      </c>
      <c r="CY307">
        <v>217006.63</v>
      </c>
      <c r="CZ307">
        <v>12.5</v>
      </c>
      <c r="DA307">
        <v>146662.13</v>
      </c>
      <c r="DB307">
        <v>8.5</v>
      </c>
      <c r="DC307">
        <v>70344.5</v>
      </c>
      <c r="DD307">
        <v>4.0999999999999996</v>
      </c>
      <c r="DE307">
        <v>48487</v>
      </c>
      <c r="DF307">
        <v>2.8</v>
      </c>
      <c r="DG307">
        <v>49303</v>
      </c>
      <c r="DH307">
        <v>2.8</v>
      </c>
      <c r="DI307">
        <v>179</v>
      </c>
      <c r="DJ307">
        <v>1</v>
      </c>
      <c r="DK307">
        <v>105</v>
      </c>
      <c r="DL307">
        <v>0.6</v>
      </c>
      <c r="DM307">
        <v>199</v>
      </c>
      <c r="DN307">
        <v>1.1000000000000001</v>
      </c>
      <c r="DO307">
        <v>1768</v>
      </c>
      <c r="DP307">
        <v>10.199999999999999</v>
      </c>
      <c r="DQ307">
        <v>10726</v>
      </c>
      <c r="DR307">
        <v>61.9</v>
      </c>
      <c r="DS307">
        <v>14820</v>
      </c>
      <c r="DT307">
        <v>85.6</v>
      </c>
      <c r="DU307">
        <v>2067</v>
      </c>
      <c r="DV307">
        <v>11.9</v>
      </c>
      <c r="DW307">
        <v>1997</v>
      </c>
      <c r="DX307">
        <v>11.5</v>
      </c>
      <c r="DY307">
        <v>1234</v>
      </c>
      <c r="DZ307">
        <v>7.1</v>
      </c>
      <c r="EA307">
        <v>123</v>
      </c>
      <c r="EB307">
        <v>0.7</v>
      </c>
      <c r="EC307">
        <v>7893</v>
      </c>
      <c r="ED307">
        <v>45.6</v>
      </c>
    </row>
    <row r="308" spans="1:134" x14ac:dyDescent="0.35">
      <c r="A308" s="228" t="str">
        <f t="shared" si="5"/>
        <v>Provisional.State-funded mainstream.Admission type by prior attainment.Total</v>
      </c>
      <c r="B308">
        <v>201819</v>
      </c>
      <c r="C308" t="s">
        <v>223</v>
      </c>
      <c r="D308" t="s">
        <v>224</v>
      </c>
      <c r="E308" t="s">
        <v>225</v>
      </c>
      <c r="F308" t="s">
        <v>226</v>
      </c>
      <c r="G308" t="s">
        <v>239</v>
      </c>
      <c r="H308" s="380" t="s">
        <v>235</v>
      </c>
      <c r="I308" t="s">
        <v>400</v>
      </c>
      <c r="J308" t="s">
        <v>7</v>
      </c>
      <c r="K308" t="s">
        <v>373</v>
      </c>
      <c r="L308" t="s">
        <v>402</v>
      </c>
      <c r="M308" t="s">
        <v>7</v>
      </c>
      <c r="N308">
        <v>2816</v>
      </c>
      <c r="O308">
        <v>208496</v>
      </c>
      <c r="P308">
        <v>8370226.1900000004</v>
      </c>
      <c r="Q308">
        <v>40.1</v>
      </c>
      <c r="R308">
        <v>206028</v>
      </c>
      <c r="S308">
        <v>98.8</v>
      </c>
      <c r="T308">
        <v>46500</v>
      </c>
      <c r="U308">
        <v>22.3</v>
      </c>
      <c r="V308">
        <v>111361</v>
      </c>
      <c r="W308">
        <v>53.4</v>
      </c>
      <c r="X308">
        <v>63591</v>
      </c>
      <c r="Y308">
        <v>30.5</v>
      </c>
      <c r="Z308">
        <v>9311</v>
      </c>
      <c r="AA308">
        <v>4.5</v>
      </c>
      <c r="AB308">
        <v>23102</v>
      </c>
      <c r="AC308">
        <v>11.1</v>
      </c>
      <c r="AD308">
        <v>699149.27</v>
      </c>
      <c r="AE308">
        <v>3.35</v>
      </c>
      <c r="AF308">
        <v>208496</v>
      </c>
      <c r="AG308">
        <v>1479.88</v>
      </c>
      <c r="AH308">
        <v>0.01</v>
      </c>
      <c r="AI308">
        <v>0</v>
      </c>
      <c r="AJ308">
        <v>0.01</v>
      </c>
      <c r="AK308">
        <v>1159.71</v>
      </c>
      <c r="AL308">
        <v>0.01</v>
      </c>
      <c r="AM308">
        <v>0</v>
      </c>
      <c r="AN308">
        <v>0.01</v>
      </c>
      <c r="AO308">
        <v>300.94</v>
      </c>
      <c r="AP308">
        <v>0</v>
      </c>
      <c r="AQ308">
        <v>0</v>
      </c>
      <c r="AR308">
        <v>0.01</v>
      </c>
      <c r="AS308">
        <v>1693.47</v>
      </c>
      <c r="AT308">
        <v>0.01</v>
      </c>
      <c r="AU308">
        <v>0</v>
      </c>
      <c r="AV308">
        <v>0.01</v>
      </c>
      <c r="AW308">
        <v>-147.22999999999999</v>
      </c>
      <c r="AX308">
        <v>0</v>
      </c>
      <c r="AY308">
        <v>-0.01</v>
      </c>
      <c r="AZ308">
        <v>0</v>
      </c>
      <c r="BA308">
        <v>206970</v>
      </c>
      <c r="BB308">
        <v>99.3</v>
      </c>
      <c r="BC308">
        <v>206563</v>
      </c>
      <c r="BD308">
        <v>99.1</v>
      </c>
      <c r="BE308">
        <v>204231</v>
      </c>
      <c r="BF308">
        <v>98</v>
      </c>
      <c r="BG308">
        <v>206280</v>
      </c>
      <c r="BH308">
        <v>98.9</v>
      </c>
      <c r="BI308">
        <v>203226</v>
      </c>
      <c r="BJ308">
        <v>97.5</v>
      </c>
      <c r="BK308">
        <v>170952</v>
      </c>
      <c r="BL308">
        <v>82</v>
      </c>
      <c r="BM308">
        <v>76521</v>
      </c>
      <c r="BN308">
        <v>36.700000000000003</v>
      </c>
      <c r="BO308">
        <v>103921</v>
      </c>
      <c r="BP308">
        <v>49.8</v>
      </c>
      <c r="BQ308">
        <v>59887</v>
      </c>
      <c r="BR308">
        <v>28.7</v>
      </c>
      <c r="BS308">
        <v>52708</v>
      </c>
      <c r="BT308">
        <v>25.9</v>
      </c>
      <c r="BU308">
        <v>51485</v>
      </c>
      <c r="BV308">
        <v>30.1</v>
      </c>
      <c r="BW308">
        <v>24026</v>
      </c>
      <c r="BX308">
        <v>31.4</v>
      </c>
      <c r="BY308">
        <v>150763</v>
      </c>
      <c r="BZ308">
        <v>72.3</v>
      </c>
      <c r="CA308">
        <v>127543</v>
      </c>
      <c r="CB308">
        <v>61.2</v>
      </c>
      <c r="CC308">
        <v>104139</v>
      </c>
      <c r="CD308">
        <v>51.2</v>
      </c>
      <c r="CE308">
        <v>79633</v>
      </c>
      <c r="CF308">
        <v>46.6</v>
      </c>
      <c r="CG308">
        <v>38325</v>
      </c>
      <c r="CH308">
        <v>50.1</v>
      </c>
      <c r="CI308">
        <v>929520</v>
      </c>
      <c r="CJ308">
        <v>4.46</v>
      </c>
      <c r="CK308">
        <v>788738.63</v>
      </c>
      <c r="CL308">
        <v>3.78</v>
      </c>
      <c r="CM308">
        <v>784953</v>
      </c>
      <c r="CN308">
        <v>3.76</v>
      </c>
      <c r="CO308">
        <v>612492</v>
      </c>
      <c r="CP308">
        <v>2.94</v>
      </c>
      <c r="CQ308">
        <v>294240.75</v>
      </c>
      <c r="CR308">
        <v>1.41</v>
      </c>
      <c r="CS308">
        <v>1863479</v>
      </c>
      <c r="CT308">
        <v>8.9</v>
      </c>
      <c r="CU308">
        <v>1577477.26</v>
      </c>
      <c r="CV308">
        <v>7.6</v>
      </c>
      <c r="CW308">
        <v>2310275.7599999998</v>
      </c>
      <c r="CX308">
        <v>11.1</v>
      </c>
      <c r="CY308">
        <v>2618994.17</v>
      </c>
      <c r="CZ308">
        <v>12.6</v>
      </c>
      <c r="DA308">
        <v>1974224.42</v>
      </c>
      <c r="DB308">
        <v>9.5</v>
      </c>
      <c r="DC308">
        <v>644769.75</v>
      </c>
      <c r="DD308">
        <v>3.1</v>
      </c>
      <c r="DE308">
        <v>588746</v>
      </c>
      <c r="DF308">
        <v>2.8</v>
      </c>
      <c r="DG308">
        <v>595403</v>
      </c>
      <c r="DH308">
        <v>2.9</v>
      </c>
      <c r="DI308">
        <v>1953</v>
      </c>
      <c r="DJ308">
        <v>0.9</v>
      </c>
      <c r="DK308">
        <v>1278</v>
      </c>
      <c r="DL308">
        <v>0.6</v>
      </c>
      <c r="DM308">
        <v>2023</v>
      </c>
      <c r="DN308">
        <v>1</v>
      </c>
      <c r="DO308">
        <v>20673</v>
      </c>
      <c r="DP308">
        <v>9.9</v>
      </c>
      <c r="DQ308">
        <v>118978</v>
      </c>
      <c r="DR308">
        <v>57.1</v>
      </c>
      <c r="DS308">
        <v>179024</v>
      </c>
      <c r="DT308">
        <v>85.9</v>
      </c>
      <c r="DU308">
        <v>24208</v>
      </c>
      <c r="DV308">
        <v>11.6</v>
      </c>
      <c r="DW308">
        <v>24010</v>
      </c>
      <c r="DX308">
        <v>11.5</v>
      </c>
      <c r="DY308">
        <v>16327</v>
      </c>
      <c r="DZ308">
        <v>7.8</v>
      </c>
      <c r="EA308">
        <v>2976</v>
      </c>
      <c r="EB308">
        <v>1.4</v>
      </c>
      <c r="EC308">
        <v>96698</v>
      </c>
      <c r="ED308">
        <v>46.4</v>
      </c>
    </row>
    <row r="309" spans="1:134" x14ac:dyDescent="0.35">
      <c r="A309" s="228" t="str">
        <f t="shared" si="5"/>
        <v>Provisional.State-funded mainstream.Admission type by prior attainment.Total</v>
      </c>
      <c r="B309">
        <v>201819</v>
      </c>
      <c r="C309" t="s">
        <v>223</v>
      </c>
      <c r="D309" t="s">
        <v>224</v>
      </c>
      <c r="E309" t="s">
        <v>225</v>
      </c>
      <c r="F309" t="s">
        <v>226</v>
      </c>
      <c r="G309" t="s">
        <v>239</v>
      </c>
      <c r="H309" s="380" t="s">
        <v>235</v>
      </c>
      <c r="I309" t="s">
        <v>400</v>
      </c>
      <c r="J309" t="s">
        <v>7</v>
      </c>
      <c r="K309" t="s">
        <v>373</v>
      </c>
      <c r="L309" t="s">
        <v>403</v>
      </c>
      <c r="M309" t="s">
        <v>7</v>
      </c>
      <c r="N309">
        <v>124</v>
      </c>
      <c r="O309">
        <v>1093</v>
      </c>
      <c r="P309">
        <v>59399.89</v>
      </c>
      <c r="Q309">
        <v>54.3</v>
      </c>
      <c r="R309">
        <v>1092</v>
      </c>
      <c r="S309">
        <v>99.9</v>
      </c>
      <c r="T309">
        <v>689</v>
      </c>
      <c r="U309">
        <v>63</v>
      </c>
      <c r="V309">
        <v>1003</v>
      </c>
      <c r="W309">
        <v>91.8</v>
      </c>
      <c r="X309">
        <v>700</v>
      </c>
      <c r="Y309">
        <v>64</v>
      </c>
      <c r="Z309">
        <v>232</v>
      </c>
      <c r="AA309">
        <v>21.2</v>
      </c>
      <c r="AB309">
        <v>447</v>
      </c>
      <c r="AC309">
        <v>40.9</v>
      </c>
      <c r="AD309">
        <v>5362.08</v>
      </c>
      <c r="AE309">
        <v>4.91</v>
      </c>
      <c r="AF309">
        <v>1093</v>
      </c>
      <c r="AG309">
        <v>1079.8499999999999</v>
      </c>
      <c r="AH309">
        <v>0.99</v>
      </c>
      <c r="AI309">
        <v>0.91</v>
      </c>
      <c r="AJ309">
        <v>1.06</v>
      </c>
      <c r="AK309">
        <v>1033.92</v>
      </c>
      <c r="AL309">
        <v>0.95</v>
      </c>
      <c r="AM309">
        <v>0.87</v>
      </c>
      <c r="AN309">
        <v>1.02</v>
      </c>
      <c r="AO309">
        <v>1007.83</v>
      </c>
      <c r="AP309">
        <v>0.92</v>
      </c>
      <c r="AQ309">
        <v>0.85</v>
      </c>
      <c r="AR309">
        <v>1</v>
      </c>
      <c r="AS309">
        <v>1319.28</v>
      </c>
      <c r="AT309">
        <v>1.21</v>
      </c>
      <c r="AU309">
        <v>1.1299999999999999</v>
      </c>
      <c r="AV309">
        <v>1.28</v>
      </c>
      <c r="AW309">
        <v>919.04</v>
      </c>
      <c r="AX309">
        <v>0.84</v>
      </c>
      <c r="AY309">
        <v>0.76</v>
      </c>
      <c r="AZ309">
        <v>0.92</v>
      </c>
      <c r="BA309">
        <v>1093</v>
      </c>
      <c r="BB309">
        <v>100</v>
      </c>
      <c r="BC309">
        <v>1093</v>
      </c>
      <c r="BD309">
        <v>100</v>
      </c>
      <c r="BE309">
        <v>1088</v>
      </c>
      <c r="BF309">
        <v>99.5</v>
      </c>
      <c r="BG309">
        <v>1092</v>
      </c>
      <c r="BH309">
        <v>99.9</v>
      </c>
      <c r="BI309">
        <v>1086</v>
      </c>
      <c r="BJ309">
        <v>99.4</v>
      </c>
      <c r="BK309">
        <v>959</v>
      </c>
      <c r="BL309">
        <v>87.7</v>
      </c>
      <c r="BM309">
        <v>801</v>
      </c>
      <c r="BN309">
        <v>73.3</v>
      </c>
      <c r="BO309">
        <v>935</v>
      </c>
      <c r="BP309">
        <v>85.5</v>
      </c>
      <c r="BQ309">
        <v>766</v>
      </c>
      <c r="BR309">
        <v>70.099999999999994</v>
      </c>
      <c r="BS309">
        <v>714</v>
      </c>
      <c r="BT309">
        <v>65.7</v>
      </c>
      <c r="BU309">
        <v>651</v>
      </c>
      <c r="BV309">
        <v>67.900000000000006</v>
      </c>
      <c r="BW309">
        <v>370</v>
      </c>
      <c r="BX309">
        <v>46.2</v>
      </c>
      <c r="BY309">
        <v>1050</v>
      </c>
      <c r="BZ309">
        <v>96.1</v>
      </c>
      <c r="CA309">
        <v>1036</v>
      </c>
      <c r="CB309">
        <v>94.8</v>
      </c>
      <c r="CC309">
        <v>966</v>
      </c>
      <c r="CD309">
        <v>89</v>
      </c>
      <c r="CE309">
        <v>818</v>
      </c>
      <c r="CF309">
        <v>85.3</v>
      </c>
      <c r="CG309">
        <v>563</v>
      </c>
      <c r="CH309">
        <v>70.3</v>
      </c>
      <c r="CI309">
        <v>6354</v>
      </c>
      <c r="CJ309">
        <v>5.81</v>
      </c>
      <c r="CK309">
        <v>5663</v>
      </c>
      <c r="CL309">
        <v>5.18</v>
      </c>
      <c r="CM309">
        <v>5779.5</v>
      </c>
      <c r="CN309">
        <v>5.29</v>
      </c>
      <c r="CO309">
        <v>5010</v>
      </c>
      <c r="CP309">
        <v>4.58</v>
      </c>
      <c r="CQ309">
        <v>3587.13</v>
      </c>
      <c r="CR309">
        <v>3.28</v>
      </c>
      <c r="CS309">
        <v>12718</v>
      </c>
      <c r="CT309">
        <v>11.6</v>
      </c>
      <c r="CU309">
        <v>11326</v>
      </c>
      <c r="CV309">
        <v>10.4</v>
      </c>
      <c r="CW309">
        <v>17626.63</v>
      </c>
      <c r="CX309">
        <v>16.100000000000001</v>
      </c>
      <c r="CY309">
        <v>17729.259999999998</v>
      </c>
      <c r="CZ309">
        <v>16.2</v>
      </c>
      <c r="DA309">
        <v>16992.259999999998</v>
      </c>
      <c r="DB309">
        <v>15.5</v>
      </c>
      <c r="DC309">
        <v>737</v>
      </c>
      <c r="DD309">
        <v>0.7</v>
      </c>
      <c r="DE309">
        <v>3232</v>
      </c>
      <c r="DF309">
        <v>3</v>
      </c>
      <c r="DG309">
        <v>3249</v>
      </c>
      <c r="DH309">
        <v>3</v>
      </c>
      <c r="DI309">
        <v>0</v>
      </c>
      <c r="DJ309">
        <v>0</v>
      </c>
      <c r="DK309">
        <v>1</v>
      </c>
      <c r="DL309">
        <v>0.1</v>
      </c>
      <c r="DM309">
        <v>4</v>
      </c>
      <c r="DN309">
        <v>0.4</v>
      </c>
      <c r="DO309">
        <v>35</v>
      </c>
      <c r="DP309">
        <v>3.2</v>
      </c>
      <c r="DQ309">
        <v>353</v>
      </c>
      <c r="DR309">
        <v>32.299999999999997</v>
      </c>
      <c r="DS309">
        <v>587</v>
      </c>
      <c r="DT309">
        <v>53.7</v>
      </c>
      <c r="DU309">
        <v>499</v>
      </c>
      <c r="DV309">
        <v>45.7</v>
      </c>
      <c r="DW309">
        <v>499</v>
      </c>
      <c r="DX309">
        <v>45.7</v>
      </c>
      <c r="DY309">
        <v>176</v>
      </c>
      <c r="DZ309">
        <v>16.100000000000001</v>
      </c>
      <c r="EA309">
        <v>51</v>
      </c>
      <c r="EB309">
        <v>4.7</v>
      </c>
      <c r="EC309">
        <v>551</v>
      </c>
      <c r="ED309">
        <v>50.4</v>
      </c>
    </row>
    <row r="310" spans="1:134" x14ac:dyDescent="0.35">
      <c r="A310" s="228" t="str">
        <f t="shared" si="5"/>
        <v>Provisional.State-funded mainstream.Prior attainment.Total</v>
      </c>
      <c r="B310">
        <v>201819</v>
      </c>
      <c r="C310" t="s">
        <v>223</v>
      </c>
      <c r="D310" t="s">
        <v>224</v>
      </c>
      <c r="E310" t="s">
        <v>225</v>
      </c>
      <c r="F310" t="s">
        <v>226</v>
      </c>
      <c r="G310" t="s">
        <v>239</v>
      </c>
      <c r="H310" s="380" t="s">
        <v>235</v>
      </c>
      <c r="I310" t="s">
        <v>362</v>
      </c>
      <c r="J310" t="s">
        <v>7</v>
      </c>
      <c r="K310" t="s">
        <v>373</v>
      </c>
      <c r="L310" t="s">
        <v>7</v>
      </c>
      <c r="M310" t="s">
        <v>7</v>
      </c>
      <c r="N310">
        <v>3166</v>
      </c>
      <c r="O310">
        <v>227461</v>
      </c>
      <c r="P310">
        <v>9115323.0999999996</v>
      </c>
      <c r="Q310">
        <v>40.1</v>
      </c>
      <c r="R310">
        <v>224677</v>
      </c>
      <c r="S310">
        <v>98.8</v>
      </c>
      <c r="T310">
        <v>50562</v>
      </c>
      <c r="U310">
        <v>22.2</v>
      </c>
      <c r="V310">
        <v>121221</v>
      </c>
      <c r="W310">
        <v>53.3</v>
      </c>
      <c r="X310">
        <v>68636</v>
      </c>
      <c r="Y310">
        <v>30.2</v>
      </c>
      <c r="Z310">
        <v>10024</v>
      </c>
      <c r="AA310">
        <v>4.4000000000000004</v>
      </c>
      <c r="AB310">
        <v>24917</v>
      </c>
      <c r="AC310">
        <v>11</v>
      </c>
      <c r="AD310">
        <v>760337.73</v>
      </c>
      <c r="AE310">
        <v>3.34</v>
      </c>
      <c r="AF310">
        <v>227461</v>
      </c>
      <c r="AG310">
        <v>-96.64</v>
      </c>
      <c r="AH310">
        <v>0</v>
      </c>
      <c r="AI310">
        <v>-0.01</v>
      </c>
      <c r="AJ310">
        <v>0</v>
      </c>
      <c r="AK310">
        <v>-941.73</v>
      </c>
      <c r="AL310">
        <v>0</v>
      </c>
      <c r="AM310">
        <v>-0.01</v>
      </c>
      <c r="AN310">
        <v>0</v>
      </c>
      <c r="AO310">
        <v>-874.58</v>
      </c>
      <c r="AP310">
        <v>0</v>
      </c>
      <c r="AQ310">
        <v>-0.01</v>
      </c>
      <c r="AR310">
        <v>0</v>
      </c>
      <c r="AS310">
        <v>-1195.42</v>
      </c>
      <c r="AT310">
        <v>-0.01</v>
      </c>
      <c r="AU310">
        <v>-0.01</v>
      </c>
      <c r="AV310">
        <v>0</v>
      </c>
      <c r="AW310">
        <v>-655.41</v>
      </c>
      <c r="AX310">
        <v>0</v>
      </c>
      <c r="AY310">
        <v>-0.01</v>
      </c>
      <c r="AZ310">
        <v>0</v>
      </c>
      <c r="BA310">
        <v>225724</v>
      </c>
      <c r="BB310">
        <v>99.2</v>
      </c>
      <c r="BC310">
        <v>225267</v>
      </c>
      <c r="BD310">
        <v>99</v>
      </c>
      <c r="BE310">
        <v>222507</v>
      </c>
      <c r="BF310">
        <v>97.8</v>
      </c>
      <c r="BG310">
        <v>224954</v>
      </c>
      <c r="BH310">
        <v>98.9</v>
      </c>
      <c r="BI310">
        <v>221495</v>
      </c>
      <c r="BJ310">
        <v>97.4</v>
      </c>
      <c r="BK310">
        <v>186227</v>
      </c>
      <c r="BL310">
        <v>81.900000000000006</v>
      </c>
      <c r="BM310">
        <v>82694</v>
      </c>
      <c r="BN310">
        <v>36.4</v>
      </c>
      <c r="BO310">
        <v>112954</v>
      </c>
      <c r="BP310">
        <v>49.7</v>
      </c>
      <c r="BQ310">
        <v>65097</v>
      </c>
      <c r="BR310">
        <v>28.6</v>
      </c>
      <c r="BS310">
        <v>57168</v>
      </c>
      <c r="BT310">
        <v>25.8</v>
      </c>
      <c r="BU310">
        <v>55797</v>
      </c>
      <c r="BV310">
        <v>30</v>
      </c>
      <c r="BW310">
        <v>25844</v>
      </c>
      <c r="BX310">
        <v>31.3</v>
      </c>
      <c r="BY310">
        <v>163968</v>
      </c>
      <c r="BZ310">
        <v>72.099999999999994</v>
      </c>
      <c r="CA310">
        <v>138927</v>
      </c>
      <c r="CB310">
        <v>61.1</v>
      </c>
      <c r="CC310">
        <v>113013</v>
      </c>
      <c r="CD310">
        <v>51</v>
      </c>
      <c r="CE310">
        <v>86443</v>
      </c>
      <c r="CF310">
        <v>46.4</v>
      </c>
      <c r="CG310">
        <v>41319</v>
      </c>
      <c r="CH310">
        <v>50</v>
      </c>
      <c r="CI310">
        <v>1011722</v>
      </c>
      <c r="CJ310">
        <v>4.45</v>
      </c>
      <c r="CK310">
        <v>859400.63</v>
      </c>
      <c r="CL310">
        <v>3.78</v>
      </c>
      <c r="CM310">
        <v>853950.5</v>
      </c>
      <c r="CN310">
        <v>3.75</v>
      </c>
      <c r="CO310">
        <v>665603</v>
      </c>
      <c r="CP310">
        <v>2.93</v>
      </c>
      <c r="CQ310">
        <v>317400.40000000002</v>
      </c>
      <c r="CR310">
        <v>1.4</v>
      </c>
      <c r="CS310">
        <v>2028788</v>
      </c>
      <c r="CT310">
        <v>8.9</v>
      </c>
      <c r="CU310">
        <v>1718801.26</v>
      </c>
      <c r="CV310">
        <v>7.6</v>
      </c>
      <c r="CW310">
        <v>2511691.2799999998</v>
      </c>
      <c r="CX310">
        <v>11</v>
      </c>
      <c r="CY310">
        <v>2856042.56</v>
      </c>
      <c r="CZ310">
        <v>12.6</v>
      </c>
      <c r="DA310">
        <v>2139044.81</v>
      </c>
      <c r="DB310">
        <v>9.4</v>
      </c>
      <c r="DC310">
        <v>716997.75</v>
      </c>
      <c r="DD310">
        <v>3.2</v>
      </c>
      <c r="DE310">
        <v>641289</v>
      </c>
      <c r="DF310">
        <v>2.8</v>
      </c>
      <c r="DG310">
        <v>648638</v>
      </c>
      <c r="DH310">
        <v>2.9</v>
      </c>
      <c r="DI310">
        <v>2219</v>
      </c>
      <c r="DJ310">
        <v>1</v>
      </c>
      <c r="DK310">
        <v>1505</v>
      </c>
      <c r="DL310">
        <v>0.7</v>
      </c>
      <c r="DM310">
        <v>2320</v>
      </c>
      <c r="DN310">
        <v>1</v>
      </c>
      <c r="DO310">
        <v>22572</v>
      </c>
      <c r="DP310">
        <v>9.9</v>
      </c>
      <c r="DQ310">
        <v>130209</v>
      </c>
      <c r="DR310">
        <v>57.2</v>
      </c>
      <c r="DS310">
        <v>194721</v>
      </c>
      <c r="DT310">
        <v>85.6</v>
      </c>
      <c r="DU310">
        <v>26781</v>
      </c>
      <c r="DV310">
        <v>11.8</v>
      </c>
      <c r="DW310">
        <v>26513</v>
      </c>
      <c r="DX310">
        <v>11.7</v>
      </c>
      <c r="DY310">
        <v>17740</v>
      </c>
      <c r="DZ310">
        <v>7.8</v>
      </c>
      <c r="EA310">
        <v>3150</v>
      </c>
      <c r="EB310">
        <v>1.4</v>
      </c>
      <c r="EC310">
        <v>105238</v>
      </c>
      <c r="ED310">
        <v>46.3</v>
      </c>
    </row>
    <row r="311" spans="1:134" x14ac:dyDescent="0.35">
      <c r="A311" s="228" t="str">
        <f t="shared" si="5"/>
        <v>Provisional.State-funded special schools.Prior attainment.Total</v>
      </c>
      <c r="B311">
        <v>201819</v>
      </c>
      <c r="C311" t="s">
        <v>223</v>
      </c>
      <c r="D311" t="s">
        <v>224</v>
      </c>
      <c r="E311" t="s">
        <v>225</v>
      </c>
      <c r="F311" t="s">
        <v>226</v>
      </c>
      <c r="G311" t="s">
        <v>239</v>
      </c>
      <c r="H311" s="380" t="s">
        <v>238</v>
      </c>
      <c r="I311" t="s">
        <v>362</v>
      </c>
      <c r="J311" t="s">
        <v>7</v>
      </c>
      <c r="K311" t="s">
        <v>373</v>
      </c>
      <c r="L311" t="s">
        <v>7</v>
      </c>
      <c r="M311" t="s">
        <v>7</v>
      </c>
      <c r="N311">
        <v>327</v>
      </c>
      <c r="O311">
        <v>1179</v>
      </c>
      <c r="P311">
        <v>9819.5</v>
      </c>
      <c r="Q311">
        <v>8.3000000000000007</v>
      </c>
      <c r="R311">
        <v>580</v>
      </c>
      <c r="S311">
        <v>49.2</v>
      </c>
      <c r="T311">
        <v>10</v>
      </c>
      <c r="U311">
        <v>0.8</v>
      </c>
      <c r="V311">
        <v>57</v>
      </c>
      <c r="W311">
        <v>4.8</v>
      </c>
      <c r="X311">
        <v>2</v>
      </c>
      <c r="Y311">
        <v>0.2</v>
      </c>
      <c r="Z311">
        <v>0</v>
      </c>
      <c r="AA311">
        <v>0</v>
      </c>
      <c r="AB311">
        <v>2</v>
      </c>
      <c r="AC311">
        <v>0.2</v>
      </c>
      <c r="AD311">
        <v>657.71</v>
      </c>
      <c r="AE311">
        <v>0.56000000000000005</v>
      </c>
      <c r="AF311">
        <v>1179</v>
      </c>
      <c r="AG311">
        <v>-3414.27</v>
      </c>
      <c r="AH311">
        <v>-2.9</v>
      </c>
      <c r="AI311">
        <v>-2.97</v>
      </c>
      <c r="AJ311">
        <v>-2.82</v>
      </c>
      <c r="AK311">
        <v>-3865.51</v>
      </c>
      <c r="AL311">
        <v>-3.28</v>
      </c>
      <c r="AM311">
        <v>-3.35</v>
      </c>
      <c r="AN311">
        <v>-3.21</v>
      </c>
      <c r="AO311">
        <v>-2486.21</v>
      </c>
      <c r="AP311">
        <v>-2.11</v>
      </c>
      <c r="AQ311">
        <v>-2.1800000000000002</v>
      </c>
      <c r="AR311">
        <v>-2.04</v>
      </c>
      <c r="AS311">
        <v>-3270.11</v>
      </c>
      <c r="AT311">
        <v>-2.77</v>
      </c>
      <c r="AU311">
        <v>-2.85</v>
      </c>
      <c r="AV311">
        <v>-2.7</v>
      </c>
      <c r="AW311">
        <v>-3875.35</v>
      </c>
      <c r="AX311">
        <v>-3.29</v>
      </c>
      <c r="AY311">
        <v>-3.36</v>
      </c>
      <c r="AZ311">
        <v>-3.21</v>
      </c>
      <c r="BA311">
        <v>820</v>
      </c>
      <c r="BB311">
        <v>69.599999999999994</v>
      </c>
      <c r="BC311">
        <v>789</v>
      </c>
      <c r="BD311">
        <v>66.900000000000006</v>
      </c>
      <c r="BE311">
        <v>199</v>
      </c>
      <c r="BF311">
        <v>16.899999999999999</v>
      </c>
      <c r="BG311">
        <v>718</v>
      </c>
      <c r="BH311">
        <v>60.9</v>
      </c>
      <c r="BI311">
        <v>251</v>
      </c>
      <c r="BJ311">
        <v>21.3</v>
      </c>
      <c r="BK311">
        <v>93</v>
      </c>
      <c r="BL311">
        <v>7.9</v>
      </c>
      <c r="BM311">
        <v>12</v>
      </c>
      <c r="BN311">
        <v>1</v>
      </c>
      <c r="BO311">
        <v>32</v>
      </c>
      <c r="BP311">
        <v>2.7</v>
      </c>
      <c r="BQ311">
        <v>36</v>
      </c>
      <c r="BR311">
        <v>3.1</v>
      </c>
      <c r="BS311">
        <v>30</v>
      </c>
      <c r="BT311">
        <v>12</v>
      </c>
      <c r="BU311">
        <v>6</v>
      </c>
      <c r="BV311">
        <v>6.5</v>
      </c>
      <c r="BW311">
        <v>7</v>
      </c>
      <c r="BX311">
        <v>58.3</v>
      </c>
      <c r="BY311">
        <v>66</v>
      </c>
      <c r="BZ311">
        <v>5.6</v>
      </c>
      <c r="CA311">
        <v>131</v>
      </c>
      <c r="CB311">
        <v>11.1</v>
      </c>
      <c r="CC311">
        <v>69</v>
      </c>
      <c r="CD311">
        <v>27.5</v>
      </c>
      <c r="CE311">
        <v>21</v>
      </c>
      <c r="CF311">
        <v>22.6</v>
      </c>
      <c r="CG311">
        <v>8</v>
      </c>
      <c r="CH311">
        <v>66.7</v>
      </c>
      <c r="CI311">
        <v>619</v>
      </c>
      <c r="CJ311">
        <v>0.53</v>
      </c>
      <c r="CK311">
        <v>1600</v>
      </c>
      <c r="CL311">
        <v>1.36</v>
      </c>
      <c r="CM311">
        <v>730</v>
      </c>
      <c r="CN311">
        <v>0.62</v>
      </c>
      <c r="CO311">
        <v>216</v>
      </c>
      <c r="CP311">
        <v>0.18</v>
      </c>
      <c r="CQ311">
        <v>50</v>
      </c>
      <c r="CR311">
        <v>0.04</v>
      </c>
      <c r="CS311">
        <v>2166</v>
      </c>
      <c r="CT311">
        <v>1.8</v>
      </c>
      <c r="CU311">
        <v>3200</v>
      </c>
      <c r="CV311">
        <v>2.7</v>
      </c>
      <c r="CW311">
        <v>2134</v>
      </c>
      <c r="CX311">
        <v>1.8</v>
      </c>
      <c r="CY311">
        <v>2319.5</v>
      </c>
      <c r="CZ311">
        <v>2</v>
      </c>
      <c r="DA311">
        <v>1831</v>
      </c>
      <c r="DB311">
        <v>1.6</v>
      </c>
      <c r="DC311">
        <v>488.5</v>
      </c>
      <c r="DD311">
        <v>0.4</v>
      </c>
      <c r="DE311">
        <v>745</v>
      </c>
      <c r="DF311">
        <v>0.6</v>
      </c>
      <c r="DG311">
        <v>785</v>
      </c>
      <c r="DH311">
        <v>0.7</v>
      </c>
      <c r="DI311">
        <v>429</v>
      </c>
      <c r="DJ311">
        <v>36.4</v>
      </c>
      <c r="DK311">
        <v>413</v>
      </c>
      <c r="DL311">
        <v>35</v>
      </c>
      <c r="DM311">
        <v>188</v>
      </c>
      <c r="DN311">
        <v>15.9</v>
      </c>
      <c r="DO311">
        <v>114</v>
      </c>
      <c r="DP311">
        <v>9.6999999999999993</v>
      </c>
      <c r="DQ311">
        <v>33</v>
      </c>
      <c r="DR311">
        <v>2.8</v>
      </c>
      <c r="DS311">
        <v>249</v>
      </c>
      <c r="DT311">
        <v>21.1</v>
      </c>
      <c r="DU311">
        <v>2</v>
      </c>
      <c r="DV311">
        <v>0.2</v>
      </c>
      <c r="DW311">
        <v>1</v>
      </c>
      <c r="DX311">
        <v>0.1</v>
      </c>
      <c r="DY311">
        <v>5</v>
      </c>
      <c r="DZ311">
        <v>0.4</v>
      </c>
      <c r="EA311">
        <v>0</v>
      </c>
      <c r="EB311">
        <v>0</v>
      </c>
      <c r="EC311">
        <v>275</v>
      </c>
      <c r="ED311">
        <v>23.3</v>
      </c>
    </row>
    <row r="312" spans="1:134" x14ac:dyDescent="0.35">
      <c r="A312" s="228" t="str">
        <f t="shared" si="5"/>
        <v>Provisional.Studio Schools.Prior attainment.Total</v>
      </c>
      <c r="B312">
        <v>201819</v>
      </c>
      <c r="C312" t="s">
        <v>223</v>
      </c>
      <c r="D312" t="s">
        <v>224</v>
      </c>
      <c r="E312" t="s">
        <v>225</v>
      </c>
      <c r="F312" t="s">
        <v>226</v>
      </c>
      <c r="G312" t="s">
        <v>239</v>
      </c>
      <c r="H312" s="380" t="s">
        <v>236</v>
      </c>
      <c r="I312" t="s">
        <v>362</v>
      </c>
      <c r="J312" t="s">
        <v>7</v>
      </c>
      <c r="K312" t="s">
        <v>373</v>
      </c>
      <c r="L312" t="s">
        <v>7</v>
      </c>
      <c r="M312" t="s">
        <v>7</v>
      </c>
      <c r="N312">
        <v>26</v>
      </c>
      <c r="O312">
        <v>621</v>
      </c>
      <c r="P312">
        <v>20374</v>
      </c>
      <c r="Q312">
        <v>32.799999999999997</v>
      </c>
      <c r="R312">
        <v>598</v>
      </c>
      <c r="S312">
        <v>96.3</v>
      </c>
      <c r="T312">
        <v>48</v>
      </c>
      <c r="U312">
        <v>7.7</v>
      </c>
      <c r="V312">
        <v>220</v>
      </c>
      <c r="W312">
        <v>35.4</v>
      </c>
      <c r="X312">
        <v>39</v>
      </c>
      <c r="Y312">
        <v>6.3</v>
      </c>
      <c r="Z312">
        <v>1</v>
      </c>
      <c r="AA312">
        <v>0.2</v>
      </c>
      <c r="AB312">
        <v>9</v>
      </c>
      <c r="AC312">
        <v>1.4</v>
      </c>
      <c r="AD312">
        <v>1446.11</v>
      </c>
      <c r="AE312">
        <v>2.33</v>
      </c>
      <c r="AF312">
        <v>621</v>
      </c>
      <c r="AG312">
        <v>-417.81</v>
      </c>
      <c r="AH312">
        <v>-0.67</v>
      </c>
      <c r="AI312">
        <v>-0.77</v>
      </c>
      <c r="AJ312">
        <v>-0.56999999999999995</v>
      </c>
      <c r="AK312">
        <v>-521.62</v>
      </c>
      <c r="AL312">
        <v>-0.84</v>
      </c>
      <c r="AM312">
        <v>-0.94</v>
      </c>
      <c r="AN312">
        <v>-0.74</v>
      </c>
      <c r="AO312">
        <v>-305.5</v>
      </c>
      <c r="AP312">
        <v>-0.49</v>
      </c>
      <c r="AQ312">
        <v>-0.59</v>
      </c>
      <c r="AR312">
        <v>-0.39</v>
      </c>
      <c r="AS312">
        <v>-615.26</v>
      </c>
      <c r="AT312">
        <v>-0.99</v>
      </c>
      <c r="AU312">
        <v>-1.0900000000000001</v>
      </c>
      <c r="AV312">
        <v>-0.89</v>
      </c>
      <c r="AW312">
        <v>-255.53</v>
      </c>
      <c r="AX312">
        <v>-0.41</v>
      </c>
      <c r="AY312">
        <v>-0.51</v>
      </c>
      <c r="AZ312">
        <v>-0.31</v>
      </c>
      <c r="BA312">
        <v>601</v>
      </c>
      <c r="BB312">
        <v>96.8</v>
      </c>
      <c r="BC312">
        <v>598</v>
      </c>
      <c r="BD312">
        <v>96.3</v>
      </c>
      <c r="BE312">
        <v>578</v>
      </c>
      <c r="BF312">
        <v>93.1</v>
      </c>
      <c r="BG312">
        <v>599</v>
      </c>
      <c r="BH312">
        <v>96.5</v>
      </c>
      <c r="BI312">
        <v>535</v>
      </c>
      <c r="BJ312">
        <v>86.2</v>
      </c>
      <c r="BK312">
        <v>259</v>
      </c>
      <c r="BL312">
        <v>41.7</v>
      </c>
      <c r="BM312">
        <v>67</v>
      </c>
      <c r="BN312">
        <v>10.8</v>
      </c>
      <c r="BO312">
        <v>164</v>
      </c>
      <c r="BP312">
        <v>26.4</v>
      </c>
      <c r="BQ312">
        <v>94</v>
      </c>
      <c r="BR312">
        <v>15.1</v>
      </c>
      <c r="BS312">
        <v>67</v>
      </c>
      <c r="BT312">
        <v>12.5</v>
      </c>
      <c r="BU312">
        <v>34</v>
      </c>
      <c r="BV312">
        <v>13.1</v>
      </c>
      <c r="BW312">
        <v>18</v>
      </c>
      <c r="BX312">
        <v>26.9</v>
      </c>
      <c r="BY312">
        <v>318</v>
      </c>
      <c r="BZ312">
        <v>51.2</v>
      </c>
      <c r="CA312">
        <v>289</v>
      </c>
      <c r="CB312">
        <v>46.5</v>
      </c>
      <c r="CC312">
        <v>182</v>
      </c>
      <c r="CD312">
        <v>34</v>
      </c>
      <c r="CE312">
        <v>77</v>
      </c>
      <c r="CF312">
        <v>29.7</v>
      </c>
      <c r="CG312">
        <v>28</v>
      </c>
      <c r="CH312">
        <v>41.8</v>
      </c>
      <c r="CI312">
        <v>2200</v>
      </c>
      <c r="CJ312">
        <v>3.54</v>
      </c>
      <c r="CK312">
        <v>2014</v>
      </c>
      <c r="CL312">
        <v>3.24</v>
      </c>
      <c r="CM312">
        <v>1735.5</v>
      </c>
      <c r="CN312">
        <v>2.79</v>
      </c>
      <c r="CO312">
        <v>742</v>
      </c>
      <c r="CP312">
        <v>1.19</v>
      </c>
      <c r="CQ312">
        <v>249</v>
      </c>
      <c r="CR312">
        <v>0.4</v>
      </c>
      <c r="CS312">
        <v>4450</v>
      </c>
      <c r="CT312">
        <v>7.2</v>
      </c>
      <c r="CU312">
        <v>4028</v>
      </c>
      <c r="CV312">
        <v>6.5</v>
      </c>
      <c r="CW312">
        <v>4930.5</v>
      </c>
      <c r="CX312">
        <v>7.9</v>
      </c>
      <c r="CY312">
        <v>6965.5</v>
      </c>
      <c r="CZ312">
        <v>11.2</v>
      </c>
      <c r="DA312">
        <v>3302.5</v>
      </c>
      <c r="DB312">
        <v>5.3</v>
      </c>
      <c r="DC312">
        <v>3663</v>
      </c>
      <c r="DD312">
        <v>5.9</v>
      </c>
      <c r="DE312">
        <v>1505</v>
      </c>
      <c r="DF312">
        <v>2.4</v>
      </c>
      <c r="DG312">
        <v>1633</v>
      </c>
      <c r="DH312">
        <v>2.6</v>
      </c>
      <c r="DI312">
        <v>22</v>
      </c>
      <c r="DJ312">
        <v>3.5</v>
      </c>
      <c r="DK312">
        <v>9</v>
      </c>
      <c r="DL312">
        <v>1.4</v>
      </c>
      <c r="DM312">
        <v>45</v>
      </c>
      <c r="DN312">
        <v>7.2</v>
      </c>
      <c r="DO312">
        <v>280</v>
      </c>
      <c r="DP312">
        <v>45.1</v>
      </c>
      <c r="DQ312">
        <v>226</v>
      </c>
      <c r="DR312">
        <v>36.4</v>
      </c>
      <c r="DS312">
        <v>419</v>
      </c>
      <c r="DT312">
        <v>67.5</v>
      </c>
      <c r="DU312">
        <v>116</v>
      </c>
      <c r="DV312">
        <v>18.7</v>
      </c>
      <c r="DW312">
        <v>116</v>
      </c>
      <c r="DX312">
        <v>18.7</v>
      </c>
      <c r="DY312">
        <v>9</v>
      </c>
      <c r="DZ312">
        <v>1.4</v>
      </c>
      <c r="EA312">
        <v>2</v>
      </c>
      <c r="EB312">
        <v>0.3</v>
      </c>
      <c r="EC312">
        <v>243</v>
      </c>
      <c r="ED312">
        <v>39.1</v>
      </c>
    </row>
    <row r="313" spans="1:134" x14ac:dyDescent="0.35">
      <c r="A313" s="228" t="str">
        <f t="shared" si="5"/>
        <v>Provisional.University Technical Colleges (UTCs).Prior attainment.Total</v>
      </c>
      <c r="B313">
        <v>201819</v>
      </c>
      <c r="C313" t="s">
        <v>223</v>
      </c>
      <c r="D313" t="s">
        <v>224</v>
      </c>
      <c r="E313" t="s">
        <v>225</v>
      </c>
      <c r="F313" t="s">
        <v>226</v>
      </c>
      <c r="G313" t="s">
        <v>239</v>
      </c>
      <c r="H313" s="380" t="s">
        <v>237</v>
      </c>
      <c r="I313" t="s">
        <v>362</v>
      </c>
      <c r="J313" t="s">
        <v>7</v>
      </c>
      <c r="K313" t="s">
        <v>373</v>
      </c>
      <c r="L313" t="s">
        <v>7</v>
      </c>
      <c r="M313" t="s">
        <v>7</v>
      </c>
      <c r="N313">
        <v>47</v>
      </c>
      <c r="O313">
        <v>1788</v>
      </c>
      <c r="P313">
        <v>58802.5</v>
      </c>
      <c r="Q313">
        <v>32.9</v>
      </c>
      <c r="R313">
        <v>1739</v>
      </c>
      <c r="S313">
        <v>97.3</v>
      </c>
      <c r="T313">
        <v>222</v>
      </c>
      <c r="U313">
        <v>12.4</v>
      </c>
      <c r="V313">
        <v>693</v>
      </c>
      <c r="W313">
        <v>38.799999999999997</v>
      </c>
      <c r="X313">
        <v>34</v>
      </c>
      <c r="Y313">
        <v>1.9</v>
      </c>
      <c r="Z313">
        <v>1</v>
      </c>
      <c r="AA313">
        <v>0.1</v>
      </c>
      <c r="AB313">
        <v>5</v>
      </c>
      <c r="AC313">
        <v>0.3</v>
      </c>
      <c r="AD313">
        <v>4411.51</v>
      </c>
      <c r="AE313">
        <v>2.4700000000000002</v>
      </c>
      <c r="AF313">
        <v>1788</v>
      </c>
      <c r="AG313">
        <v>-1285.83</v>
      </c>
      <c r="AH313">
        <v>-0.72</v>
      </c>
      <c r="AI313">
        <v>-0.78</v>
      </c>
      <c r="AJ313">
        <v>-0.66</v>
      </c>
      <c r="AK313">
        <v>-1458.7</v>
      </c>
      <c r="AL313">
        <v>-0.82</v>
      </c>
      <c r="AM313">
        <v>-0.88</v>
      </c>
      <c r="AN313">
        <v>-0.76</v>
      </c>
      <c r="AO313">
        <v>-534.4</v>
      </c>
      <c r="AP313">
        <v>-0.3</v>
      </c>
      <c r="AQ313">
        <v>-0.36</v>
      </c>
      <c r="AR313">
        <v>-0.24</v>
      </c>
      <c r="AS313">
        <v>-1327.23</v>
      </c>
      <c r="AT313">
        <v>-0.74</v>
      </c>
      <c r="AU313">
        <v>-0.8</v>
      </c>
      <c r="AV313">
        <v>-0.68</v>
      </c>
      <c r="AW313">
        <v>-1669.85</v>
      </c>
      <c r="AX313">
        <v>-0.93</v>
      </c>
      <c r="AY313">
        <v>-0.99</v>
      </c>
      <c r="AZ313">
        <v>-0.87</v>
      </c>
      <c r="BA313">
        <v>1764</v>
      </c>
      <c r="BB313">
        <v>98.7</v>
      </c>
      <c r="BC313">
        <v>1760</v>
      </c>
      <c r="BD313">
        <v>98.4</v>
      </c>
      <c r="BE313">
        <v>1657</v>
      </c>
      <c r="BF313">
        <v>92.7</v>
      </c>
      <c r="BG313">
        <v>1743</v>
      </c>
      <c r="BH313">
        <v>97.5</v>
      </c>
      <c r="BI313">
        <v>1635</v>
      </c>
      <c r="BJ313">
        <v>91.4</v>
      </c>
      <c r="BK313">
        <v>596</v>
      </c>
      <c r="BL313">
        <v>33.299999999999997</v>
      </c>
      <c r="BM313">
        <v>137</v>
      </c>
      <c r="BN313">
        <v>7.7</v>
      </c>
      <c r="BO313">
        <v>540</v>
      </c>
      <c r="BP313">
        <v>30.2</v>
      </c>
      <c r="BQ313">
        <v>371</v>
      </c>
      <c r="BR313">
        <v>20.7</v>
      </c>
      <c r="BS313">
        <v>300</v>
      </c>
      <c r="BT313">
        <v>18.3</v>
      </c>
      <c r="BU313">
        <v>84</v>
      </c>
      <c r="BV313">
        <v>14.1</v>
      </c>
      <c r="BW313">
        <v>32</v>
      </c>
      <c r="BX313">
        <v>23.4</v>
      </c>
      <c r="BY313">
        <v>941</v>
      </c>
      <c r="BZ313">
        <v>52.6</v>
      </c>
      <c r="CA313">
        <v>971</v>
      </c>
      <c r="CB313">
        <v>54.3</v>
      </c>
      <c r="CC313">
        <v>695</v>
      </c>
      <c r="CD313">
        <v>42.5</v>
      </c>
      <c r="CE313">
        <v>161</v>
      </c>
      <c r="CF313">
        <v>27</v>
      </c>
      <c r="CG313">
        <v>55</v>
      </c>
      <c r="CH313">
        <v>40.1</v>
      </c>
      <c r="CI313">
        <v>6421</v>
      </c>
      <c r="CJ313">
        <v>3.59</v>
      </c>
      <c r="CK313">
        <v>6235</v>
      </c>
      <c r="CL313">
        <v>3.49</v>
      </c>
      <c r="CM313">
        <v>5829.5</v>
      </c>
      <c r="CN313">
        <v>3.26</v>
      </c>
      <c r="CO313">
        <v>1671</v>
      </c>
      <c r="CP313">
        <v>0.93</v>
      </c>
      <c r="CQ313">
        <v>483.25</v>
      </c>
      <c r="CR313">
        <v>0.27</v>
      </c>
      <c r="CS313">
        <v>13055</v>
      </c>
      <c r="CT313">
        <v>7.3</v>
      </c>
      <c r="CU313">
        <v>12470</v>
      </c>
      <c r="CV313">
        <v>7</v>
      </c>
      <c r="CW313">
        <v>15806.75</v>
      </c>
      <c r="CX313">
        <v>8.8000000000000007</v>
      </c>
      <c r="CY313">
        <v>17470.75</v>
      </c>
      <c r="CZ313">
        <v>9.8000000000000007</v>
      </c>
      <c r="DA313">
        <v>7869.5</v>
      </c>
      <c r="DB313">
        <v>4.4000000000000004</v>
      </c>
      <c r="DC313">
        <v>9601.25</v>
      </c>
      <c r="DD313">
        <v>5.4</v>
      </c>
      <c r="DE313">
        <v>4569</v>
      </c>
      <c r="DF313">
        <v>2.6</v>
      </c>
      <c r="DG313">
        <v>4667</v>
      </c>
      <c r="DH313">
        <v>2.6</v>
      </c>
      <c r="DI313">
        <v>32</v>
      </c>
      <c r="DJ313">
        <v>1.8</v>
      </c>
      <c r="DK313" s="228">
        <v>41</v>
      </c>
      <c r="DL313">
        <v>2.2999999999999998</v>
      </c>
      <c r="DM313" s="228">
        <v>81</v>
      </c>
      <c r="DN313">
        <v>4.5</v>
      </c>
      <c r="DO313" s="228">
        <v>1005</v>
      </c>
      <c r="DP313">
        <v>56.2</v>
      </c>
      <c r="DQ313" s="228">
        <v>595</v>
      </c>
      <c r="DR313">
        <v>33.299999999999997</v>
      </c>
      <c r="DS313">
        <v>1137</v>
      </c>
      <c r="DT313">
        <v>63.6</v>
      </c>
      <c r="DU313">
        <v>498</v>
      </c>
      <c r="DV313">
        <v>27.9</v>
      </c>
      <c r="DW313">
        <v>376</v>
      </c>
      <c r="DX313">
        <v>21</v>
      </c>
      <c r="DY313">
        <v>6</v>
      </c>
      <c r="DZ313">
        <v>0.3</v>
      </c>
      <c r="EA313">
        <v>5</v>
      </c>
      <c r="EB313">
        <v>0.3</v>
      </c>
      <c r="EC313">
        <v>251</v>
      </c>
      <c r="ED313">
        <v>14</v>
      </c>
    </row>
    <row r="314" spans="1:134" x14ac:dyDescent="0.35">
      <c r="A314" s="228" t="str">
        <f t="shared" si="5"/>
        <v>Provisional.Academies and free schools.Total.Total</v>
      </c>
      <c r="B314">
        <v>201819</v>
      </c>
      <c r="C314" t="s">
        <v>223</v>
      </c>
      <c r="D314" t="s">
        <v>224</v>
      </c>
      <c r="E314" t="s">
        <v>225</v>
      </c>
      <c r="F314" t="s">
        <v>226</v>
      </c>
      <c r="G314" t="s">
        <v>239</v>
      </c>
      <c r="H314" s="380" t="s">
        <v>92</v>
      </c>
      <c r="I314" t="s">
        <v>7</v>
      </c>
      <c r="J314" t="s">
        <v>7</v>
      </c>
      <c r="K314" t="s">
        <v>7</v>
      </c>
      <c r="L314" t="s">
        <v>7</v>
      </c>
      <c r="M314" t="s">
        <v>7</v>
      </c>
      <c r="N314">
        <v>2352</v>
      </c>
      <c r="O314">
        <v>390047</v>
      </c>
      <c r="P314">
        <v>18651433.559999999</v>
      </c>
      <c r="Q314">
        <v>47.8</v>
      </c>
      <c r="R314">
        <v>385072</v>
      </c>
      <c r="S314">
        <v>98.7</v>
      </c>
      <c r="T314">
        <v>173745</v>
      </c>
      <c r="U314">
        <v>44.5</v>
      </c>
      <c r="V314">
        <v>258410</v>
      </c>
      <c r="W314">
        <v>66.3</v>
      </c>
      <c r="X314">
        <v>162570</v>
      </c>
      <c r="Y314">
        <v>41.7</v>
      </c>
      <c r="Z314">
        <v>70322</v>
      </c>
      <c r="AA314">
        <v>18</v>
      </c>
      <c r="AB314">
        <v>101719</v>
      </c>
      <c r="AC314">
        <v>26.1</v>
      </c>
      <c r="AD314">
        <v>1631853.94</v>
      </c>
      <c r="AE314">
        <v>4.18</v>
      </c>
      <c r="AF314">
        <v>369240</v>
      </c>
      <c r="AG314">
        <v>9844.33</v>
      </c>
      <c r="AH314">
        <v>0.03</v>
      </c>
      <c r="AI314">
        <v>0.02</v>
      </c>
      <c r="AJ314">
        <v>0.03</v>
      </c>
      <c r="AK314">
        <v>6214.06</v>
      </c>
      <c r="AL314">
        <v>0.02</v>
      </c>
      <c r="AM314">
        <v>0.01</v>
      </c>
      <c r="AN314">
        <v>0.02</v>
      </c>
      <c r="AO314">
        <v>6733.12</v>
      </c>
      <c r="AP314">
        <v>0.02</v>
      </c>
      <c r="AQ314">
        <v>0.01</v>
      </c>
      <c r="AR314">
        <v>0.02</v>
      </c>
      <c r="AS314">
        <v>7033.73</v>
      </c>
      <c r="AT314">
        <v>0.02</v>
      </c>
      <c r="AU314">
        <v>0.01</v>
      </c>
      <c r="AV314">
        <v>0.02</v>
      </c>
      <c r="AW314">
        <v>8951.9699999999993</v>
      </c>
      <c r="AX314">
        <v>0.02</v>
      </c>
      <c r="AY314">
        <v>0.02</v>
      </c>
      <c r="AZ314">
        <v>0.03</v>
      </c>
      <c r="BA314">
        <v>387291</v>
      </c>
      <c r="BB314">
        <v>99.3</v>
      </c>
      <c r="BC314">
        <v>386387</v>
      </c>
      <c r="BD314">
        <v>99.1</v>
      </c>
      <c r="BE314">
        <v>381815</v>
      </c>
      <c r="BF314">
        <v>97.9</v>
      </c>
      <c r="BG314">
        <v>385834</v>
      </c>
      <c r="BH314">
        <v>98.9</v>
      </c>
      <c r="BI314">
        <v>380241</v>
      </c>
      <c r="BJ314">
        <v>97.5</v>
      </c>
      <c r="BK314">
        <v>322883</v>
      </c>
      <c r="BL314">
        <v>82.8</v>
      </c>
      <c r="BM314">
        <v>188035</v>
      </c>
      <c r="BN314">
        <v>48.2</v>
      </c>
      <c r="BO314">
        <v>242163</v>
      </c>
      <c r="BP314">
        <v>62.1</v>
      </c>
      <c r="BQ314">
        <v>197001</v>
      </c>
      <c r="BR314">
        <v>50.5</v>
      </c>
      <c r="BS314">
        <v>179975</v>
      </c>
      <c r="BT314">
        <v>47.3</v>
      </c>
      <c r="BU314">
        <v>162451</v>
      </c>
      <c r="BV314">
        <v>50.3</v>
      </c>
      <c r="BW314">
        <v>102390</v>
      </c>
      <c r="BX314">
        <v>54.5</v>
      </c>
      <c r="BY314">
        <v>302317</v>
      </c>
      <c r="BZ314">
        <v>77.5</v>
      </c>
      <c r="CA314">
        <v>279741</v>
      </c>
      <c r="CB314">
        <v>71.7</v>
      </c>
      <c r="CC314">
        <v>250020</v>
      </c>
      <c r="CD314">
        <v>65.8</v>
      </c>
      <c r="CE314">
        <v>202699</v>
      </c>
      <c r="CF314">
        <v>62.8</v>
      </c>
      <c r="CG314">
        <v>131919</v>
      </c>
      <c r="CH314">
        <v>70.2</v>
      </c>
      <c r="CI314">
        <v>1981430.54</v>
      </c>
      <c r="CJ314">
        <v>5.08</v>
      </c>
      <c r="CK314">
        <v>1811382.35</v>
      </c>
      <c r="CL314">
        <v>4.6399999999999997</v>
      </c>
      <c r="CM314">
        <v>1801832.24</v>
      </c>
      <c r="CN314">
        <v>4.62</v>
      </c>
      <c r="CO314">
        <v>1476723</v>
      </c>
      <c r="CP314">
        <v>3.79</v>
      </c>
      <c r="CQ314">
        <v>917927.68</v>
      </c>
      <c r="CR314">
        <v>2.35</v>
      </c>
      <c r="CS314">
        <v>3971282.08</v>
      </c>
      <c r="CT314">
        <v>10.199999999999999</v>
      </c>
      <c r="CU314">
        <v>3622796.62</v>
      </c>
      <c r="CV314">
        <v>9.3000000000000007</v>
      </c>
      <c r="CW314">
        <v>5391335.9299999997</v>
      </c>
      <c r="CX314">
        <v>13.8</v>
      </c>
      <c r="CY314">
        <v>5666018.9299999997</v>
      </c>
      <c r="CZ314">
        <v>14.5</v>
      </c>
      <c r="DA314">
        <v>4605827.93</v>
      </c>
      <c r="DB314">
        <v>11.8</v>
      </c>
      <c r="DC314">
        <v>1060191</v>
      </c>
      <c r="DD314">
        <v>2.7</v>
      </c>
      <c r="DE314">
        <v>1108274</v>
      </c>
      <c r="DF314">
        <v>2.8</v>
      </c>
      <c r="DG314">
        <v>1117285</v>
      </c>
      <c r="DH314">
        <v>2.9</v>
      </c>
      <c r="DI314">
        <v>3625</v>
      </c>
      <c r="DJ314">
        <v>0.9</v>
      </c>
      <c r="DK314" s="228">
        <v>2140</v>
      </c>
      <c r="DL314">
        <v>0.5</v>
      </c>
      <c r="DM314" s="228">
        <v>3972</v>
      </c>
      <c r="DN314">
        <v>1</v>
      </c>
      <c r="DO314" s="228">
        <v>35086</v>
      </c>
      <c r="DP314">
        <v>9</v>
      </c>
      <c r="DQ314" s="228">
        <v>182654</v>
      </c>
      <c r="DR314">
        <v>46.8</v>
      </c>
      <c r="DS314" s="228">
        <v>270355</v>
      </c>
      <c r="DT314">
        <v>69.3</v>
      </c>
      <c r="DU314">
        <v>109890</v>
      </c>
      <c r="DV314">
        <v>28.2</v>
      </c>
      <c r="DW314">
        <v>109319</v>
      </c>
      <c r="DX314">
        <v>28</v>
      </c>
      <c r="DY314">
        <v>36726</v>
      </c>
      <c r="DZ314">
        <v>9.4</v>
      </c>
      <c r="EA314">
        <v>12440</v>
      </c>
      <c r="EB314">
        <v>3.2</v>
      </c>
      <c r="EC314">
        <v>176740</v>
      </c>
      <c r="ED314">
        <v>45.3</v>
      </c>
    </row>
    <row r="315" spans="1:134" x14ac:dyDescent="0.35">
      <c r="A315" s="228" t="str">
        <f t="shared" si="5"/>
        <v>Provisional.All independent schools.Total.Total</v>
      </c>
      <c r="B315">
        <v>201819</v>
      </c>
      <c r="C315" t="s">
        <v>223</v>
      </c>
      <c r="D315" t="s">
        <v>224</v>
      </c>
      <c r="E315" t="s">
        <v>225</v>
      </c>
      <c r="F315" t="s">
        <v>226</v>
      </c>
      <c r="G315" t="s">
        <v>239</v>
      </c>
      <c r="H315" s="380" t="s">
        <v>311</v>
      </c>
      <c r="I315" t="s">
        <v>7</v>
      </c>
      <c r="J315" t="s">
        <v>7</v>
      </c>
      <c r="K315" t="s">
        <v>7</v>
      </c>
      <c r="L315" t="s">
        <v>7</v>
      </c>
      <c r="M315" t="s">
        <v>7</v>
      </c>
      <c r="N315">
        <v>1196</v>
      </c>
      <c r="O315">
        <v>48221</v>
      </c>
      <c r="P315">
        <v>1600311.43</v>
      </c>
      <c r="Q315">
        <v>33.200000000000003</v>
      </c>
      <c r="R315">
        <v>12971</v>
      </c>
      <c r="S315">
        <v>26.9</v>
      </c>
      <c r="T315">
        <v>7686</v>
      </c>
      <c r="U315">
        <v>15.9</v>
      </c>
      <c r="V315">
        <v>10140</v>
      </c>
      <c r="W315">
        <v>21</v>
      </c>
      <c r="X315">
        <v>4231</v>
      </c>
      <c r="Y315">
        <v>8.8000000000000007</v>
      </c>
      <c r="Z315">
        <v>2577</v>
      </c>
      <c r="AA315">
        <v>5.3</v>
      </c>
      <c r="AB315">
        <v>3387</v>
      </c>
      <c r="AC315">
        <v>7</v>
      </c>
      <c r="AD315">
        <v>124652.41</v>
      </c>
      <c r="AE315">
        <v>2.59</v>
      </c>
      <c r="AF315">
        <v>344</v>
      </c>
      <c r="AG315">
        <v>-612.91</v>
      </c>
      <c r="AH315">
        <v>-1.78</v>
      </c>
      <c r="AI315">
        <v>-1.92</v>
      </c>
      <c r="AJ315">
        <v>-1.65</v>
      </c>
      <c r="AK315">
        <v>-738.89</v>
      </c>
      <c r="AL315">
        <v>-2.15</v>
      </c>
      <c r="AM315">
        <v>-2.2799999999999998</v>
      </c>
      <c r="AN315">
        <v>-2.0099999999999998</v>
      </c>
      <c r="AO315">
        <v>-399.72</v>
      </c>
      <c r="AP315">
        <v>-1.1599999999999999</v>
      </c>
      <c r="AQ315">
        <v>-1.3</v>
      </c>
      <c r="AR315">
        <v>-1.03</v>
      </c>
      <c r="AS315">
        <v>-589.04</v>
      </c>
      <c r="AT315">
        <v>-1.71</v>
      </c>
      <c r="AU315">
        <v>-1.85</v>
      </c>
      <c r="AV315">
        <v>-1.58</v>
      </c>
      <c r="AW315">
        <v>-695.19</v>
      </c>
      <c r="AX315">
        <v>-2.02</v>
      </c>
      <c r="AY315">
        <v>-2.16</v>
      </c>
      <c r="AZ315">
        <v>-1.89</v>
      </c>
      <c r="BA315">
        <v>45361</v>
      </c>
      <c r="BB315">
        <v>94.1</v>
      </c>
      <c r="BC315">
        <v>45299</v>
      </c>
      <c r="BD315">
        <v>93.9</v>
      </c>
      <c r="BE315">
        <v>17630</v>
      </c>
      <c r="BF315">
        <v>36.6</v>
      </c>
      <c r="BG315">
        <v>16931</v>
      </c>
      <c r="BH315">
        <v>35.1</v>
      </c>
      <c r="BI315">
        <v>20263</v>
      </c>
      <c r="BJ315">
        <v>42</v>
      </c>
      <c r="BK315">
        <v>21916</v>
      </c>
      <c r="BL315">
        <v>45.4</v>
      </c>
      <c r="BM315">
        <v>21595</v>
      </c>
      <c r="BN315">
        <v>44.8</v>
      </c>
      <c r="BO315">
        <v>15765</v>
      </c>
      <c r="BP315">
        <v>32.700000000000003</v>
      </c>
      <c r="BQ315">
        <v>11302</v>
      </c>
      <c r="BR315">
        <v>23.4</v>
      </c>
      <c r="BS315">
        <v>16033</v>
      </c>
      <c r="BT315">
        <v>79.099999999999994</v>
      </c>
      <c r="BU315">
        <v>18466</v>
      </c>
      <c r="BV315">
        <v>84.3</v>
      </c>
      <c r="BW315">
        <v>18013</v>
      </c>
      <c r="BX315">
        <v>83.4</v>
      </c>
      <c r="BY315">
        <v>17005</v>
      </c>
      <c r="BZ315">
        <v>35.299999999999997</v>
      </c>
      <c r="CA315">
        <v>14072</v>
      </c>
      <c r="CB315">
        <v>29.2</v>
      </c>
      <c r="CC315">
        <v>18503</v>
      </c>
      <c r="CD315">
        <v>91.3</v>
      </c>
      <c r="CE315">
        <v>20093</v>
      </c>
      <c r="CF315">
        <v>91.7</v>
      </c>
      <c r="CG315">
        <v>19830</v>
      </c>
      <c r="CH315">
        <v>91.8</v>
      </c>
      <c r="CI315">
        <v>115878.93</v>
      </c>
      <c r="CJ315">
        <v>2.4</v>
      </c>
      <c r="CK315">
        <v>92158.3</v>
      </c>
      <c r="CL315">
        <v>1.91</v>
      </c>
      <c r="CM315">
        <v>127123.26</v>
      </c>
      <c r="CN315">
        <v>2.64</v>
      </c>
      <c r="CO315">
        <v>142515.13</v>
      </c>
      <c r="CP315">
        <v>2.96</v>
      </c>
      <c r="CQ315">
        <v>143136.14000000001</v>
      </c>
      <c r="CR315">
        <v>2.97</v>
      </c>
      <c r="CS315">
        <v>269677.37</v>
      </c>
      <c r="CT315">
        <v>5.6</v>
      </c>
      <c r="CU315">
        <v>184318.6</v>
      </c>
      <c r="CV315">
        <v>3.8</v>
      </c>
      <c r="CW315">
        <v>575457.86</v>
      </c>
      <c r="CX315">
        <v>11.9</v>
      </c>
      <c r="CY315">
        <v>570857.6</v>
      </c>
      <c r="CZ315">
        <v>11.8</v>
      </c>
      <c r="DA315">
        <v>554638.06000000006</v>
      </c>
      <c r="DB315">
        <v>11.5</v>
      </c>
      <c r="DC315">
        <v>16219.54</v>
      </c>
      <c r="DD315">
        <v>0.3</v>
      </c>
      <c r="DE315">
        <v>87230</v>
      </c>
      <c r="DF315">
        <v>1.8</v>
      </c>
      <c r="DG315">
        <v>90201</v>
      </c>
      <c r="DH315">
        <v>1.9</v>
      </c>
      <c r="DI315">
        <v>8624</v>
      </c>
      <c r="DJ315">
        <v>17.899999999999999</v>
      </c>
      <c r="DK315">
        <v>12256</v>
      </c>
      <c r="DL315">
        <v>25.4</v>
      </c>
      <c r="DM315">
        <v>10022</v>
      </c>
      <c r="DN315">
        <v>20.8</v>
      </c>
      <c r="DO315">
        <v>7488</v>
      </c>
      <c r="DP315">
        <v>15.5</v>
      </c>
      <c r="DQ315">
        <v>5604</v>
      </c>
      <c r="DR315">
        <v>11.6</v>
      </c>
      <c r="DS315">
        <v>10821</v>
      </c>
      <c r="DT315">
        <v>22.4</v>
      </c>
      <c r="DU315">
        <v>9445</v>
      </c>
      <c r="DV315">
        <v>19.600000000000001</v>
      </c>
      <c r="DW315">
        <v>9304</v>
      </c>
      <c r="DX315">
        <v>19.3</v>
      </c>
      <c r="DY315">
        <v>2680</v>
      </c>
      <c r="DZ315">
        <v>5.6</v>
      </c>
      <c r="EA315">
        <v>4333</v>
      </c>
      <c r="EB315">
        <v>9</v>
      </c>
      <c r="EC315">
        <v>20116</v>
      </c>
      <c r="ED315">
        <v>41.7</v>
      </c>
    </row>
    <row r="316" spans="1:134" x14ac:dyDescent="0.35">
      <c r="A316" s="228" t="str">
        <f t="shared" si="5"/>
        <v>Provisional.All schools.Total.Total</v>
      </c>
      <c r="B316">
        <v>201819</v>
      </c>
      <c r="C316" t="s">
        <v>223</v>
      </c>
      <c r="D316" t="s">
        <v>224</v>
      </c>
      <c r="E316" t="s">
        <v>225</v>
      </c>
      <c r="F316" t="s">
        <v>226</v>
      </c>
      <c r="G316" t="s">
        <v>239</v>
      </c>
      <c r="H316" s="380" t="s">
        <v>15</v>
      </c>
      <c r="I316" t="s">
        <v>7</v>
      </c>
      <c r="J316" t="s">
        <v>7</v>
      </c>
      <c r="K316" t="s">
        <v>7</v>
      </c>
      <c r="L316" t="s">
        <v>7</v>
      </c>
      <c r="M316" t="s">
        <v>7</v>
      </c>
      <c r="N316">
        <v>5608</v>
      </c>
      <c r="O316">
        <v>605874</v>
      </c>
      <c r="P316">
        <v>26962970.359999999</v>
      </c>
      <c r="Q316">
        <v>44.5</v>
      </c>
      <c r="R316">
        <v>545308</v>
      </c>
      <c r="S316">
        <v>90</v>
      </c>
      <c r="T316">
        <v>241218</v>
      </c>
      <c r="U316">
        <v>39.799999999999997</v>
      </c>
      <c r="V316">
        <v>360423</v>
      </c>
      <c r="W316">
        <v>59.5</v>
      </c>
      <c r="X316">
        <v>221218</v>
      </c>
      <c r="Y316">
        <v>36.5</v>
      </c>
      <c r="Z316">
        <v>94902</v>
      </c>
      <c r="AA316">
        <v>15.7</v>
      </c>
      <c r="AB316">
        <v>138125</v>
      </c>
      <c r="AC316">
        <v>22.8</v>
      </c>
      <c r="AD316">
        <v>2338131.41</v>
      </c>
      <c r="AE316">
        <v>3.86</v>
      </c>
      <c r="AF316">
        <v>521999</v>
      </c>
      <c r="AG316">
        <v>-40783.32</v>
      </c>
      <c r="AH316">
        <v>-0.08</v>
      </c>
      <c r="AI316">
        <v>-0.08</v>
      </c>
      <c r="AJ316">
        <v>-7.0000000000000007E-2</v>
      </c>
      <c r="AK316">
        <v>-48977.46</v>
      </c>
      <c r="AL316">
        <v>-0.09</v>
      </c>
      <c r="AM316">
        <v>-0.1</v>
      </c>
      <c r="AN316">
        <v>-0.09</v>
      </c>
      <c r="AO316">
        <v>-32142.15</v>
      </c>
      <c r="AP316">
        <v>-0.06</v>
      </c>
      <c r="AQ316">
        <v>-7.0000000000000007E-2</v>
      </c>
      <c r="AR316">
        <v>-0.06</v>
      </c>
      <c r="AS316">
        <v>-42939.71</v>
      </c>
      <c r="AT316">
        <v>-0.08</v>
      </c>
      <c r="AU316">
        <v>-0.09</v>
      </c>
      <c r="AV316">
        <v>-0.08</v>
      </c>
      <c r="AW316">
        <v>-50610.09</v>
      </c>
      <c r="AX316">
        <v>-0.1</v>
      </c>
      <c r="AY316">
        <v>-0.1</v>
      </c>
      <c r="AZ316">
        <v>-0.09</v>
      </c>
      <c r="BA316">
        <v>584958</v>
      </c>
      <c r="BB316">
        <v>96.5</v>
      </c>
      <c r="BC316">
        <v>582817</v>
      </c>
      <c r="BD316">
        <v>96.2</v>
      </c>
      <c r="BE316">
        <v>540135</v>
      </c>
      <c r="BF316">
        <v>89.1</v>
      </c>
      <c r="BG316">
        <v>552033</v>
      </c>
      <c r="BH316">
        <v>91.1</v>
      </c>
      <c r="BI316">
        <v>541522</v>
      </c>
      <c r="BJ316">
        <v>89.4</v>
      </c>
      <c r="BK316">
        <v>460284</v>
      </c>
      <c r="BL316">
        <v>76</v>
      </c>
      <c r="BM316">
        <v>275202</v>
      </c>
      <c r="BN316">
        <v>45.4</v>
      </c>
      <c r="BO316">
        <v>343870</v>
      </c>
      <c r="BP316">
        <v>56.8</v>
      </c>
      <c r="BQ316">
        <v>277153</v>
      </c>
      <c r="BR316">
        <v>45.7</v>
      </c>
      <c r="BS316">
        <v>258308</v>
      </c>
      <c r="BT316">
        <v>47.7</v>
      </c>
      <c r="BU316">
        <v>237013</v>
      </c>
      <c r="BV316">
        <v>51.5</v>
      </c>
      <c r="BW316">
        <v>155540</v>
      </c>
      <c r="BX316">
        <v>56.5</v>
      </c>
      <c r="BY316">
        <v>428081</v>
      </c>
      <c r="BZ316">
        <v>70.7</v>
      </c>
      <c r="CA316">
        <v>394684</v>
      </c>
      <c r="CB316">
        <v>65.099999999999994</v>
      </c>
      <c r="CC316">
        <v>357086</v>
      </c>
      <c r="CD316">
        <v>65.900000000000006</v>
      </c>
      <c r="CE316">
        <v>293816</v>
      </c>
      <c r="CF316">
        <v>63.8</v>
      </c>
      <c r="CG316">
        <v>197307</v>
      </c>
      <c r="CH316">
        <v>71.7</v>
      </c>
      <c r="CI316">
        <v>2809155.47</v>
      </c>
      <c r="CJ316">
        <v>4.6399999999999997</v>
      </c>
      <c r="CK316">
        <v>2562387.67</v>
      </c>
      <c r="CL316">
        <v>4.2300000000000004</v>
      </c>
      <c r="CM316">
        <v>2571290.38</v>
      </c>
      <c r="CN316">
        <v>4.24</v>
      </c>
      <c r="CO316">
        <v>2135364.13</v>
      </c>
      <c r="CP316">
        <v>3.52</v>
      </c>
      <c r="CQ316">
        <v>1379303.62</v>
      </c>
      <c r="CR316">
        <v>2.2799999999999998</v>
      </c>
      <c r="CS316">
        <v>5681261.4500000002</v>
      </c>
      <c r="CT316">
        <v>9.4</v>
      </c>
      <c r="CU316">
        <v>5124809.26</v>
      </c>
      <c r="CV316">
        <v>8.5</v>
      </c>
      <c r="CW316">
        <v>7894749.1100000003</v>
      </c>
      <c r="CX316">
        <v>13</v>
      </c>
      <c r="CY316">
        <v>8262150.54</v>
      </c>
      <c r="CZ316">
        <v>13.6</v>
      </c>
      <c r="DA316">
        <v>6849782.4900000002</v>
      </c>
      <c r="DB316">
        <v>11.3</v>
      </c>
      <c r="DC316">
        <v>1412368.05</v>
      </c>
      <c r="DD316">
        <v>2.2999999999999998</v>
      </c>
      <c r="DE316">
        <v>1604190</v>
      </c>
      <c r="DF316">
        <v>2.6</v>
      </c>
      <c r="DG316">
        <v>1620624</v>
      </c>
      <c r="DH316">
        <v>2.7</v>
      </c>
      <c r="DI316">
        <v>28673</v>
      </c>
      <c r="DJ316">
        <v>4.7</v>
      </c>
      <c r="DK316">
        <v>20828</v>
      </c>
      <c r="DL316">
        <v>3.4</v>
      </c>
      <c r="DM316">
        <v>18192</v>
      </c>
      <c r="DN316">
        <v>3</v>
      </c>
      <c r="DO316">
        <v>57406</v>
      </c>
      <c r="DP316">
        <v>9.5</v>
      </c>
      <c r="DQ316">
        <v>258414</v>
      </c>
      <c r="DR316">
        <v>42.7</v>
      </c>
      <c r="DS316">
        <v>386947</v>
      </c>
      <c r="DT316">
        <v>63.9</v>
      </c>
      <c r="DU316">
        <v>154610</v>
      </c>
      <c r="DV316">
        <v>25.5</v>
      </c>
      <c r="DW316">
        <v>153878</v>
      </c>
      <c r="DX316">
        <v>25.4</v>
      </c>
      <c r="DY316">
        <v>51829</v>
      </c>
      <c r="DZ316">
        <v>8.6</v>
      </c>
      <c r="EA316">
        <v>20622</v>
      </c>
      <c r="EB316">
        <v>3.4</v>
      </c>
      <c r="EC316">
        <v>263197</v>
      </c>
      <c r="ED316">
        <v>43.4</v>
      </c>
    </row>
    <row r="317" spans="1:134" x14ac:dyDescent="0.35">
      <c r="A317" s="228" t="str">
        <f t="shared" si="5"/>
        <v>Provisional.All special schools.Total.Total</v>
      </c>
      <c r="B317">
        <v>201819</v>
      </c>
      <c r="C317" t="s">
        <v>223</v>
      </c>
      <c r="D317" t="s">
        <v>224</v>
      </c>
      <c r="E317" t="s">
        <v>225</v>
      </c>
      <c r="F317" t="s">
        <v>226</v>
      </c>
      <c r="G317" t="s">
        <v>239</v>
      </c>
      <c r="H317" s="380" t="s">
        <v>18</v>
      </c>
      <c r="I317" t="s">
        <v>7</v>
      </c>
      <c r="J317" t="s">
        <v>7</v>
      </c>
      <c r="K317" t="s">
        <v>7</v>
      </c>
      <c r="L317" t="s">
        <v>7</v>
      </c>
      <c r="M317" t="s">
        <v>7</v>
      </c>
      <c r="N317">
        <v>1114</v>
      </c>
      <c r="O317">
        <v>13433</v>
      </c>
      <c r="P317">
        <v>50898</v>
      </c>
      <c r="Q317">
        <v>3.8</v>
      </c>
      <c r="R317">
        <v>2674</v>
      </c>
      <c r="S317">
        <v>19.899999999999999</v>
      </c>
      <c r="T317">
        <v>139</v>
      </c>
      <c r="U317">
        <v>1</v>
      </c>
      <c r="V317">
        <v>336</v>
      </c>
      <c r="W317">
        <v>2.5</v>
      </c>
      <c r="X317">
        <v>11</v>
      </c>
      <c r="Y317">
        <v>0.1</v>
      </c>
      <c r="Z317">
        <v>3</v>
      </c>
      <c r="AA317">
        <v>0</v>
      </c>
      <c r="AB317">
        <v>7</v>
      </c>
      <c r="AC317">
        <v>0.1</v>
      </c>
      <c r="AD317">
        <v>3400.61</v>
      </c>
      <c r="AE317">
        <v>0.25</v>
      </c>
      <c r="AF317">
        <v>10283</v>
      </c>
      <c r="AG317">
        <v>-18366.46</v>
      </c>
      <c r="AH317">
        <v>-1.79</v>
      </c>
      <c r="AI317">
        <v>-1.81</v>
      </c>
      <c r="AJ317">
        <v>-1.76</v>
      </c>
      <c r="AK317">
        <v>-21217.439999999999</v>
      </c>
      <c r="AL317">
        <v>-2.06</v>
      </c>
      <c r="AM317">
        <v>-2.09</v>
      </c>
      <c r="AN317">
        <v>-2.04</v>
      </c>
      <c r="AO317">
        <v>-12655.53</v>
      </c>
      <c r="AP317">
        <v>-1.23</v>
      </c>
      <c r="AQ317">
        <v>-1.26</v>
      </c>
      <c r="AR317">
        <v>-1.21</v>
      </c>
      <c r="AS317">
        <v>-17222.830000000002</v>
      </c>
      <c r="AT317">
        <v>-1.67</v>
      </c>
      <c r="AU317">
        <v>-1.7</v>
      </c>
      <c r="AV317">
        <v>-1.65</v>
      </c>
      <c r="AW317">
        <v>-21426.720000000001</v>
      </c>
      <c r="AX317">
        <v>-2.08</v>
      </c>
      <c r="AY317">
        <v>-2.11</v>
      </c>
      <c r="AZ317">
        <v>-2.06</v>
      </c>
      <c r="BA317">
        <v>4780</v>
      </c>
      <c r="BB317">
        <v>35.6</v>
      </c>
      <c r="BC317">
        <v>4527</v>
      </c>
      <c r="BD317">
        <v>33.700000000000003</v>
      </c>
      <c r="BE317">
        <v>882</v>
      </c>
      <c r="BF317">
        <v>6.6</v>
      </c>
      <c r="BG317">
        <v>3560</v>
      </c>
      <c r="BH317">
        <v>26.5</v>
      </c>
      <c r="BI317">
        <v>1372</v>
      </c>
      <c r="BJ317">
        <v>10.199999999999999</v>
      </c>
      <c r="BK317">
        <v>569</v>
      </c>
      <c r="BL317">
        <v>4.2</v>
      </c>
      <c r="BM317">
        <v>68</v>
      </c>
      <c r="BN317">
        <v>0.5</v>
      </c>
      <c r="BO317">
        <v>206</v>
      </c>
      <c r="BP317">
        <v>1.5</v>
      </c>
      <c r="BQ317">
        <v>304</v>
      </c>
      <c r="BR317">
        <v>2.2999999999999998</v>
      </c>
      <c r="BS317">
        <v>222</v>
      </c>
      <c r="BT317">
        <v>16.2</v>
      </c>
      <c r="BU317">
        <v>95</v>
      </c>
      <c r="BV317">
        <v>16.7</v>
      </c>
      <c r="BW317">
        <v>42</v>
      </c>
      <c r="BX317">
        <v>61.8</v>
      </c>
      <c r="BY317">
        <v>327</v>
      </c>
      <c r="BZ317">
        <v>2.4</v>
      </c>
      <c r="CA317">
        <v>684</v>
      </c>
      <c r="CB317">
        <v>5.0999999999999996</v>
      </c>
      <c r="CC317">
        <v>397</v>
      </c>
      <c r="CD317">
        <v>28.9</v>
      </c>
      <c r="CE317">
        <v>162</v>
      </c>
      <c r="CF317">
        <v>28.5</v>
      </c>
      <c r="CG317">
        <v>47</v>
      </c>
      <c r="CH317">
        <v>69.099999999999994</v>
      </c>
      <c r="CI317">
        <v>2859</v>
      </c>
      <c r="CJ317">
        <v>0.21</v>
      </c>
      <c r="CK317">
        <v>7552.5</v>
      </c>
      <c r="CL317">
        <v>0.56000000000000005</v>
      </c>
      <c r="CM317">
        <v>4055</v>
      </c>
      <c r="CN317">
        <v>0.3</v>
      </c>
      <c r="CO317">
        <v>1545</v>
      </c>
      <c r="CP317">
        <v>0.12</v>
      </c>
      <c r="CQ317">
        <v>332.5</v>
      </c>
      <c r="CR317">
        <v>0.02</v>
      </c>
      <c r="CS317">
        <v>10578</v>
      </c>
      <c r="CT317">
        <v>0.8</v>
      </c>
      <c r="CU317">
        <v>15107</v>
      </c>
      <c r="CV317">
        <v>1.1000000000000001</v>
      </c>
      <c r="CW317">
        <v>11935.5</v>
      </c>
      <c r="CX317">
        <v>0.9</v>
      </c>
      <c r="CY317">
        <v>13277.5</v>
      </c>
      <c r="CZ317">
        <v>1</v>
      </c>
      <c r="DA317">
        <v>11176</v>
      </c>
      <c r="DB317">
        <v>0.8</v>
      </c>
      <c r="DC317">
        <v>2101.5</v>
      </c>
      <c r="DD317">
        <v>0.2</v>
      </c>
      <c r="DE317">
        <v>4014</v>
      </c>
      <c r="DF317">
        <v>0.3</v>
      </c>
      <c r="DG317">
        <v>4453</v>
      </c>
      <c r="DH317">
        <v>0.3</v>
      </c>
      <c r="DI317">
        <v>9605</v>
      </c>
      <c r="DJ317">
        <v>71.5</v>
      </c>
      <c r="DK317">
        <v>2125</v>
      </c>
      <c r="DL317">
        <v>15.8</v>
      </c>
      <c r="DM317">
        <v>985</v>
      </c>
      <c r="DN317">
        <v>7.3</v>
      </c>
      <c r="DO317">
        <v>527</v>
      </c>
      <c r="DP317">
        <v>3.9</v>
      </c>
      <c r="DQ317">
        <v>180</v>
      </c>
      <c r="DR317">
        <v>1.3</v>
      </c>
      <c r="DS317" s="242">
        <v>1323</v>
      </c>
      <c r="DT317">
        <v>9.8000000000000007</v>
      </c>
      <c r="DU317">
        <v>51</v>
      </c>
      <c r="DV317">
        <v>0.4</v>
      </c>
      <c r="DW317">
        <v>50</v>
      </c>
      <c r="DX317">
        <v>0.4</v>
      </c>
      <c r="DY317">
        <v>62</v>
      </c>
      <c r="DZ317">
        <v>0.5</v>
      </c>
      <c r="EA317">
        <v>5</v>
      </c>
      <c r="EB317">
        <v>0</v>
      </c>
      <c r="EC317">
        <v>1891</v>
      </c>
      <c r="ED317">
        <v>14.1</v>
      </c>
    </row>
    <row r="318" spans="1:134" x14ac:dyDescent="0.35">
      <c r="A318" s="228" t="str">
        <f t="shared" si="5"/>
        <v>Provisional.All state-funded.Total.Total</v>
      </c>
      <c r="B318">
        <v>201819</v>
      </c>
      <c r="C318" t="s">
        <v>223</v>
      </c>
      <c r="D318" t="s">
        <v>224</v>
      </c>
      <c r="E318" t="s">
        <v>225</v>
      </c>
      <c r="F318" t="s">
        <v>226</v>
      </c>
      <c r="G318" t="s">
        <v>239</v>
      </c>
      <c r="H318" s="380" t="s">
        <v>227</v>
      </c>
      <c r="I318" t="s">
        <v>7</v>
      </c>
      <c r="J318" t="s">
        <v>7</v>
      </c>
      <c r="K318" t="s">
        <v>7</v>
      </c>
      <c r="L318" t="s">
        <v>7</v>
      </c>
      <c r="M318" t="s">
        <v>7</v>
      </c>
      <c r="N318">
        <v>3974</v>
      </c>
      <c r="O318">
        <v>542831</v>
      </c>
      <c r="P318">
        <v>25265604.219999999</v>
      </c>
      <c r="Q318">
        <v>46.5</v>
      </c>
      <c r="R318">
        <v>526268</v>
      </c>
      <c r="S318">
        <v>96.9</v>
      </c>
      <c r="T318">
        <v>233236</v>
      </c>
      <c r="U318">
        <v>43</v>
      </c>
      <c r="V318">
        <v>349538</v>
      </c>
      <c r="W318">
        <v>64.400000000000006</v>
      </c>
      <c r="X318">
        <v>216885</v>
      </c>
      <c r="Y318">
        <v>40</v>
      </c>
      <c r="Z318">
        <v>92303</v>
      </c>
      <c r="AA318">
        <v>17</v>
      </c>
      <c r="AB318">
        <v>134705</v>
      </c>
      <c r="AC318">
        <v>24.8</v>
      </c>
      <c r="AD318">
        <v>2206550.1800000002</v>
      </c>
      <c r="AE318">
        <v>4.0599999999999996</v>
      </c>
      <c r="AF318">
        <v>513055</v>
      </c>
      <c r="AG318">
        <v>-13716.58</v>
      </c>
      <c r="AH318">
        <v>-0.03</v>
      </c>
      <c r="AI318">
        <v>-0.03</v>
      </c>
      <c r="AJ318">
        <v>-0.02</v>
      </c>
      <c r="AK318">
        <v>-19756.169999999998</v>
      </c>
      <c r="AL318">
        <v>-0.04</v>
      </c>
      <c r="AM318">
        <v>-0.04</v>
      </c>
      <c r="AN318">
        <v>-0.03</v>
      </c>
      <c r="AO318">
        <v>-11768.54</v>
      </c>
      <c r="AP318">
        <v>-0.02</v>
      </c>
      <c r="AQ318">
        <v>-0.03</v>
      </c>
      <c r="AR318">
        <v>-0.02</v>
      </c>
      <c r="AS318">
        <v>-16138.88</v>
      </c>
      <c r="AT318">
        <v>-0.03</v>
      </c>
      <c r="AU318">
        <v>-0.03</v>
      </c>
      <c r="AV318">
        <v>-0.03</v>
      </c>
      <c r="AW318">
        <v>-20254.27</v>
      </c>
      <c r="AX318">
        <v>-0.04</v>
      </c>
      <c r="AY318">
        <v>-0.04</v>
      </c>
      <c r="AZ318">
        <v>-0.04</v>
      </c>
      <c r="BA318">
        <v>531094</v>
      </c>
      <c r="BB318">
        <v>97.8</v>
      </c>
      <c r="BC318">
        <v>529661</v>
      </c>
      <c r="BD318">
        <v>97.6</v>
      </c>
      <c r="BE318">
        <v>520156</v>
      </c>
      <c r="BF318">
        <v>95.8</v>
      </c>
      <c r="BG318">
        <v>528046</v>
      </c>
      <c r="BH318">
        <v>97.3</v>
      </c>
      <c r="BI318">
        <v>518798</v>
      </c>
      <c r="BJ318">
        <v>95.6</v>
      </c>
      <c r="BK318">
        <v>437455</v>
      </c>
      <c r="BL318">
        <v>80.599999999999994</v>
      </c>
      <c r="BM318">
        <v>253067</v>
      </c>
      <c r="BN318">
        <v>46.6</v>
      </c>
      <c r="BO318">
        <v>327654</v>
      </c>
      <c r="BP318">
        <v>60.4</v>
      </c>
      <c r="BQ318">
        <v>265264</v>
      </c>
      <c r="BR318">
        <v>48.9</v>
      </c>
      <c r="BS318">
        <v>241987</v>
      </c>
      <c r="BT318">
        <v>46.6</v>
      </c>
      <c r="BU318">
        <v>218421</v>
      </c>
      <c r="BV318">
        <v>49.9</v>
      </c>
      <c r="BW318">
        <v>137106</v>
      </c>
      <c r="BX318">
        <v>54.2</v>
      </c>
      <c r="BY318">
        <v>410275</v>
      </c>
      <c r="BZ318">
        <v>75.599999999999994</v>
      </c>
      <c r="CA318">
        <v>379192</v>
      </c>
      <c r="CB318">
        <v>69.900000000000006</v>
      </c>
      <c r="CC318">
        <v>338034</v>
      </c>
      <c r="CD318">
        <v>65.2</v>
      </c>
      <c r="CE318">
        <v>273521</v>
      </c>
      <c r="CF318">
        <v>62.5</v>
      </c>
      <c r="CG318">
        <v>177037</v>
      </c>
      <c r="CH318">
        <v>70</v>
      </c>
      <c r="CI318">
        <v>2685910.54</v>
      </c>
      <c r="CJ318">
        <v>4.95</v>
      </c>
      <c r="CK318">
        <v>2454667.62</v>
      </c>
      <c r="CL318">
        <v>4.5199999999999996</v>
      </c>
      <c r="CM318">
        <v>2437666.62</v>
      </c>
      <c r="CN318">
        <v>4.49</v>
      </c>
      <c r="CO318">
        <v>1990681</v>
      </c>
      <c r="CP318">
        <v>3.67</v>
      </c>
      <c r="CQ318">
        <v>1232699.04</v>
      </c>
      <c r="CR318">
        <v>2.27</v>
      </c>
      <c r="CS318">
        <v>5387574.0800000001</v>
      </c>
      <c r="CT318">
        <v>9.9</v>
      </c>
      <c r="CU318">
        <v>4909367.16</v>
      </c>
      <c r="CV318">
        <v>9</v>
      </c>
      <c r="CW318">
        <v>7297599.8099999996</v>
      </c>
      <c r="CX318">
        <v>13.4</v>
      </c>
      <c r="CY318">
        <v>7671063.1699999999</v>
      </c>
      <c r="CZ318">
        <v>14.1</v>
      </c>
      <c r="DA318">
        <v>6278740.6699999999</v>
      </c>
      <c r="DB318">
        <v>11.6</v>
      </c>
      <c r="DC318">
        <v>1392322.5</v>
      </c>
      <c r="DD318">
        <v>2.6</v>
      </c>
      <c r="DE318">
        <v>1509875</v>
      </c>
      <c r="DF318">
        <v>2.8</v>
      </c>
      <c r="DG318">
        <v>1523783</v>
      </c>
      <c r="DH318">
        <v>2.8</v>
      </c>
      <c r="DI318">
        <v>13740</v>
      </c>
      <c r="DJ318">
        <v>2.5</v>
      </c>
      <c r="DK318">
        <v>4759</v>
      </c>
      <c r="DL318">
        <v>0.9</v>
      </c>
      <c r="DM318">
        <v>6317</v>
      </c>
      <c r="DN318">
        <v>1.2</v>
      </c>
      <c r="DO318">
        <v>48816</v>
      </c>
      <c r="DP318">
        <v>9</v>
      </c>
      <c r="DQ318">
        <v>252314</v>
      </c>
      <c r="DR318">
        <v>46.5</v>
      </c>
      <c r="DS318">
        <v>373792</v>
      </c>
      <c r="DT318">
        <v>68.900000000000006</v>
      </c>
      <c r="DU318">
        <v>145036</v>
      </c>
      <c r="DV318">
        <v>26.7</v>
      </c>
      <c r="DW318">
        <v>144446</v>
      </c>
      <c r="DX318">
        <v>26.6</v>
      </c>
      <c r="DY318">
        <v>49096</v>
      </c>
      <c r="DZ318">
        <v>9</v>
      </c>
      <c r="EA318">
        <v>16236</v>
      </c>
      <c r="EB318">
        <v>3</v>
      </c>
      <c r="EC318">
        <v>241380</v>
      </c>
      <c r="ED318">
        <v>44.5</v>
      </c>
    </row>
    <row r="319" spans="1:134" x14ac:dyDescent="0.35">
      <c r="A319" s="228" t="str">
        <f t="shared" si="5"/>
        <v>Provisional.Converter Academies.Total.Total</v>
      </c>
      <c r="B319">
        <v>201819</v>
      </c>
      <c r="C319" t="s">
        <v>223</v>
      </c>
      <c r="D319" t="s">
        <v>224</v>
      </c>
      <c r="E319" t="s">
        <v>225</v>
      </c>
      <c r="F319" t="s">
        <v>226</v>
      </c>
      <c r="G319" t="s">
        <v>239</v>
      </c>
      <c r="H319" s="380" t="s">
        <v>228</v>
      </c>
      <c r="I319" t="s">
        <v>7</v>
      </c>
      <c r="J319" t="s">
        <v>7</v>
      </c>
      <c r="K319" t="s">
        <v>7</v>
      </c>
      <c r="L319" t="s">
        <v>7</v>
      </c>
      <c r="M319" t="s">
        <v>7</v>
      </c>
      <c r="N319">
        <v>1480</v>
      </c>
      <c r="O319">
        <v>272013</v>
      </c>
      <c r="P319">
        <v>13672739.33</v>
      </c>
      <c r="Q319">
        <v>50.3</v>
      </c>
      <c r="R319">
        <v>269195</v>
      </c>
      <c r="S319">
        <v>99</v>
      </c>
      <c r="T319">
        <v>134467</v>
      </c>
      <c r="U319">
        <v>49.4</v>
      </c>
      <c r="V319">
        <v>192867</v>
      </c>
      <c r="W319">
        <v>70.900000000000006</v>
      </c>
      <c r="X319">
        <v>123237</v>
      </c>
      <c r="Y319">
        <v>45.3</v>
      </c>
      <c r="Z319">
        <v>58274</v>
      </c>
      <c r="AA319">
        <v>21.4</v>
      </c>
      <c r="AB319">
        <v>82192</v>
      </c>
      <c r="AC319">
        <v>30.2</v>
      </c>
      <c r="AD319">
        <v>1209524.2</v>
      </c>
      <c r="AE319">
        <v>4.45</v>
      </c>
      <c r="AF319">
        <v>259504</v>
      </c>
      <c r="AG319">
        <v>29178.99</v>
      </c>
      <c r="AH319">
        <v>0.11</v>
      </c>
      <c r="AI319">
        <v>0.11</v>
      </c>
      <c r="AJ319">
        <v>0.12</v>
      </c>
      <c r="AK319">
        <v>25790.66</v>
      </c>
      <c r="AL319">
        <v>0.1</v>
      </c>
      <c r="AM319">
        <v>0.09</v>
      </c>
      <c r="AN319">
        <v>0.1</v>
      </c>
      <c r="AO319">
        <v>22467.45</v>
      </c>
      <c r="AP319">
        <v>0.09</v>
      </c>
      <c r="AQ319">
        <v>0.08</v>
      </c>
      <c r="AR319">
        <v>0.09</v>
      </c>
      <c r="AS319">
        <v>34652.410000000003</v>
      </c>
      <c r="AT319">
        <v>0.13</v>
      </c>
      <c r="AU319">
        <v>0.13</v>
      </c>
      <c r="AV319">
        <v>0.14000000000000001</v>
      </c>
      <c r="AW319">
        <v>25556.23</v>
      </c>
      <c r="AX319">
        <v>0.1</v>
      </c>
      <c r="AY319">
        <v>0.09</v>
      </c>
      <c r="AZ319">
        <v>0.1</v>
      </c>
      <c r="BA319">
        <v>270497</v>
      </c>
      <c r="BB319">
        <v>99.4</v>
      </c>
      <c r="BC319">
        <v>270083</v>
      </c>
      <c r="BD319">
        <v>99.3</v>
      </c>
      <c r="BE319">
        <v>267059</v>
      </c>
      <c r="BF319">
        <v>98.2</v>
      </c>
      <c r="BG319">
        <v>269658</v>
      </c>
      <c r="BH319">
        <v>99.1</v>
      </c>
      <c r="BI319">
        <v>266359</v>
      </c>
      <c r="BJ319">
        <v>97.9</v>
      </c>
      <c r="BK319">
        <v>229489</v>
      </c>
      <c r="BL319">
        <v>84.4</v>
      </c>
      <c r="BM319">
        <v>140927</v>
      </c>
      <c r="BN319">
        <v>51.8</v>
      </c>
      <c r="BO319">
        <v>181258</v>
      </c>
      <c r="BP319">
        <v>66.599999999999994</v>
      </c>
      <c r="BQ319">
        <v>150232</v>
      </c>
      <c r="BR319">
        <v>55.2</v>
      </c>
      <c r="BS319">
        <v>139565</v>
      </c>
      <c r="BT319">
        <v>52.4</v>
      </c>
      <c r="BU319">
        <v>127211</v>
      </c>
      <c r="BV319">
        <v>55.4</v>
      </c>
      <c r="BW319">
        <v>80535</v>
      </c>
      <c r="BX319">
        <v>57.1</v>
      </c>
      <c r="BY319">
        <v>220773</v>
      </c>
      <c r="BZ319">
        <v>81.2</v>
      </c>
      <c r="CA319">
        <v>206399</v>
      </c>
      <c r="CB319">
        <v>75.900000000000006</v>
      </c>
      <c r="CC319">
        <v>187674</v>
      </c>
      <c r="CD319">
        <v>70.5</v>
      </c>
      <c r="CE319">
        <v>155396</v>
      </c>
      <c r="CF319">
        <v>67.7</v>
      </c>
      <c r="CG319">
        <v>102984</v>
      </c>
      <c r="CH319">
        <v>73.099999999999994</v>
      </c>
      <c r="CI319">
        <v>1443444.54</v>
      </c>
      <c r="CJ319">
        <v>5.31</v>
      </c>
      <c r="CK319">
        <v>1330202.72</v>
      </c>
      <c r="CL319">
        <v>4.8899999999999997</v>
      </c>
      <c r="CM319">
        <v>1331253.24</v>
      </c>
      <c r="CN319">
        <v>4.8899999999999997</v>
      </c>
      <c r="CO319">
        <v>1115188</v>
      </c>
      <c r="CP319">
        <v>4.0999999999999996</v>
      </c>
      <c r="CQ319">
        <v>705822.71999999997</v>
      </c>
      <c r="CR319">
        <v>2.59</v>
      </c>
      <c r="CS319">
        <v>2892710.08</v>
      </c>
      <c r="CT319">
        <v>10.6</v>
      </c>
      <c r="CU319">
        <v>2660437.36</v>
      </c>
      <c r="CV319">
        <v>9.8000000000000007</v>
      </c>
      <c r="CW319">
        <v>3991153.85</v>
      </c>
      <c r="CX319">
        <v>14.7</v>
      </c>
      <c r="CY319">
        <v>4128438.04</v>
      </c>
      <c r="CZ319">
        <v>15.2</v>
      </c>
      <c r="DA319">
        <v>3534137.04</v>
      </c>
      <c r="DB319">
        <v>13</v>
      </c>
      <c r="DC319">
        <v>594301</v>
      </c>
      <c r="DD319">
        <v>2.2000000000000002</v>
      </c>
      <c r="DE319">
        <v>780676</v>
      </c>
      <c r="DF319">
        <v>2.9</v>
      </c>
      <c r="DG319">
        <v>787321</v>
      </c>
      <c r="DH319">
        <v>2.9</v>
      </c>
      <c r="DI319">
        <v>2015</v>
      </c>
      <c r="DJ319">
        <v>0.7</v>
      </c>
      <c r="DK319">
        <v>1342</v>
      </c>
      <c r="DL319">
        <v>0.5</v>
      </c>
      <c r="DM319">
        <v>2266</v>
      </c>
      <c r="DN319">
        <v>0.8</v>
      </c>
      <c r="DO319">
        <v>21179</v>
      </c>
      <c r="DP319">
        <v>7.8</v>
      </c>
      <c r="DQ319">
        <v>121974</v>
      </c>
      <c r="DR319">
        <v>44.8</v>
      </c>
      <c r="DS319">
        <v>180419</v>
      </c>
      <c r="DT319">
        <v>66.3</v>
      </c>
      <c r="DU319">
        <v>85944</v>
      </c>
      <c r="DV319">
        <v>31.6</v>
      </c>
      <c r="DW319">
        <v>85667</v>
      </c>
      <c r="DX319">
        <v>31.5</v>
      </c>
      <c r="DY319">
        <v>28589</v>
      </c>
      <c r="DZ319">
        <v>10.5</v>
      </c>
      <c r="EA319">
        <v>9311</v>
      </c>
      <c r="EB319">
        <v>3.4</v>
      </c>
      <c r="EC319">
        <v>127035</v>
      </c>
      <c r="ED319">
        <v>46.7</v>
      </c>
    </row>
    <row r="320" spans="1:134" x14ac:dyDescent="0.35">
      <c r="A320" s="228" t="str">
        <f t="shared" si="5"/>
        <v>Provisional.FE14-16 Colleges.Total.Total</v>
      </c>
      <c r="B320">
        <v>201819</v>
      </c>
      <c r="C320" t="s">
        <v>223</v>
      </c>
      <c r="D320" t="s">
        <v>224</v>
      </c>
      <c r="E320" t="s">
        <v>225</v>
      </c>
      <c r="F320" t="s">
        <v>226</v>
      </c>
      <c r="G320" t="s">
        <v>239</v>
      </c>
      <c r="H320" s="380" t="s">
        <v>229</v>
      </c>
      <c r="I320" t="s">
        <v>7</v>
      </c>
      <c r="J320" t="s">
        <v>7</v>
      </c>
      <c r="K320" t="s">
        <v>7</v>
      </c>
      <c r="L320" t="s">
        <v>7</v>
      </c>
      <c r="M320" t="s">
        <v>7</v>
      </c>
      <c r="N320">
        <v>16</v>
      </c>
      <c r="O320">
        <v>1181</v>
      </c>
      <c r="P320">
        <v>17346.75</v>
      </c>
      <c r="Q320">
        <v>14.7</v>
      </c>
      <c r="R320">
        <v>826</v>
      </c>
      <c r="S320">
        <v>69.900000000000006</v>
      </c>
      <c r="T320">
        <v>73</v>
      </c>
      <c r="U320">
        <v>6.2</v>
      </c>
      <c r="V320">
        <v>210</v>
      </c>
      <c r="W320">
        <v>17.8</v>
      </c>
      <c r="X320">
        <v>14</v>
      </c>
      <c r="Y320">
        <v>1.2</v>
      </c>
      <c r="Z320">
        <v>4</v>
      </c>
      <c r="AA320">
        <v>0.3</v>
      </c>
      <c r="AB320">
        <v>5</v>
      </c>
      <c r="AC320">
        <v>0.4</v>
      </c>
      <c r="AD320">
        <v>1307.33</v>
      </c>
      <c r="AE320">
        <v>1.1100000000000001</v>
      </c>
      <c r="AF320">
        <v>959</v>
      </c>
      <c r="AG320">
        <v>-2077.31</v>
      </c>
      <c r="AH320">
        <v>-2.17</v>
      </c>
      <c r="AI320">
        <v>-2.25</v>
      </c>
      <c r="AJ320">
        <v>-2.08</v>
      </c>
      <c r="AK320">
        <v>-2245.86</v>
      </c>
      <c r="AL320">
        <v>-2.34</v>
      </c>
      <c r="AM320">
        <v>-2.42</v>
      </c>
      <c r="AN320">
        <v>-2.2599999999999998</v>
      </c>
      <c r="AO320">
        <v>-1419.53</v>
      </c>
      <c r="AP320">
        <v>-1.48</v>
      </c>
      <c r="AQ320">
        <v>-1.56</v>
      </c>
      <c r="AR320">
        <v>-1.4</v>
      </c>
      <c r="AS320">
        <v>-2243.9299999999998</v>
      </c>
      <c r="AT320">
        <v>-2.34</v>
      </c>
      <c r="AU320">
        <v>-2.42</v>
      </c>
      <c r="AV320">
        <v>-2.2599999999999998</v>
      </c>
      <c r="AW320">
        <v>-2614.42</v>
      </c>
      <c r="AX320">
        <v>-2.73</v>
      </c>
      <c r="AY320">
        <v>-2.81</v>
      </c>
      <c r="AZ320">
        <v>-2.65</v>
      </c>
      <c r="BA320">
        <v>911</v>
      </c>
      <c r="BB320">
        <v>77.099999999999994</v>
      </c>
      <c r="BC320">
        <v>880</v>
      </c>
      <c r="BD320">
        <v>74.5</v>
      </c>
      <c r="BE320">
        <v>429</v>
      </c>
      <c r="BF320">
        <v>36.299999999999997</v>
      </c>
      <c r="BG320">
        <v>860</v>
      </c>
      <c r="BH320">
        <v>72.8</v>
      </c>
      <c r="BI320">
        <v>509</v>
      </c>
      <c r="BJ320">
        <v>43.1</v>
      </c>
      <c r="BK320">
        <v>311</v>
      </c>
      <c r="BL320">
        <v>26.3</v>
      </c>
      <c r="BM320">
        <v>42</v>
      </c>
      <c r="BN320">
        <v>3.6</v>
      </c>
      <c r="BO320">
        <v>121</v>
      </c>
      <c r="BP320">
        <v>10.199999999999999</v>
      </c>
      <c r="BQ320">
        <v>126</v>
      </c>
      <c r="BR320">
        <v>10.7</v>
      </c>
      <c r="BS320">
        <v>58</v>
      </c>
      <c r="BT320">
        <v>11.4</v>
      </c>
      <c r="BU320">
        <v>30</v>
      </c>
      <c r="BV320">
        <v>9.6</v>
      </c>
      <c r="BW320">
        <v>13</v>
      </c>
      <c r="BX320">
        <v>31</v>
      </c>
      <c r="BY320">
        <v>227</v>
      </c>
      <c r="BZ320">
        <v>19.2</v>
      </c>
      <c r="CA320">
        <v>302</v>
      </c>
      <c r="CB320">
        <v>25.6</v>
      </c>
      <c r="CC320">
        <v>125</v>
      </c>
      <c r="CD320">
        <v>24.6</v>
      </c>
      <c r="CE320">
        <v>54</v>
      </c>
      <c r="CF320">
        <v>17.399999999999999</v>
      </c>
      <c r="CG320">
        <v>21</v>
      </c>
      <c r="CH320">
        <v>50</v>
      </c>
      <c r="CI320">
        <v>1586</v>
      </c>
      <c r="CJ320">
        <v>1.34</v>
      </c>
      <c r="CK320">
        <v>2396</v>
      </c>
      <c r="CL320">
        <v>2.0299999999999998</v>
      </c>
      <c r="CM320">
        <v>1507.5</v>
      </c>
      <c r="CN320">
        <v>1.28</v>
      </c>
      <c r="CO320">
        <v>688</v>
      </c>
      <c r="CP320">
        <v>0.57999999999999996</v>
      </c>
      <c r="CQ320">
        <v>158</v>
      </c>
      <c r="CR320">
        <v>0.13</v>
      </c>
      <c r="CS320">
        <v>4218</v>
      </c>
      <c r="CT320">
        <v>3.6</v>
      </c>
      <c r="CU320">
        <v>4792</v>
      </c>
      <c r="CV320">
        <v>4.0999999999999996</v>
      </c>
      <c r="CW320">
        <v>4119.5</v>
      </c>
      <c r="CX320">
        <v>3.5</v>
      </c>
      <c r="CY320">
        <v>4217.25</v>
      </c>
      <c r="CZ320">
        <v>3.6</v>
      </c>
      <c r="DA320">
        <v>2289.5</v>
      </c>
      <c r="DB320">
        <v>1.9</v>
      </c>
      <c r="DC320">
        <v>1927.75</v>
      </c>
      <c r="DD320">
        <v>1.6</v>
      </c>
      <c r="DE320">
        <v>1383</v>
      </c>
      <c r="DF320">
        <v>1.2</v>
      </c>
      <c r="DG320">
        <v>1185</v>
      </c>
      <c r="DH320">
        <v>1</v>
      </c>
      <c r="DI320">
        <v>314</v>
      </c>
      <c r="DJ320">
        <v>26.6</v>
      </c>
      <c r="DK320">
        <v>254</v>
      </c>
      <c r="DL320">
        <v>21.5</v>
      </c>
      <c r="DM320">
        <v>196</v>
      </c>
      <c r="DN320">
        <v>16.600000000000001</v>
      </c>
      <c r="DO320">
        <v>177</v>
      </c>
      <c r="DP320">
        <v>15</v>
      </c>
      <c r="DQ320">
        <v>226</v>
      </c>
      <c r="DR320">
        <v>19.100000000000001</v>
      </c>
      <c r="DS320">
        <v>486</v>
      </c>
      <c r="DT320">
        <v>41.2</v>
      </c>
      <c r="DU320">
        <v>23</v>
      </c>
      <c r="DV320">
        <v>1.9</v>
      </c>
      <c r="DW320">
        <v>23</v>
      </c>
      <c r="DX320">
        <v>1.9</v>
      </c>
      <c r="DY320">
        <v>5</v>
      </c>
      <c r="DZ320">
        <v>0.4</v>
      </c>
      <c r="EA320">
        <v>0</v>
      </c>
      <c r="EB320">
        <v>0</v>
      </c>
      <c r="EC320">
        <v>159</v>
      </c>
      <c r="ED320">
        <v>13.5</v>
      </c>
    </row>
    <row r="321" spans="1:134" x14ac:dyDescent="0.35">
      <c r="A321" s="228" t="str">
        <f t="shared" si="5"/>
        <v>Provisional.Free Schools.Total.Total</v>
      </c>
      <c r="B321">
        <v>201819</v>
      </c>
      <c r="C321" t="s">
        <v>223</v>
      </c>
      <c r="D321" t="s">
        <v>224</v>
      </c>
      <c r="E321" t="s">
        <v>225</v>
      </c>
      <c r="F321" t="s">
        <v>226</v>
      </c>
      <c r="G321" t="s">
        <v>239</v>
      </c>
      <c r="H321" s="380" t="s">
        <v>230</v>
      </c>
      <c r="I321" t="s">
        <v>7</v>
      </c>
      <c r="J321" t="s">
        <v>7</v>
      </c>
      <c r="K321" t="s">
        <v>7</v>
      </c>
      <c r="L321" t="s">
        <v>7</v>
      </c>
      <c r="M321" t="s">
        <v>7</v>
      </c>
      <c r="N321">
        <v>104</v>
      </c>
      <c r="O321">
        <v>9068</v>
      </c>
      <c r="P321">
        <v>436727.52</v>
      </c>
      <c r="Q321">
        <v>48.2</v>
      </c>
      <c r="R321">
        <v>8885</v>
      </c>
      <c r="S321">
        <v>98</v>
      </c>
      <c r="T321">
        <v>4121</v>
      </c>
      <c r="U321">
        <v>45.4</v>
      </c>
      <c r="V321">
        <v>6085</v>
      </c>
      <c r="W321">
        <v>67.099999999999994</v>
      </c>
      <c r="X321">
        <v>5365</v>
      </c>
      <c r="Y321">
        <v>59.2</v>
      </c>
      <c r="Z321">
        <v>2042</v>
      </c>
      <c r="AA321">
        <v>22.5</v>
      </c>
      <c r="AB321">
        <v>3085</v>
      </c>
      <c r="AC321">
        <v>34</v>
      </c>
      <c r="AD321">
        <v>39923.96</v>
      </c>
      <c r="AE321">
        <v>4.4000000000000004</v>
      </c>
      <c r="AF321">
        <v>8178</v>
      </c>
      <c r="AG321">
        <v>1749.24</v>
      </c>
      <c r="AH321">
        <v>0.21</v>
      </c>
      <c r="AI321">
        <v>0.19</v>
      </c>
      <c r="AJ321">
        <v>0.24</v>
      </c>
      <c r="AK321">
        <v>2214.09</v>
      </c>
      <c r="AL321">
        <v>0.27</v>
      </c>
      <c r="AM321">
        <v>0.24</v>
      </c>
      <c r="AN321">
        <v>0.3</v>
      </c>
      <c r="AO321">
        <v>1657.05</v>
      </c>
      <c r="AP321">
        <v>0.2</v>
      </c>
      <c r="AQ321">
        <v>0.17</v>
      </c>
      <c r="AR321">
        <v>0.23</v>
      </c>
      <c r="AS321">
        <v>2959.72</v>
      </c>
      <c r="AT321">
        <v>0.36</v>
      </c>
      <c r="AU321">
        <v>0.33</v>
      </c>
      <c r="AV321">
        <v>0.39</v>
      </c>
      <c r="AW321">
        <v>101.24</v>
      </c>
      <c r="AX321">
        <v>0.01</v>
      </c>
      <c r="AY321">
        <v>-0.02</v>
      </c>
      <c r="AZ321">
        <v>0.04</v>
      </c>
      <c r="BA321">
        <v>8945</v>
      </c>
      <c r="BB321">
        <v>98.6</v>
      </c>
      <c r="BC321">
        <v>8923</v>
      </c>
      <c r="BD321">
        <v>98.4</v>
      </c>
      <c r="BE321">
        <v>8806</v>
      </c>
      <c r="BF321">
        <v>97.1</v>
      </c>
      <c r="BG321">
        <v>8897</v>
      </c>
      <c r="BH321">
        <v>98.1</v>
      </c>
      <c r="BI321">
        <v>8705</v>
      </c>
      <c r="BJ321">
        <v>96</v>
      </c>
      <c r="BK321">
        <v>7755</v>
      </c>
      <c r="BL321">
        <v>85.5</v>
      </c>
      <c r="BM321">
        <v>5912</v>
      </c>
      <c r="BN321">
        <v>65.2</v>
      </c>
      <c r="BO321">
        <v>5853</v>
      </c>
      <c r="BP321">
        <v>64.5</v>
      </c>
      <c r="BQ321">
        <v>4649</v>
      </c>
      <c r="BR321">
        <v>51.3</v>
      </c>
      <c r="BS321">
        <v>4550</v>
      </c>
      <c r="BT321">
        <v>52.3</v>
      </c>
      <c r="BU321">
        <v>4113</v>
      </c>
      <c r="BV321">
        <v>53</v>
      </c>
      <c r="BW321">
        <v>3093</v>
      </c>
      <c r="BX321">
        <v>52.3</v>
      </c>
      <c r="BY321">
        <v>7228</v>
      </c>
      <c r="BZ321">
        <v>79.7</v>
      </c>
      <c r="CA321">
        <v>6516</v>
      </c>
      <c r="CB321">
        <v>71.900000000000006</v>
      </c>
      <c r="CC321">
        <v>6122</v>
      </c>
      <c r="CD321">
        <v>70.3</v>
      </c>
      <c r="CE321">
        <v>5126</v>
      </c>
      <c r="CF321">
        <v>66.099999999999994</v>
      </c>
      <c r="CG321">
        <v>3946</v>
      </c>
      <c r="CH321">
        <v>66.7</v>
      </c>
      <c r="CI321">
        <v>46985</v>
      </c>
      <c r="CJ321">
        <v>5.18</v>
      </c>
      <c r="CK321">
        <v>42221</v>
      </c>
      <c r="CL321">
        <v>4.66</v>
      </c>
      <c r="CM321">
        <v>42876.5</v>
      </c>
      <c r="CN321">
        <v>4.7300000000000004</v>
      </c>
      <c r="CO321">
        <v>36456</v>
      </c>
      <c r="CP321">
        <v>4.0199999999999996</v>
      </c>
      <c r="CQ321">
        <v>28129.02</v>
      </c>
      <c r="CR321">
        <v>3.1</v>
      </c>
      <c r="CS321">
        <v>94230</v>
      </c>
      <c r="CT321">
        <v>10.4</v>
      </c>
      <c r="CU321">
        <v>84442</v>
      </c>
      <c r="CV321">
        <v>9.3000000000000007</v>
      </c>
      <c r="CW321">
        <v>130550.02</v>
      </c>
      <c r="CX321">
        <v>14.4</v>
      </c>
      <c r="CY321">
        <v>127505.5</v>
      </c>
      <c r="CZ321">
        <v>14.1</v>
      </c>
      <c r="DA321">
        <v>114879</v>
      </c>
      <c r="DB321">
        <v>12.7</v>
      </c>
      <c r="DC321">
        <v>12626.5</v>
      </c>
      <c r="DD321">
        <v>1.4</v>
      </c>
      <c r="DE321">
        <v>25706</v>
      </c>
      <c r="DF321">
        <v>2.8</v>
      </c>
      <c r="DG321">
        <v>25712</v>
      </c>
      <c r="DH321">
        <v>2.8</v>
      </c>
      <c r="DI321">
        <v>154</v>
      </c>
      <c r="DJ321">
        <v>1.7</v>
      </c>
      <c r="DK321">
        <v>57</v>
      </c>
      <c r="DL321">
        <v>0.6</v>
      </c>
      <c r="DM321">
        <v>92</v>
      </c>
      <c r="DN321">
        <v>1</v>
      </c>
      <c r="DO321">
        <v>591</v>
      </c>
      <c r="DP321">
        <v>6.5</v>
      </c>
      <c r="DQ321">
        <v>2809</v>
      </c>
      <c r="DR321">
        <v>31</v>
      </c>
      <c r="DS321">
        <v>6350</v>
      </c>
      <c r="DT321">
        <v>70</v>
      </c>
      <c r="DU321">
        <v>2355</v>
      </c>
      <c r="DV321">
        <v>26</v>
      </c>
      <c r="DW321">
        <v>2339</v>
      </c>
      <c r="DX321">
        <v>25.8</v>
      </c>
      <c r="DY321">
        <v>882</v>
      </c>
      <c r="DZ321">
        <v>9.6999999999999993</v>
      </c>
      <c r="EA321">
        <v>466</v>
      </c>
      <c r="EB321">
        <v>5.0999999999999996</v>
      </c>
      <c r="EC321">
        <v>3914</v>
      </c>
      <c r="ED321">
        <v>43.2</v>
      </c>
    </row>
    <row r="322" spans="1:134" x14ac:dyDescent="0.35">
      <c r="A322" s="228" t="str">
        <f t="shared" si="5"/>
        <v>Provisional.Independent Schools.Total.Total</v>
      </c>
      <c r="B322">
        <v>201819</v>
      </c>
      <c r="C322" t="s">
        <v>223</v>
      </c>
      <c r="D322" t="s">
        <v>224</v>
      </c>
      <c r="E322" t="s">
        <v>225</v>
      </c>
      <c r="F322" t="s">
        <v>226</v>
      </c>
      <c r="G322" t="s">
        <v>239</v>
      </c>
      <c r="H322" s="380" t="s">
        <v>231</v>
      </c>
      <c r="I322" t="s">
        <v>7</v>
      </c>
      <c r="J322" t="s">
        <v>7</v>
      </c>
      <c r="K322" t="s">
        <v>7</v>
      </c>
      <c r="L322" t="s">
        <v>7</v>
      </c>
      <c r="M322" t="s">
        <v>7</v>
      </c>
      <c r="N322">
        <v>847</v>
      </c>
      <c r="O322">
        <v>45626</v>
      </c>
      <c r="P322">
        <v>1580259.43</v>
      </c>
      <c r="Q322">
        <v>34.6</v>
      </c>
      <c r="R322">
        <v>12005</v>
      </c>
      <c r="S322">
        <v>26.3</v>
      </c>
      <c r="T322">
        <v>7600</v>
      </c>
      <c r="U322">
        <v>16.7</v>
      </c>
      <c r="V322">
        <v>9960</v>
      </c>
      <c r="W322">
        <v>21.8</v>
      </c>
      <c r="X322">
        <v>4223</v>
      </c>
      <c r="Y322">
        <v>9.3000000000000007</v>
      </c>
      <c r="Z322">
        <v>2575</v>
      </c>
      <c r="AA322">
        <v>5.6</v>
      </c>
      <c r="AB322">
        <v>3383</v>
      </c>
      <c r="AC322">
        <v>7.4</v>
      </c>
      <c r="AD322">
        <v>123194.45</v>
      </c>
      <c r="AE322">
        <v>2.7</v>
      </c>
      <c r="AF322">
        <v>0</v>
      </c>
      <c r="AG322">
        <v>0</v>
      </c>
      <c r="AH322">
        <v>0</v>
      </c>
      <c r="AI322">
        <v>0</v>
      </c>
      <c r="AJ322">
        <v>0</v>
      </c>
      <c r="AK322">
        <v>0</v>
      </c>
      <c r="AL322">
        <v>0</v>
      </c>
      <c r="AM322">
        <v>0</v>
      </c>
      <c r="AN322">
        <v>0</v>
      </c>
      <c r="AO322">
        <v>0</v>
      </c>
      <c r="AP322">
        <v>0</v>
      </c>
      <c r="AQ322">
        <v>0</v>
      </c>
      <c r="AR322">
        <v>0</v>
      </c>
      <c r="AS322">
        <v>0</v>
      </c>
      <c r="AT322">
        <v>0</v>
      </c>
      <c r="AU322">
        <v>0</v>
      </c>
      <c r="AV322">
        <v>0</v>
      </c>
      <c r="AW322">
        <v>0</v>
      </c>
      <c r="AX322">
        <v>0</v>
      </c>
      <c r="AY322">
        <v>0</v>
      </c>
      <c r="AZ322">
        <v>0</v>
      </c>
      <c r="BA322">
        <v>43872</v>
      </c>
      <c r="BB322">
        <v>96.2</v>
      </c>
      <c r="BC322">
        <v>43896</v>
      </c>
      <c r="BD322">
        <v>96.2</v>
      </c>
      <c r="BE322">
        <v>17409</v>
      </c>
      <c r="BF322">
        <v>38.200000000000003</v>
      </c>
      <c r="BG322">
        <v>15694</v>
      </c>
      <c r="BH322">
        <v>34.4</v>
      </c>
      <c r="BI322">
        <v>19723</v>
      </c>
      <c r="BJ322">
        <v>43.2</v>
      </c>
      <c r="BK322">
        <v>21643</v>
      </c>
      <c r="BL322">
        <v>47.4</v>
      </c>
      <c r="BM322">
        <v>21558</v>
      </c>
      <c r="BN322">
        <v>47.2</v>
      </c>
      <c r="BO322">
        <v>15671</v>
      </c>
      <c r="BP322">
        <v>34.299999999999997</v>
      </c>
      <c r="BQ322">
        <v>11126</v>
      </c>
      <c r="BR322">
        <v>24.4</v>
      </c>
      <c r="BS322">
        <v>15895</v>
      </c>
      <c r="BT322">
        <v>80.599999999999994</v>
      </c>
      <c r="BU322">
        <v>18399</v>
      </c>
      <c r="BV322">
        <v>85</v>
      </c>
      <c r="BW322">
        <v>17988</v>
      </c>
      <c r="BX322">
        <v>83.4</v>
      </c>
      <c r="BY322">
        <v>16869</v>
      </c>
      <c r="BZ322">
        <v>37</v>
      </c>
      <c r="CA322">
        <v>13731</v>
      </c>
      <c r="CB322">
        <v>30.1</v>
      </c>
      <c r="CC322">
        <v>18283</v>
      </c>
      <c r="CD322">
        <v>92.7</v>
      </c>
      <c r="CE322">
        <v>19989</v>
      </c>
      <c r="CF322">
        <v>92.4</v>
      </c>
      <c r="CG322">
        <v>19803</v>
      </c>
      <c r="CH322">
        <v>91.9</v>
      </c>
      <c r="CI322">
        <v>114965.93</v>
      </c>
      <c r="CJ322">
        <v>2.52</v>
      </c>
      <c r="CK322">
        <v>89103.8</v>
      </c>
      <c r="CL322">
        <v>1.95</v>
      </c>
      <c r="CM322">
        <v>125269.26</v>
      </c>
      <c r="CN322">
        <v>2.75</v>
      </c>
      <c r="CO322">
        <v>141637.13</v>
      </c>
      <c r="CP322">
        <v>3.1</v>
      </c>
      <c r="CQ322">
        <v>142942.64000000001</v>
      </c>
      <c r="CR322">
        <v>3.13</v>
      </c>
      <c r="CS322">
        <v>265782.37</v>
      </c>
      <c r="CT322">
        <v>5.8</v>
      </c>
      <c r="CU322">
        <v>178207.6</v>
      </c>
      <c r="CV322">
        <v>3.9</v>
      </c>
      <c r="CW322">
        <v>570135.36</v>
      </c>
      <c r="CX322">
        <v>12.5</v>
      </c>
      <c r="CY322">
        <v>566134.1</v>
      </c>
      <c r="CZ322">
        <v>12.4</v>
      </c>
      <c r="DA322">
        <v>550608.06000000006</v>
      </c>
      <c r="DB322">
        <v>12.1</v>
      </c>
      <c r="DC322">
        <v>15526.04</v>
      </c>
      <c r="DD322">
        <v>0.3</v>
      </c>
      <c r="DE322">
        <v>85716</v>
      </c>
      <c r="DF322">
        <v>1.9</v>
      </c>
      <c r="DG322">
        <v>88898</v>
      </c>
      <c r="DH322">
        <v>1.9</v>
      </c>
      <c r="DI322">
        <v>7332</v>
      </c>
      <c r="DJ322">
        <v>16.100000000000001</v>
      </c>
      <c r="DK322">
        <v>11586</v>
      </c>
      <c r="DL322">
        <v>25.4</v>
      </c>
      <c r="DM322">
        <v>9656</v>
      </c>
      <c r="DN322">
        <v>21.2</v>
      </c>
      <c r="DO322">
        <v>7302</v>
      </c>
      <c r="DP322">
        <v>16</v>
      </c>
      <c r="DQ322">
        <v>5527</v>
      </c>
      <c r="DR322">
        <v>12.1</v>
      </c>
      <c r="DS322">
        <v>10313</v>
      </c>
      <c r="DT322">
        <v>22.6</v>
      </c>
      <c r="DU322">
        <v>9411</v>
      </c>
      <c r="DV322">
        <v>20.6</v>
      </c>
      <c r="DW322">
        <v>9270</v>
      </c>
      <c r="DX322">
        <v>20.3</v>
      </c>
      <c r="DY322">
        <v>2640</v>
      </c>
      <c r="DZ322">
        <v>5.8</v>
      </c>
      <c r="EA322">
        <v>4330</v>
      </c>
      <c r="EB322">
        <v>9.5</v>
      </c>
      <c r="EC322">
        <v>19643</v>
      </c>
      <c r="ED322">
        <v>43.1</v>
      </c>
    </row>
    <row r="323" spans="1:134" x14ac:dyDescent="0.35">
      <c r="A323" s="228" t="str">
        <f t="shared" si="5"/>
        <v>Provisional.Independent Special Schools.Total.Total</v>
      </c>
      <c r="B323">
        <v>201819</v>
      </c>
      <c r="C323" t="s">
        <v>223</v>
      </c>
      <c r="D323" t="s">
        <v>224</v>
      </c>
      <c r="E323" t="s">
        <v>225</v>
      </c>
      <c r="F323" t="s">
        <v>226</v>
      </c>
      <c r="G323" t="s">
        <v>239</v>
      </c>
      <c r="H323" s="380" t="s">
        <v>310</v>
      </c>
      <c r="I323" t="s">
        <v>7</v>
      </c>
      <c r="J323" t="s">
        <v>7</v>
      </c>
      <c r="K323" t="s">
        <v>7</v>
      </c>
      <c r="L323" t="s">
        <v>7</v>
      </c>
      <c r="M323" t="s">
        <v>7</v>
      </c>
      <c r="N323">
        <v>297</v>
      </c>
      <c r="O323">
        <v>2178</v>
      </c>
      <c r="P323">
        <v>17221.5</v>
      </c>
      <c r="Q323">
        <v>7.9</v>
      </c>
      <c r="R323">
        <v>878</v>
      </c>
      <c r="S323">
        <v>40.299999999999997</v>
      </c>
      <c r="T323">
        <v>76</v>
      </c>
      <c r="U323">
        <v>3.5</v>
      </c>
      <c r="V323">
        <v>159</v>
      </c>
      <c r="W323">
        <v>7.3</v>
      </c>
      <c r="X323">
        <v>4</v>
      </c>
      <c r="Y323">
        <v>0.2</v>
      </c>
      <c r="Z323">
        <v>1</v>
      </c>
      <c r="AA323">
        <v>0</v>
      </c>
      <c r="AB323">
        <v>2</v>
      </c>
      <c r="AC323">
        <v>0.1</v>
      </c>
      <c r="AD323">
        <v>1242.78</v>
      </c>
      <c r="AE323">
        <v>0.56999999999999995</v>
      </c>
      <c r="AF323">
        <v>0</v>
      </c>
      <c r="AG323">
        <v>0</v>
      </c>
      <c r="AH323">
        <v>0</v>
      </c>
      <c r="AI323">
        <v>0</v>
      </c>
      <c r="AJ323">
        <v>0</v>
      </c>
      <c r="AK323">
        <v>0</v>
      </c>
      <c r="AL323">
        <v>0</v>
      </c>
      <c r="AM323">
        <v>0</v>
      </c>
      <c r="AN323">
        <v>0</v>
      </c>
      <c r="AO323">
        <v>0</v>
      </c>
      <c r="AP323">
        <v>0</v>
      </c>
      <c r="AQ323">
        <v>0</v>
      </c>
      <c r="AR323">
        <v>0</v>
      </c>
      <c r="AS323">
        <v>0</v>
      </c>
      <c r="AT323">
        <v>0</v>
      </c>
      <c r="AU323">
        <v>0</v>
      </c>
      <c r="AV323">
        <v>0</v>
      </c>
      <c r="AW323">
        <v>0</v>
      </c>
      <c r="AX323">
        <v>0</v>
      </c>
      <c r="AY323">
        <v>0</v>
      </c>
      <c r="AZ323">
        <v>0</v>
      </c>
      <c r="BA323">
        <v>1328</v>
      </c>
      <c r="BB323">
        <v>61</v>
      </c>
      <c r="BC323">
        <v>1244</v>
      </c>
      <c r="BD323">
        <v>57.1</v>
      </c>
      <c r="BE323">
        <v>181</v>
      </c>
      <c r="BF323">
        <v>8.3000000000000007</v>
      </c>
      <c r="BG323">
        <v>1111</v>
      </c>
      <c r="BH323">
        <v>51</v>
      </c>
      <c r="BI323">
        <v>464</v>
      </c>
      <c r="BJ323">
        <v>21.3</v>
      </c>
      <c r="BK323">
        <v>231</v>
      </c>
      <c r="BL323">
        <v>10.6</v>
      </c>
      <c r="BM323">
        <v>23</v>
      </c>
      <c r="BN323">
        <v>1.1000000000000001</v>
      </c>
      <c r="BO323">
        <v>80</v>
      </c>
      <c r="BP323">
        <v>3.7</v>
      </c>
      <c r="BQ323">
        <v>149</v>
      </c>
      <c r="BR323">
        <v>6.8</v>
      </c>
      <c r="BS323">
        <v>116</v>
      </c>
      <c r="BT323">
        <v>25</v>
      </c>
      <c r="BU323">
        <v>57</v>
      </c>
      <c r="BV323">
        <v>24.7</v>
      </c>
      <c r="BW323">
        <v>20</v>
      </c>
      <c r="BX323">
        <v>87</v>
      </c>
      <c r="BY323">
        <v>113</v>
      </c>
      <c r="BZ323">
        <v>5.2</v>
      </c>
      <c r="CA323">
        <v>288</v>
      </c>
      <c r="CB323">
        <v>13.2</v>
      </c>
      <c r="CC323">
        <v>189</v>
      </c>
      <c r="CD323">
        <v>40.700000000000003</v>
      </c>
      <c r="CE323">
        <v>92</v>
      </c>
      <c r="CF323">
        <v>39.799999999999997</v>
      </c>
      <c r="CG323">
        <v>20</v>
      </c>
      <c r="CH323">
        <v>87</v>
      </c>
      <c r="CI323">
        <v>742</v>
      </c>
      <c r="CJ323">
        <v>0.34</v>
      </c>
      <c r="CK323">
        <v>2671.5</v>
      </c>
      <c r="CL323">
        <v>1.23</v>
      </c>
      <c r="CM323">
        <v>1579</v>
      </c>
      <c r="CN323">
        <v>0.72</v>
      </c>
      <c r="CO323">
        <v>748</v>
      </c>
      <c r="CP323">
        <v>0.34</v>
      </c>
      <c r="CQ323">
        <v>136.5</v>
      </c>
      <c r="CR323">
        <v>0.06</v>
      </c>
      <c r="CS323">
        <v>3399</v>
      </c>
      <c r="CT323">
        <v>1.6</v>
      </c>
      <c r="CU323">
        <v>5345</v>
      </c>
      <c r="CV323">
        <v>2.5</v>
      </c>
      <c r="CW323">
        <v>4582.5</v>
      </c>
      <c r="CX323">
        <v>2.1</v>
      </c>
      <c r="CY323">
        <v>3895</v>
      </c>
      <c r="CZ323">
        <v>1.8</v>
      </c>
      <c r="DA323">
        <v>3340</v>
      </c>
      <c r="DB323">
        <v>1.5</v>
      </c>
      <c r="DC323">
        <v>555</v>
      </c>
      <c r="DD323">
        <v>0.3</v>
      </c>
      <c r="DE323">
        <v>1307</v>
      </c>
      <c r="DF323">
        <v>0.6</v>
      </c>
      <c r="DG323">
        <v>1072</v>
      </c>
      <c r="DH323">
        <v>0.5</v>
      </c>
      <c r="DI323">
        <v>1006</v>
      </c>
      <c r="DJ323">
        <v>46.2</v>
      </c>
      <c r="DK323">
        <v>620</v>
      </c>
      <c r="DL323">
        <v>28.5</v>
      </c>
      <c r="DM323">
        <v>328</v>
      </c>
      <c r="DN323">
        <v>15.1</v>
      </c>
      <c r="DO323">
        <v>166</v>
      </c>
      <c r="DP323">
        <v>7.6</v>
      </c>
      <c r="DQ323">
        <v>54</v>
      </c>
      <c r="DR323">
        <v>2.5</v>
      </c>
      <c r="DS323">
        <v>442</v>
      </c>
      <c r="DT323">
        <v>20.3</v>
      </c>
      <c r="DU323">
        <v>24</v>
      </c>
      <c r="DV323">
        <v>1.1000000000000001</v>
      </c>
      <c r="DW323">
        <v>24</v>
      </c>
      <c r="DX323">
        <v>1.1000000000000001</v>
      </c>
      <c r="DY323">
        <v>39</v>
      </c>
      <c r="DZ323">
        <v>1.8</v>
      </c>
      <c r="EA323">
        <v>3</v>
      </c>
      <c r="EB323">
        <v>0.1</v>
      </c>
      <c r="EC323">
        <v>390</v>
      </c>
      <c r="ED323">
        <v>17.899999999999999</v>
      </c>
    </row>
    <row r="324" spans="1:134" x14ac:dyDescent="0.35">
      <c r="A324" s="228" t="str">
        <f t="shared" si="5"/>
        <v>Provisional.LA maintained.Total.Total</v>
      </c>
      <c r="B324">
        <v>201819</v>
      </c>
      <c r="C324" t="s">
        <v>223</v>
      </c>
      <c r="D324" t="s">
        <v>224</v>
      </c>
      <c r="E324" t="s">
        <v>225</v>
      </c>
      <c r="F324" t="s">
        <v>226</v>
      </c>
      <c r="G324" t="s">
        <v>239</v>
      </c>
      <c r="H324" s="380" t="s">
        <v>232</v>
      </c>
      <c r="I324" t="s">
        <v>7</v>
      </c>
      <c r="J324" t="s">
        <v>7</v>
      </c>
      <c r="K324" t="s">
        <v>7</v>
      </c>
      <c r="L324" t="s">
        <v>7</v>
      </c>
      <c r="M324" t="s">
        <v>7</v>
      </c>
      <c r="N324">
        <v>838</v>
      </c>
      <c r="O324">
        <v>140187</v>
      </c>
      <c r="P324">
        <v>6533727.4100000001</v>
      </c>
      <c r="Q324">
        <v>46.6</v>
      </c>
      <c r="R324">
        <v>138088</v>
      </c>
      <c r="S324">
        <v>98.5</v>
      </c>
      <c r="T324">
        <v>59005</v>
      </c>
      <c r="U324">
        <v>42.1</v>
      </c>
      <c r="V324">
        <v>90278</v>
      </c>
      <c r="W324">
        <v>64.400000000000006</v>
      </c>
      <c r="X324">
        <v>53939</v>
      </c>
      <c r="Y324">
        <v>38.5</v>
      </c>
      <c r="Z324">
        <v>21794</v>
      </c>
      <c r="AA324">
        <v>15.5</v>
      </c>
      <c r="AB324">
        <v>32718</v>
      </c>
      <c r="AC324">
        <v>23.3</v>
      </c>
      <c r="AD324">
        <v>568588.75</v>
      </c>
      <c r="AE324">
        <v>4.0599999999999996</v>
      </c>
      <c r="AF324">
        <v>132381</v>
      </c>
      <c r="AG324">
        <v>-3850.89</v>
      </c>
      <c r="AH324">
        <v>-0.03</v>
      </c>
      <c r="AI324">
        <v>-0.04</v>
      </c>
      <c r="AJ324">
        <v>-0.02</v>
      </c>
      <c r="AK324">
        <v>-3378.7</v>
      </c>
      <c r="AL324">
        <v>-0.03</v>
      </c>
      <c r="AM324">
        <v>-0.03</v>
      </c>
      <c r="AN324">
        <v>-0.02</v>
      </c>
      <c r="AO324">
        <v>-4901.43</v>
      </c>
      <c r="AP324">
        <v>-0.04</v>
      </c>
      <c r="AQ324">
        <v>-0.04</v>
      </c>
      <c r="AR324">
        <v>-0.03</v>
      </c>
      <c r="AS324">
        <v>-4262.91</v>
      </c>
      <c r="AT324">
        <v>-0.03</v>
      </c>
      <c r="AU324">
        <v>-0.04</v>
      </c>
      <c r="AV324">
        <v>-0.03</v>
      </c>
      <c r="AW324">
        <v>-6134.72</v>
      </c>
      <c r="AX324">
        <v>-0.05</v>
      </c>
      <c r="AY324">
        <v>-0.05</v>
      </c>
      <c r="AZ324">
        <v>-0.04</v>
      </c>
      <c r="BA324">
        <v>139024</v>
      </c>
      <c r="BB324">
        <v>99.2</v>
      </c>
      <c r="BC324">
        <v>138695</v>
      </c>
      <c r="BD324">
        <v>98.9</v>
      </c>
      <c r="BE324">
        <v>136679</v>
      </c>
      <c r="BF324">
        <v>97.5</v>
      </c>
      <c r="BG324">
        <v>138453</v>
      </c>
      <c r="BH324">
        <v>98.8</v>
      </c>
      <c r="BI324">
        <v>136643</v>
      </c>
      <c r="BJ324">
        <v>97.5</v>
      </c>
      <c r="BK324">
        <v>113501</v>
      </c>
      <c r="BL324">
        <v>81</v>
      </c>
      <c r="BM324">
        <v>64571</v>
      </c>
      <c r="BN324">
        <v>46.1</v>
      </c>
      <c r="BO324">
        <v>84798</v>
      </c>
      <c r="BP324">
        <v>60.5</v>
      </c>
      <c r="BQ324">
        <v>67626</v>
      </c>
      <c r="BR324">
        <v>48.2</v>
      </c>
      <c r="BS324">
        <v>61534</v>
      </c>
      <c r="BT324">
        <v>45</v>
      </c>
      <c r="BU324">
        <v>55605</v>
      </c>
      <c r="BV324">
        <v>49</v>
      </c>
      <c r="BW324">
        <v>34460</v>
      </c>
      <c r="BX324">
        <v>53.4</v>
      </c>
      <c r="BY324">
        <v>107011</v>
      </c>
      <c r="BZ324">
        <v>76.3</v>
      </c>
      <c r="CA324">
        <v>98307</v>
      </c>
      <c r="CB324">
        <v>70.099999999999994</v>
      </c>
      <c r="CC324">
        <v>87273</v>
      </c>
      <c r="CD324">
        <v>63.9</v>
      </c>
      <c r="CE324">
        <v>70346</v>
      </c>
      <c r="CF324">
        <v>62</v>
      </c>
      <c r="CG324">
        <v>44767</v>
      </c>
      <c r="CH324">
        <v>69.3</v>
      </c>
      <c r="CI324">
        <v>697541</v>
      </c>
      <c r="CJ324">
        <v>4.9800000000000004</v>
      </c>
      <c r="CK324">
        <v>633241.27</v>
      </c>
      <c r="CL324">
        <v>4.5199999999999996</v>
      </c>
      <c r="CM324">
        <v>629100.38</v>
      </c>
      <c r="CN324">
        <v>4.49</v>
      </c>
      <c r="CO324">
        <v>510093</v>
      </c>
      <c r="CP324">
        <v>3.64</v>
      </c>
      <c r="CQ324">
        <v>312447.86</v>
      </c>
      <c r="CR324">
        <v>2.23</v>
      </c>
      <c r="CS324">
        <v>1398569</v>
      </c>
      <c r="CT324">
        <v>10</v>
      </c>
      <c r="CU324">
        <v>1266482.54</v>
      </c>
      <c r="CV324">
        <v>9</v>
      </c>
      <c r="CW324">
        <v>1886580.38</v>
      </c>
      <c r="CX324">
        <v>13.5</v>
      </c>
      <c r="CY324">
        <v>1982095.49</v>
      </c>
      <c r="CZ324">
        <v>14.1</v>
      </c>
      <c r="DA324">
        <v>1655621.74</v>
      </c>
      <c r="DB324">
        <v>11.8</v>
      </c>
      <c r="DC324">
        <v>326473.75</v>
      </c>
      <c r="DD324">
        <v>2.2999999999999998</v>
      </c>
      <c r="DE324">
        <v>396089</v>
      </c>
      <c r="DF324">
        <v>2.8</v>
      </c>
      <c r="DG324">
        <v>400461</v>
      </c>
      <c r="DH324">
        <v>2.9</v>
      </c>
      <c r="DI324">
        <v>1482</v>
      </c>
      <c r="DJ324">
        <v>1.1000000000000001</v>
      </c>
      <c r="DK324">
        <v>907</v>
      </c>
      <c r="DL324">
        <v>0.6</v>
      </c>
      <c r="DM324">
        <v>1529</v>
      </c>
      <c r="DN324">
        <v>1.1000000000000001</v>
      </c>
      <c r="DO324">
        <v>13133</v>
      </c>
      <c r="DP324">
        <v>9.4</v>
      </c>
      <c r="DQ324">
        <v>69197</v>
      </c>
      <c r="DR324">
        <v>49.4</v>
      </c>
      <c r="DS324">
        <v>101701</v>
      </c>
      <c r="DT324">
        <v>72.5</v>
      </c>
      <c r="DU324">
        <v>34968</v>
      </c>
      <c r="DV324">
        <v>24.9</v>
      </c>
      <c r="DW324">
        <v>34950</v>
      </c>
      <c r="DX324">
        <v>24.9</v>
      </c>
      <c r="DY324">
        <v>12343</v>
      </c>
      <c r="DZ324">
        <v>8.8000000000000007</v>
      </c>
      <c r="EA324">
        <v>3773</v>
      </c>
      <c r="EB324">
        <v>2.7</v>
      </c>
      <c r="EC324">
        <v>62831</v>
      </c>
      <c r="ED324">
        <v>44.8</v>
      </c>
    </row>
    <row r="325" spans="1:134" x14ac:dyDescent="0.35">
      <c r="A325" s="228" t="str">
        <f t="shared" si="5"/>
        <v>Provisional.Non-Maintained Special Schools.Total.Total</v>
      </c>
      <c r="B325">
        <v>201819</v>
      </c>
      <c r="C325" t="s">
        <v>223</v>
      </c>
      <c r="D325" t="s">
        <v>224</v>
      </c>
      <c r="E325" t="s">
        <v>225</v>
      </c>
      <c r="F325" t="s">
        <v>226</v>
      </c>
      <c r="G325" t="s">
        <v>239</v>
      </c>
      <c r="H325" s="380" t="s">
        <v>233</v>
      </c>
      <c r="I325" t="s">
        <v>7</v>
      </c>
      <c r="J325" t="s">
        <v>7</v>
      </c>
      <c r="K325" t="s">
        <v>7</v>
      </c>
      <c r="L325" t="s">
        <v>7</v>
      </c>
      <c r="M325" t="s">
        <v>7</v>
      </c>
      <c r="N325">
        <v>52</v>
      </c>
      <c r="O325">
        <v>417</v>
      </c>
      <c r="P325">
        <v>2830.5</v>
      </c>
      <c r="Q325">
        <v>6.8</v>
      </c>
      <c r="R325">
        <v>88</v>
      </c>
      <c r="S325">
        <v>21.1</v>
      </c>
      <c r="T325">
        <v>10</v>
      </c>
      <c r="U325">
        <v>2.4</v>
      </c>
      <c r="V325">
        <v>21</v>
      </c>
      <c r="W325">
        <v>5</v>
      </c>
      <c r="X325">
        <v>4</v>
      </c>
      <c r="Y325">
        <v>1</v>
      </c>
      <c r="Z325">
        <v>1</v>
      </c>
      <c r="AA325">
        <v>0.2</v>
      </c>
      <c r="AB325">
        <v>2</v>
      </c>
      <c r="AC325">
        <v>0.5</v>
      </c>
      <c r="AD325">
        <v>215.18</v>
      </c>
      <c r="AE325">
        <v>0.52</v>
      </c>
      <c r="AF325">
        <v>344</v>
      </c>
      <c r="AG325">
        <v>-612.91</v>
      </c>
      <c r="AH325">
        <v>-1.78</v>
      </c>
      <c r="AI325">
        <v>-1.92</v>
      </c>
      <c r="AJ325">
        <v>-1.65</v>
      </c>
      <c r="AK325">
        <v>-738.89</v>
      </c>
      <c r="AL325">
        <v>-2.15</v>
      </c>
      <c r="AM325">
        <v>-2.2799999999999998</v>
      </c>
      <c r="AN325">
        <v>-2.0099999999999998</v>
      </c>
      <c r="AO325">
        <v>-399.72</v>
      </c>
      <c r="AP325">
        <v>-1.1599999999999999</v>
      </c>
      <c r="AQ325">
        <v>-1.3</v>
      </c>
      <c r="AR325">
        <v>-1.03</v>
      </c>
      <c r="AS325">
        <v>-589.04</v>
      </c>
      <c r="AT325">
        <v>-1.71</v>
      </c>
      <c r="AU325">
        <v>-1.85</v>
      </c>
      <c r="AV325">
        <v>-1.58</v>
      </c>
      <c r="AW325">
        <v>-695.19</v>
      </c>
      <c r="AX325">
        <v>-2.02</v>
      </c>
      <c r="AY325">
        <v>-2.16</v>
      </c>
      <c r="AZ325">
        <v>-1.89</v>
      </c>
      <c r="BA325">
        <v>161</v>
      </c>
      <c r="BB325">
        <v>38.6</v>
      </c>
      <c r="BC325">
        <v>159</v>
      </c>
      <c r="BD325">
        <v>38.1</v>
      </c>
      <c r="BE325">
        <v>40</v>
      </c>
      <c r="BF325">
        <v>9.6</v>
      </c>
      <c r="BG325">
        <v>126</v>
      </c>
      <c r="BH325">
        <v>30.2</v>
      </c>
      <c r="BI325">
        <v>76</v>
      </c>
      <c r="BJ325">
        <v>18.2</v>
      </c>
      <c r="BK325">
        <v>42</v>
      </c>
      <c r="BL325">
        <v>10.1</v>
      </c>
      <c r="BM325">
        <v>14</v>
      </c>
      <c r="BN325">
        <v>3.4</v>
      </c>
      <c r="BO325">
        <v>14</v>
      </c>
      <c r="BP325">
        <v>3.4</v>
      </c>
      <c r="BQ325">
        <v>27</v>
      </c>
      <c r="BR325">
        <v>6.5</v>
      </c>
      <c r="BS325">
        <v>22</v>
      </c>
      <c r="BT325">
        <v>28.9</v>
      </c>
      <c r="BU325">
        <v>10</v>
      </c>
      <c r="BV325">
        <v>23.8</v>
      </c>
      <c r="BW325">
        <v>5</v>
      </c>
      <c r="BX325">
        <v>35.700000000000003</v>
      </c>
      <c r="BY325">
        <v>23</v>
      </c>
      <c r="BZ325">
        <v>5.5</v>
      </c>
      <c r="CA325">
        <v>53</v>
      </c>
      <c r="CB325">
        <v>12.7</v>
      </c>
      <c r="CC325">
        <v>31</v>
      </c>
      <c r="CD325">
        <v>40.799999999999997</v>
      </c>
      <c r="CE325">
        <v>12</v>
      </c>
      <c r="CF325">
        <v>28.6</v>
      </c>
      <c r="CG325">
        <v>7</v>
      </c>
      <c r="CH325">
        <v>50</v>
      </c>
      <c r="CI325">
        <v>171</v>
      </c>
      <c r="CJ325">
        <v>0.41</v>
      </c>
      <c r="CK325">
        <v>383</v>
      </c>
      <c r="CL325">
        <v>0.92</v>
      </c>
      <c r="CM325">
        <v>275</v>
      </c>
      <c r="CN325">
        <v>0.66</v>
      </c>
      <c r="CO325">
        <v>130</v>
      </c>
      <c r="CP325">
        <v>0.31</v>
      </c>
      <c r="CQ325">
        <v>57</v>
      </c>
      <c r="CR325">
        <v>0.14000000000000001</v>
      </c>
      <c r="CS325">
        <v>496</v>
      </c>
      <c r="CT325">
        <v>1.2</v>
      </c>
      <c r="CU325">
        <v>766</v>
      </c>
      <c r="CV325">
        <v>1.8</v>
      </c>
      <c r="CW325">
        <v>740</v>
      </c>
      <c r="CX325">
        <v>1.8</v>
      </c>
      <c r="CY325">
        <v>828.5</v>
      </c>
      <c r="CZ325">
        <v>2</v>
      </c>
      <c r="DA325">
        <v>690</v>
      </c>
      <c r="DB325">
        <v>1.7</v>
      </c>
      <c r="DC325">
        <v>138.5</v>
      </c>
      <c r="DD325">
        <v>0.3</v>
      </c>
      <c r="DE325">
        <v>207</v>
      </c>
      <c r="DF325">
        <v>0.5</v>
      </c>
      <c r="DG325">
        <v>231</v>
      </c>
      <c r="DH325">
        <v>0.6</v>
      </c>
      <c r="DI325">
        <v>282</v>
      </c>
      <c r="DJ325">
        <v>67.599999999999994</v>
      </c>
      <c r="DK325">
        <v>50</v>
      </c>
      <c r="DL325">
        <v>12</v>
      </c>
      <c r="DM325">
        <v>38</v>
      </c>
      <c r="DN325">
        <v>9.1</v>
      </c>
      <c r="DO325">
        <v>20</v>
      </c>
      <c r="DP325">
        <v>4.8</v>
      </c>
      <c r="DQ325">
        <v>23</v>
      </c>
      <c r="DR325">
        <v>5.5</v>
      </c>
      <c r="DS325">
        <v>66</v>
      </c>
      <c r="DT325">
        <v>15.8</v>
      </c>
      <c r="DU325">
        <v>10</v>
      </c>
      <c r="DV325">
        <v>2.4</v>
      </c>
      <c r="DW325">
        <v>10</v>
      </c>
      <c r="DX325">
        <v>2.4</v>
      </c>
      <c r="DY325">
        <v>1</v>
      </c>
      <c r="DZ325">
        <v>0.2</v>
      </c>
      <c r="EA325">
        <v>0</v>
      </c>
      <c r="EB325">
        <v>0</v>
      </c>
      <c r="EC325">
        <v>83</v>
      </c>
      <c r="ED325">
        <v>19.899999999999999</v>
      </c>
    </row>
    <row r="326" spans="1:134" x14ac:dyDescent="0.35">
      <c r="A326" s="228" t="str">
        <f t="shared" si="5"/>
        <v>Provisional.PRU &amp; AP.Total.Total</v>
      </c>
      <c r="B326">
        <v>201819</v>
      </c>
      <c r="C326" t="s">
        <v>223</v>
      </c>
      <c r="D326" t="s">
        <v>224</v>
      </c>
      <c r="E326" t="s">
        <v>225</v>
      </c>
      <c r="F326" t="s">
        <v>226</v>
      </c>
      <c r="G326" t="s">
        <v>239</v>
      </c>
      <c r="H326" s="380" t="s">
        <v>397</v>
      </c>
      <c r="I326" t="s">
        <v>7</v>
      </c>
      <c r="J326" t="s">
        <v>7</v>
      </c>
      <c r="K326" t="s">
        <v>7</v>
      </c>
      <c r="L326" t="s">
        <v>7</v>
      </c>
      <c r="M326" t="s">
        <v>7</v>
      </c>
      <c r="N326">
        <v>420</v>
      </c>
      <c r="O326">
        <v>9670</v>
      </c>
      <c r="P326">
        <v>63615.89</v>
      </c>
      <c r="Q326">
        <v>6.6</v>
      </c>
      <c r="R326">
        <v>4591</v>
      </c>
      <c r="S326">
        <v>47.5</v>
      </c>
      <c r="T326">
        <v>144</v>
      </c>
      <c r="U326">
        <v>1.5</v>
      </c>
      <c r="V326">
        <v>413</v>
      </c>
      <c r="W326">
        <v>4.3</v>
      </c>
      <c r="X326">
        <v>41</v>
      </c>
      <c r="Y326">
        <v>0.4</v>
      </c>
      <c r="Z326">
        <v>7</v>
      </c>
      <c r="AA326">
        <v>0.1</v>
      </c>
      <c r="AB326">
        <v>11</v>
      </c>
      <c r="AC326">
        <v>0.1</v>
      </c>
      <c r="AD326">
        <v>4198.25</v>
      </c>
      <c r="AE326">
        <v>0.43</v>
      </c>
      <c r="AF326">
        <v>8600</v>
      </c>
      <c r="AG326">
        <v>-26453.83</v>
      </c>
      <c r="AH326">
        <v>-3.08</v>
      </c>
      <c r="AI326">
        <v>-3.1</v>
      </c>
      <c r="AJ326">
        <v>-3.05</v>
      </c>
      <c r="AK326">
        <v>-28482.400000000001</v>
      </c>
      <c r="AL326">
        <v>-3.31</v>
      </c>
      <c r="AM326">
        <v>-3.34</v>
      </c>
      <c r="AN326">
        <v>-3.28</v>
      </c>
      <c r="AO326">
        <v>-19973.89</v>
      </c>
      <c r="AP326">
        <v>-2.3199999999999998</v>
      </c>
      <c r="AQ326">
        <v>-2.35</v>
      </c>
      <c r="AR326">
        <v>-2.2999999999999998</v>
      </c>
      <c r="AS326">
        <v>-26211.8</v>
      </c>
      <c r="AT326">
        <v>-3.05</v>
      </c>
      <c r="AU326">
        <v>-3.07</v>
      </c>
      <c r="AV326">
        <v>-3.02</v>
      </c>
      <c r="AW326">
        <v>-29660.63</v>
      </c>
      <c r="AX326">
        <v>-3.45</v>
      </c>
      <c r="AY326">
        <v>-3.48</v>
      </c>
      <c r="AZ326">
        <v>-3.42</v>
      </c>
      <c r="BA326">
        <v>5964</v>
      </c>
      <c r="BB326">
        <v>61.7</v>
      </c>
      <c r="BC326">
        <v>5575</v>
      </c>
      <c r="BD326">
        <v>57.7</v>
      </c>
      <c r="BE326">
        <v>1501</v>
      </c>
      <c r="BF326">
        <v>15.5</v>
      </c>
      <c r="BG326">
        <v>5339</v>
      </c>
      <c r="BH326">
        <v>55.2</v>
      </c>
      <c r="BI326">
        <v>1535</v>
      </c>
      <c r="BJ326">
        <v>15.9</v>
      </c>
      <c r="BK326">
        <v>538</v>
      </c>
      <c r="BL326">
        <v>5.6</v>
      </c>
      <c r="BM326">
        <v>184</v>
      </c>
      <c r="BN326">
        <v>1.9</v>
      </c>
      <c r="BO326">
        <v>238</v>
      </c>
      <c r="BP326">
        <v>2.5</v>
      </c>
      <c r="BQ326">
        <v>297</v>
      </c>
      <c r="BR326">
        <v>3.1</v>
      </c>
      <c r="BS326">
        <v>150</v>
      </c>
      <c r="BT326">
        <v>9.8000000000000007</v>
      </c>
      <c r="BU326">
        <v>44</v>
      </c>
      <c r="BV326">
        <v>8.1999999999999993</v>
      </c>
      <c r="BW326">
        <v>133</v>
      </c>
      <c r="BX326">
        <v>72.3</v>
      </c>
      <c r="BY326">
        <v>449</v>
      </c>
      <c r="BZ326">
        <v>4.5999999999999996</v>
      </c>
      <c r="CA326">
        <v>847</v>
      </c>
      <c r="CB326">
        <v>8.8000000000000007</v>
      </c>
      <c r="CC326">
        <v>304</v>
      </c>
      <c r="CD326">
        <v>19.8</v>
      </c>
      <c r="CE326">
        <v>83</v>
      </c>
      <c r="CF326">
        <v>15.4</v>
      </c>
      <c r="CG326">
        <v>140</v>
      </c>
      <c r="CH326">
        <v>76.099999999999994</v>
      </c>
      <c r="CI326">
        <v>4484</v>
      </c>
      <c r="CJ326">
        <v>0.46</v>
      </c>
      <c r="CK326">
        <v>10818</v>
      </c>
      <c r="CL326">
        <v>1.1200000000000001</v>
      </c>
      <c r="CM326">
        <v>3862</v>
      </c>
      <c r="CN326">
        <v>0.4</v>
      </c>
      <c r="CO326">
        <v>1072</v>
      </c>
      <c r="CP326">
        <v>0.11</v>
      </c>
      <c r="CQ326">
        <v>1084.8900000000001</v>
      </c>
      <c r="CR326">
        <v>0.11</v>
      </c>
      <c r="CS326">
        <v>15891</v>
      </c>
      <c r="CT326">
        <v>1.6</v>
      </c>
      <c r="CU326">
        <v>21636</v>
      </c>
      <c r="CV326">
        <v>2.2000000000000002</v>
      </c>
      <c r="CW326">
        <v>12362.89</v>
      </c>
      <c r="CX326">
        <v>1.3</v>
      </c>
      <c r="CY326">
        <v>13726</v>
      </c>
      <c r="CZ326">
        <v>1.4</v>
      </c>
      <c r="DA326">
        <v>11176.75</v>
      </c>
      <c r="DB326">
        <v>1.2</v>
      </c>
      <c r="DC326">
        <v>2549.25</v>
      </c>
      <c r="DD326">
        <v>0.3</v>
      </c>
      <c r="DE326">
        <v>4574</v>
      </c>
      <c r="DF326">
        <v>0.5</v>
      </c>
      <c r="DG326">
        <v>4778</v>
      </c>
      <c r="DH326">
        <v>0.5</v>
      </c>
      <c r="DI326">
        <v>4199</v>
      </c>
      <c r="DJ326">
        <v>43.4</v>
      </c>
      <c r="DK326">
        <v>3098</v>
      </c>
      <c r="DL326">
        <v>32</v>
      </c>
      <c r="DM326">
        <v>1426</v>
      </c>
      <c r="DN326">
        <v>14.7</v>
      </c>
      <c r="DO326">
        <v>682</v>
      </c>
      <c r="DP326">
        <v>7.1</v>
      </c>
      <c r="DQ326">
        <v>224</v>
      </c>
      <c r="DR326">
        <v>2.2999999999999998</v>
      </c>
      <c r="DS326">
        <v>1490</v>
      </c>
      <c r="DT326">
        <v>15.4</v>
      </c>
      <c r="DU326">
        <v>47</v>
      </c>
      <c r="DV326">
        <v>0.5</v>
      </c>
      <c r="DW326">
        <v>46</v>
      </c>
      <c r="DX326">
        <v>0.5</v>
      </c>
      <c r="DY326">
        <v>19</v>
      </c>
      <c r="DZ326">
        <v>0.2</v>
      </c>
      <c r="EA326">
        <v>15</v>
      </c>
      <c r="EB326">
        <v>0.2</v>
      </c>
      <c r="EC326">
        <v>1475</v>
      </c>
      <c r="ED326">
        <v>15.3</v>
      </c>
    </row>
    <row r="327" spans="1:134" x14ac:dyDescent="0.35">
      <c r="A327" s="228" t="str">
        <f t="shared" si="5"/>
        <v>Provisional.Sponsored Academies.Total.Total</v>
      </c>
      <c r="B327">
        <v>201819</v>
      </c>
      <c r="C327" t="s">
        <v>223</v>
      </c>
      <c r="D327" t="s">
        <v>224</v>
      </c>
      <c r="E327" t="s">
        <v>225</v>
      </c>
      <c r="F327" t="s">
        <v>226</v>
      </c>
      <c r="G327" t="s">
        <v>239</v>
      </c>
      <c r="H327" s="380" t="s">
        <v>234</v>
      </c>
      <c r="I327" t="s">
        <v>7</v>
      </c>
      <c r="J327" t="s">
        <v>7</v>
      </c>
      <c r="K327" t="s">
        <v>7</v>
      </c>
      <c r="L327" t="s">
        <v>7</v>
      </c>
      <c r="M327" t="s">
        <v>7</v>
      </c>
      <c r="N327">
        <v>694</v>
      </c>
      <c r="O327">
        <v>103965</v>
      </c>
      <c r="P327">
        <v>4353678.7</v>
      </c>
      <c r="Q327">
        <v>41.9</v>
      </c>
      <c r="R327">
        <v>102145</v>
      </c>
      <c r="S327">
        <v>98.2</v>
      </c>
      <c r="T327">
        <v>33848</v>
      </c>
      <c r="U327">
        <v>32.6</v>
      </c>
      <c r="V327">
        <v>56969</v>
      </c>
      <c r="W327">
        <v>54.8</v>
      </c>
      <c r="X327">
        <v>33770</v>
      </c>
      <c r="Y327">
        <v>32.5</v>
      </c>
      <c r="Z327">
        <v>9959</v>
      </c>
      <c r="AA327">
        <v>9.6</v>
      </c>
      <c r="AB327">
        <v>16363</v>
      </c>
      <c r="AC327">
        <v>15.7</v>
      </c>
      <c r="AD327">
        <v>368169.86</v>
      </c>
      <c r="AE327">
        <v>3.54</v>
      </c>
      <c r="AF327">
        <v>96891</v>
      </c>
      <c r="AG327">
        <v>-17493.55</v>
      </c>
      <c r="AH327">
        <v>-0.18</v>
      </c>
      <c r="AI327">
        <v>-0.19</v>
      </c>
      <c r="AJ327">
        <v>-0.17</v>
      </c>
      <c r="AK327">
        <v>-17647.77</v>
      </c>
      <c r="AL327">
        <v>-0.18</v>
      </c>
      <c r="AM327">
        <v>-0.19</v>
      </c>
      <c r="AN327">
        <v>-0.17</v>
      </c>
      <c r="AO327">
        <v>-15507.89</v>
      </c>
      <c r="AP327">
        <v>-0.16</v>
      </c>
      <c r="AQ327">
        <v>-0.17</v>
      </c>
      <c r="AR327">
        <v>-0.15</v>
      </c>
      <c r="AS327">
        <v>-26437.77</v>
      </c>
      <c r="AT327">
        <v>-0.27</v>
      </c>
      <c r="AU327">
        <v>-0.28000000000000003</v>
      </c>
      <c r="AV327">
        <v>-0.26</v>
      </c>
      <c r="AW327">
        <v>-12498.43</v>
      </c>
      <c r="AX327">
        <v>-0.13</v>
      </c>
      <c r="AY327">
        <v>-0.14000000000000001</v>
      </c>
      <c r="AZ327">
        <v>-0.12</v>
      </c>
      <c r="BA327">
        <v>102937</v>
      </c>
      <c r="BB327">
        <v>99</v>
      </c>
      <c r="BC327">
        <v>102490</v>
      </c>
      <c r="BD327">
        <v>98.6</v>
      </c>
      <c r="BE327">
        <v>101302</v>
      </c>
      <c r="BF327">
        <v>97.4</v>
      </c>
      <c r="BG327">
        <v>102415</v>
      </c>
      <c r="BH327">
        <v>98.5</v>
      </c>
      <c r="BI327">
        <v>100616</v>
      </c>
      <c r="BJ327">
        <v>96.8</v>
      </c>
      <c r="BK327">
        <v>83861</v>
      </c>
      <c r="BL327">
        <v>80.7</v>
      </c>
      <c r="BM327">
        <v>40661</v>
      </c>
      <c r="BN327">
        <v>39.1</v>
      </c>
      <c r="BO327">
        <v>53056</v>
      </c>
      <c r="BP327">
        <v>51</v>
      </c>
      <c r="BQ327">
        <v>40289</v>
      </c>
      <c r="BR327">
        <v>38.799999999999997</v>
      </c>
      <c r="BS327">
        <v>34354</v>
      </c>
      <c r="BT327">
        <v>34.1</v>
      </c>
      <c r="BU327">
        <v>30625</v>
      </c>
      <c r="BV327">
        <v>36.5</v>
      </c>
      <c r="BW327">
        <v>18521</v>
      </c>
      <c r="BX327">
        <v>45.5</v>
      </c>
      <c r="BY327">
        <v>71352</v>
      </c>
      <c r="BZ327">
        <v>68.599999999999994</v>
      </c>
      <c r="CA327">
        <v>63719</v>
      </c>
      <c r="CB327">
        <v>61.3</v>
      </c>
      <c r="CC327">
        <v>53734</v>
      </c>
      <c r="CD327">
        <v>53.4</v>
      </c>
      <c r="CE327">
        <v>41432</v>
      </c>
      <c r="CF327">
        <v>49.4</v>
      </c>
      <c r="CG327">
        <v>24677</v>
      </c>
      <c r="CH327">
        <v>60.7</v>
      </c>
      <c r="CI327">
        <v>471159</v>
      </c>
      <c r="CJ327">
        <v>4.53</v>
      </c>
      <c r="CK327">
        <v>419021.63</v>
      </c>
      <c r="CL327">
        <v>4.03</v>
      </c>
      <c r="CM327">
        <v>409159</v>
      </c>
      <c r="CN327">
        <v>3.94</v>
      </c>
      <c r="CO327">
        <v>318968</v>
      </c>
      <c r="CP327">
        <v>3.07</v>
      </c>
      <c r="CQ327">
        <v>181537.68</v>
      </c>
      <c r="CR327">
        <v>1.75</v>
      </c>
      <c r="CS327">
        <v>944169</v>
      </c>
      <c r="CT327">
        <v>9.1</v>
      </c>
      <c r="CU327">
        <v>838043.26</v>
      </c>
      <c r="CV327">
        <v>8.1</v>
      </c>
      <c r="CW327">
        <v>1217533.3</v>
      </c>
      <c r="CX327">
        <v>11.7</v>
      </c>
      <c r="CY327">
        <v>1353933.14</v>
      </c>
      <c r="CZ327">
        <v>13</v>
      </c>
      <c r="DA327">
        <v>928510.14</v>
      </c>
      <c r="DB327">
        <v>8.9</v>
      </c>
      <c r="DC327">
        <v>425423</v>
      </c>
      <c r="DD327">
        <v>4.0999999999999996</v>
      </c>
      <c r="DE327">
        <v>289006</v>
      </c>
      <c r="DF327">
        <v>2.8</v>
      </c>
      <c r="DG327">
        <v>291033</v>
      </c>
      <c r="DH327">
        <v>2.8</v>
      </c>
      <c r="DI327">
        <v>1344</v>
      </c>
      <c r="DJ327">
        <v>1.3</v>
      </c>
      <c r="DK327">
        <v>647</v>
      </c>
      <c r="DL327">
        <v>0.6</v>
      </c>
      <c r="DM327">
        <v>1380</v>
      </c>
      <c r="DN327">
        <v>1.3</v>
      </c>
      <c r="DO327">
        <v>10698</v>
      </c>
      <c r="DP327">
        <v>10.3</v>
      </c>
      <c r="DQ327">
        <v>56126</v>
      </c>
      <c r="DR327">
        <v>54</v>
      </c>
      <c r="DS327">
        <v>80790</v>
      </c>
      <c r="DT327">
        <v>77.7</v>
      </c>
      <c r="DU327">
        <v>19826</v>
      </c>
      <c r="DV327">
        <v>19.100000000000001</v>
      </c>
      <c r="DW327">
        <v>19785</v>
      </c>
      <c r="DX327">
        <v>19</v>
      </c>
      <c r="DY327">
        <v>7220</v>
      </c>
      <c r="DZ327">
        <v>6.9</v>
      </c>
      <c r="EA327">
        <v>2632</v>
      </c>
      <c r="EB327">
        <v>2.5</v>
      </c>
      <c r="EC327">
        <v>44784</v>
      </c>
      <c r="ED327">
        <v>43.1</v>
      </c>
    </row>
    <row r="328" spans="1:134" x14ac:dyDescent="0.35">
      <c r="A328" s="228" t="str">
        <f t="shared" si="5"/>
        <v>Provisional.state-funded inc PRU &amp; AP.Total.Total</v>
      </c>
      <c r="B328">
        <v>201819</v>
      </c>
      <c r="C328" t="s">
        <v>223</v>
      </c>
      <c r="D328" t="s">
        <v>224</v>
      </c>
      <c r="E328" t="s">
        <v>225</v>
      </c>
      <c r="F328" t="s">
        <v>226</v>
      </c>
      <c r="G328" t="s">
        <v>239</v>
      </c>
      <c r="H328" s="380" t="s">
        <v>398</v>
      </c>
      <c r="I328" t="s">
        <v>7</v>
      </c>
      <c r="J328" t="s">
        <v>7</v>
      </c>
      <c r="K328" t="s">
        <v>7</v>
      </c>
      <c r="L328" t="s">
        <v>7</v>
      </c>
      <c r="M328" t="s">
        <v>7</v>
      </c>
      <c r="N328">
        <v>4394</v>
      </c>
      <c r="O328">
        <v>552501</v>
      </c>
      <c r="P328">
        <v>25329220.109999999</v>
      </c>
      <c r="Q328">
        <v>45.8</v>
      </c>
      <c r="R328">
        <v>530859</v>
      </c>
      <c r="S328">
        <v>96.1</v>
      </c>
      <c r="T328">
        <v>233380</v>
      </c>
      <c r="U328">
        <v>42.2</v>
      </c>
      <c r="V328">
        <v>349951</v>
      </c>
      <c r="W328">
        <v>63.3</v>
      </c>
      <c r="X328">
        <v>216926</v>
      </c>
      <c r="Y328">
        <v>39.299999999999997</v>
      </c>
      <c r="Z328">
        <v>92310</v>
      </c>
      <c r="AA328">
        <v>16.7</v>
      </c>
      <c r="AB328">
        <v>134716</v>
      </c>
      <c r="AC328">
        <v>24.4</v>
      </c>
      <c r="AD328">
        <v>2210748.4300000002</v>
      </c>
      <c r="AE328">
        <v>4</v>
      </c>
      <c r="AF328">
        <v>521655</v>
      </c>
      <c r="AG328">
        <v>-40170.410000000003</v>
      </c>
      <c r="AH328">
        <v>-0.08</v>
      </c>
      <c r="AI328">
        <v>-0.08</v>
      </c>
      <c r="AJ328">
        <v>-7.0000000000000007E-2</v>
      </c>
      <c r="AK328">
        <v>-48238.57</v>
      </c>
      <c r="AL328">
        <v>-0.09</v>
      </c>
      <c r="AM328">
        <v>-0.1</v>
      </c>
      <c r="AN328">
        <v>-0.09</v>
      </c>
      <c r="AO328">
        <v>-31742.43</v>
      </c>
      <c r="AP328">
        <v>-0.06</v>
      </c>
      <c r="AQ328">
        <v>-0.06</v>
      </c>
      <c r="AR328">
        <v>-0.06</v>
      </c>
      <c r="AS328">
        <v>-42350.68</v>
      </c>
      <c r="AT328">
        <v>-0.08</v>
      </c>
      <c r="AU328">
        <v>-0.08</v>
      </c>
      <c r="AV328">
        <v>-0.08</v>
      </c>
      <c r="AW328">
        <v>-49914.9</v>
      </c>
      <c r="AX328">
        <v>-0.1</v>
      </c>
      <c r="AY328">
        <v>-0.1</v>
      </c>
      <c r="AZ328">
        <v>-0.09</v>
      </c>
      <c r="BA328">
        <v>537058</v>
      </c>
      <c r="BB328">
        <v>97.2</v>
      </c>
      <c r="BC328">
        <v>535236</v>
      </c>
      <c r="BD328">
        <v>96.9</v>
      </c>
      <c r="BE328">
        <v>521657</v>
      </c>
      <c r="BF328">
        <v>94.4</v>
      </c>
      <c r="BG328">
        <v>533385</v>
      </c>
      <c r="BH328">
        <v>96.5</v>
      </c>
      <c r="BI328">
        <v>520333</v>
      </c>
      <c r="BJ328">
        <v>94.2</v>
      </c>
      <c r="BK328">
        <v>437993</v>
      </c>
      <c r="BL328">
        <v>79.3</v>
      </c>
      <c r="BM328">
        <v>253251</v>
      </c>
      <c r="BN328">
        <v>45.8</v>
      </c>
      <c r="BO328">
        <v>327892</v>
      </c>
      <c r="BP328">
        <v>59.3</v>
      </c>
      <c r="BQ328">
        <v>265561</v>
      </c>
      <c r="BR328">
        <v>48.1</v>
      </c>
      <c r="BS328">
        <v>242137</v>
      </c>
      <c r="BT328">
        <v>46.5</v>
      </c>
      <c r="BU328">
        <v>218465</v>
      </c>
      <c r="BV328">
        <v>49.9</v>
      </c>
      <c r="BW328">
        <v>137239</v>
      </c>
      <c r="BX328">
        <v>54.2</v>
      </c>
      <c r="BY328">
        <v>410724</v>
      </c>
      <c r="BZ328">
        <v>74.3</v>
      </c>
      <c r="CA328">
        <v>380039</v>
      </c>
      <c r="CB328">
        <v>68.8</v>
      </c>
      <c r="CC328">
        <v>338338</v>
      </c>
      <c r="CD328">
        <v>65</v>
      </c>
      <c r="CE328">
        <v>273604</v>
      </c>
      <c r="CF328">
        <v>62.5</v>
      </c>
      <c r="CG328">
        <v>177177</v>
      </c>
      <c r="CH328">
        <v>70</v>
      </c>
      <c r="CI328">
        <v>2690394.54</v>
      </c>
      <c r="CJ328">
        <v>4.87</v>
      </c>
      <c r="CK328">
        <v>2465485.62</v>
      </c>
      <c r="CL328">
        <v>4.46</v>
      </c>
      <c r="CM328">
        <v>2441528.62</v>
      </c>
      <c r="CN328">
        <v>4.42</v>
      </c>
      <c r="CO328">
        <v>1991753</v>
      </c>
      <c r="CP328">
        <v>3.6</v>
      </c>
      <c r="CQ328">
        <v>1233783.93</v>
      </c>
      <c r="CR328">
        <v>2.23</v>
      </c>
      <c r="CS328">
        <v>5403465.0800000001</v>
      </c>
      <c r="CT328">
        <v>9.8000000000000007</v>
      </c>
      <c r="CU328">
        <v>4931003.16</v>
      </c>
      <c r="CV328">
        <v>8.9</v>
      </c>
      <c r="CW328">
        <v>7309962.7000000002</v>
      </c>
      <c r="CX328">
        <v>13.2</v>
      </c>
      <c r="CY328">
        <v>7684789.1699999999</v>
      </c>
      <c r="CZ328">
        <v>13.9</v>
      </c>
      <c r="DA328">
        <v>6289917.4199999999</v>
      </c>
      <c r="DB328">
        <v>11.4</v>
      </c>
      <c r="DC328">
        <v>1394871.75</v>
      </c>
      <c r="DD328">
        <v>2.5</v>
      </c>
      <c r="DE328">
        <v>1514449</v>
      </c>
      <c r="DF328">
        <v>2.7</v>
      </c>
      <c r="DG328">
        <v>1528561</v>
      </c>
      <c r="DH328">
        <v>2.8</v>
      </c>
      <c r="DI328">
        <v>17939</v>
      </c>
      <c r="DJ328">
        <v>3.2</v>
      </c>
      <c r="DK328">
        <v>7857</v>
      </c>
      <c r="DL328">
        <v>1.4</v>
      </c>
      <c r="DM328">
        <v>7743</v>
      </c>
      <c r="DN328">
        <v>1.4</v>
      </c>
      <c r="DO328">
        <v>49498</v>
      </c>
      <c r="DP328">
        <v>9</v>
      </c>
      <c r="DQ328">
        <v>252538</v>
      </c>
      <c r="DR328">
        <v>45.7</v>
      </c>
      <c r="DS328">
        <v>375282</v>
      </c>
      <c r="DT328">
        <v>67.900000000000006</v>
      </c>
      <c r="DU328">
        <v>145083</v>
      </c>
      <c r="DV328">
        <v>26.3</v>
      </c>
      <c r="DW328">
        <v>144492</v>
      </c>
      <c r="DX328">
        <v>26.2</v>
      </c>
      <c r="DY328">
        <v>49115</v>
      </c>
      <c r="DZ328">
        <v>8.9</v>
      </c>
      <c r="EA328">
        <v>16251</v>
      </c>
      <c r="EB328">
        <v>2.9</v>
      </c>
      <c r="EC328">
        <v>242855</v>
      </c>
      <c r="ED328">
        <v>44</v>
      </c>
    </row>
    <row r="329" spans="1:134" x14ac:dyDescent="0.35">
      <c r="A329" s="228" t="str">
        <f t="shared" si="5"/>
        <v>Provisional.State-funded mainstream.Religious denomination.Total</v>
      </c>
      <c r="B329">
        <v>201819</v>
      </c>
      <c r="C329" t="s">
        <v>223</v>
      </c>
      <c r="D329" t="s">
        <v>224</v>
      </c>
      <c r="E329" t="s">
        <v>225</v>
      </c>
      <c r="F329" t="s">
        <v>226</v>
      </c>
      <c r="G329" t="s">
        <v>239</v>
      </c>
      <c r="H329" s="380" t="s">
        <v>235</v>
      </c>
      <c r="I329" t="s">
        <v>374</v>
      </c>
      <c r="J329" t="s">
        <v>7</v>
      </c>
      <c r="K329" t="s">
        <v>7</v>
      </c>
      <c r="L329" t="s">
        <v>7</v>
      </c>
      <c r="M329" t="s">
        <v>364</v>
      </c>
      <c r="N329">
        <v>185</v>
      </c>
      <c r="O329">
        <v>29835</v>
      </c>
      <c r="P329">
        <v>1448249.76</v>
      </c>
      <c r="Q329">
        <v>48.5</v>
      </c>
      <c r="R329">
        <v>29440</v>
      </c>
      <c r="S329">
        <v>98.7</v>
      </c>
      <c r="T329">
        <v>13458</v>
      </c>
      <c r="U329">
        <v>45.1</v>
      </c>
      <c r="V329">
        <v>20034</v>
      </c>
      <c r="W329">
        <v>67.099999999999994</v>
      </c>
      <c r="X329">
        <v>12512</v>
      </c>
      <c r="Y329">
        <v>41.9</v>
      </c>
      <c r="Z329">
        <v>5310</v>
      </c>
      <c r="AA329">
        <v>17.8</v>
      </c>
      <c r="AB329">
        <v>7827</v>
      </c>
      <c r="AC329">
        <v>26.2</v>
      </c>
      <c r="AD329">
        <v>125978.58</v>
      </c>
      <c r="AE329">
        <v>4.22</v>
      </c>
      <c r="AF329">
        <v>28217</v>
      </c>
      <c r="AG329">
        <v>2091.5300000000002</v>
      </c>
      <c r="AH329">
        <v>7.0000000000000007E-2</v>
      </c>
      <c r="AI329">
        <v>0.06</v>
      </c>
      <c r="AJ329">
        <v>0.09</v>
      </c>
      <c r="AK329">
        <v>1678.49</v>
      </c>
      <c r="AL329">
        <v>0.06</v>
      </c>
      <c r="AM329">
        <v>0.04</v>
      </c>
      <c r="AN329">
        <v>7.0000000000000007E-2</v>
      </c>
      <c r="AO329">
        <v>444.96</v>
      </c>
      <c r="AP329">
        <v>0.02</v>
      </c>
      <c r="AQ329">
        <v>0</v>
      </c>
      <c r="AR329">
        <v>0.03</v>
      </c>
      <c r="AS329">
        <v>1523.93</v>
      </c>
      <c r="AT329">
        <v>0.05</v>
      </c>
      <c r="AU329">
        <v>0.04</v>
      </c>
      <c r="AV329">
        <v>7.0000000000000007E-2</v>
      </c>
      <c r="AW329">
        <v>3485.19</v>
      </c>
      <c r="AX329">
        <v>0.12</v>
      </c>
      <c r="AY329">
        <v>0.11</v>
      </c>
      <c r="AZ329">
        <v>0.14000000000000001</v>
      </c>
      <c r="BA329">
        <v>29608</v>
      </c>
      <c r="BB329">
        <v>99.2</v>
      </c>
      <c r="BC329">
        <v>29535</v>
      </c>
      <c r="BD329">
        <v>99</v>
      </c>
      <c r="BE329">
        <v>29179</v>
      </c>
      <c r="BF329">
        <v>97.8</v>
      </c>
      <c r="BG329">
        <v>29494</v>
      </c>
      <c r="BH329">
        <v>98.9</v>
      </c>
      <c r="BI329">
        <v>28986</v>
      </c>
      <c r="BJ329">
        <v>97.2</v>
      </c>
      <c r="BK329">
        <v>24087</v>
      </c>
      <c r="BL329">
        <v>80.7</v>
      </c>
      <c r="BM329">
        <v>14797</v>
      </c>
      <c r="BN329">
        <v>49.6</v>
      </c>
      <c r="BO329">
        <v>18881</v>
      </c>
      <c r="BP329">
        <v>63.3</v>
      </c>
      <c r="BQ329">
        <v>15183</v>
      </c>
      <c r="BR329">
        <v>50.9</v>
      </c>
      <c r="BS329">
        <v>14098</v>
      </c>
      <c r="BT329">
        <v>48.6</v>
      </c>
      <c r="BU329">
        <v>12739</v>
      </c>
      <c r="BV329">
        <v>52.9</v>
      </c>
      <c r="BW329">
        <v>7794</v>
      </c>
      <c r="BX329">
        <v>52.7</v>
      </c>
      <c r="BY329">
        <v>23393</v>
      </c>
      <c r="BZ329">
        <v>78.400000000000006</v>
      </c>
      <c r="CA329">
        <v>21649</v>
      </c>
      <c r="CB329">
        <v>72.599999999999994</v>
      </c>
      <c r="CC329">
        <v>19511</v>
      </c>
      <c r="CD329">
        <v>67.3</v>
      </c>
      <c r="CE329">
        <v>15763</v>
      </c>
      <c r="CF329">
        <v>65.400000000000006</v>
      </c>
      <c r="CG329">
        <v>10237</v>
      </c>
      <c r="CH329">
        <v>69.2</v>
      </c>
      <c r="CI329">
        <v>153416</v>
      </c>
      <c r="CJ329">
        <v>5.14</v>
      </c>
      <c r="CK329">
        <v>139395.79</v>
      </c>
      <c r="CL329">
        <v>4.67</v>
      </c>
      <c r="CM329">
        <v>139159.5</v>
      </c>
      <c r="CN329">
        <v>4.66</v>
      </c>
      <c r="CO329">
        <v>113397</v>
      </c>
      <c r="CP329">
        <v>3.8</v>
      </c>
      <c r="CQ329">
        <v>71341.929999999993</v>
      </c>
      <c r="CR329">
        <v>2.39</v>
      </c>
      <c r="CS329">
        <v>307498</v>
      </c>
      <c r="CT329">
        <v>10.3</v>
      </c>
      <c r="CU329">
        <v>278791.58</v>
      </c>
      <c r="CV329">
        <v>9.3000000000000007</v>
      </c>
      <c r="CW329">
        <v>417861.93</v>
      </c>
      <c r="CX329">
        <v>14</v>
      </c>
      <c r="CY329">
        <v>444098.25</v>
      </c>
      <c r="CZ329">
        <v>14.9</v>
      </c>
      <c r="DA329">
        <v>381957</v>
      </c>
      <c r="DB329">
        <v>12.8</v>
      </c>
      <c r="DC329">
        <v>62141.25</v>
      </c>
      <c r="DD329">
        <v>2.1</v>
      </c>
      <c r="DE329">
        <v>84870</v>
      </c>
      <c r="DF329">
        <v>2.8</v>
      </c>
      <c r="DG329">
        <v>85927</v>
      </c>
      <c r="DH329">
        <v>2.9</v>
      </c>
      <c r="DI329">
        <v>288</v>
      </c>
      <c r="DJ329">
        <v>1</v>
      </c>
      <c r="DK329">
        <v>152</v>
      </c>
      <c r="DL329">
        <v>0.5</v>
      </c>
      <c r="DM329">
        <v>332</v>
      </c>
      <c r="DN329">
        <v>1.1000000000000001</v>
      </c>
      <c r="DO329">
        <v>3037</v>
      </c>
      <c r="DP329">
        <v>10.199999999999999</v>
      </c>
      <c r="DQ329">
        <v>13514</v>
      </c>
      <c r="DR329">
        <v>45.3</v>
      </c>
      <c r="DS329">
        <v>20272</v>
      </c>
      <c r="DT329">
        <v>67.900000000000006</v>
      </c>
      <c r="DU329">
        <v>8714</v>
      </c>
      <c r="DV329">
        <v>29.2</v>
      </c>
      <c r="DW329">
        <v>8652</v>
      </c>
      <c r="DX329">
        <v>29</v>
      </c>
      <c r="DY329">
        <v>2516</v>
      </c>
      <c r="DZ329">
        <v>8.4</v>
      </c>
      <c r="EA329">
        <v>944</v>
      </c>
      <c r="EB329">
        <v>3.2</v>
      </c>
      <c r="EC329">
        <v>13599</v>
      </c>
      <c r="ED329">
        <v>45.6</v>
      </c>
    </row>
    <row r="330" spans="1:134" s="519" customFormat="1" x14ac:dyDescent="0.35">
      <c r="A330" s="228" t="str">
        <f t="shared" si="5"/>
        <v>Provisional.State-funded mainstream.Religious denomination.Total</v>
      </c>
      <c r="B330" s="517">
        <v>201819</v>
      </c>
      <c r="C330" s="518" t="s">
        <v>223</v>
      </c>
      <c r="D330" s="518" t="s">
        <v>224</v>
      </c>
      <c r="E330" s="518" t="s">
        <v>225</v>
      </c>
      <c r="F330" s="518" t="s">
        <v>226</v>
      </c>
      <c r="G330" s="518" t="s">
        <v>239</v>
      </c>
      <c r="H330" s="518" t="s">
        <v>235</v>
      </c>
      <c r="I330" s="518" t="s">
        <v>374</v>
      </c>
      <c r="J330" s="518" t="s">
        <v>7</v>
      </c>
      <c r="K330" s="518" t="s">
        <v>7</v>
      </c>
      <c r="L330" s="518" t="s">
        <v>7</v>
      </c>
      <c r="M330" s="518" t="s">
        <v>365</v>
      </c>
      <c r="N330" s="517">
        <v>1</v>
      </c>
      <c r="O330" s="517">
        <v>145</v>
      </c>
      <c r="P330" s="517" t="s">
        <v>442</v>
      </c>
      <c r="Q330" s="517">
        <v>59</v>
      </c>
      <c r="R330" s="517" t="s">
        <v>442</v>
      </c>
      <c r="S330" s="517" t="s">
        <v>442</v>
      </c>
      <c r="T330" s="517" t="s">
        <v>442</v>
      </c>
      <c r="U330" s="517">
        <v>64.099999999999994</v>
      </c>
      <c r="V330" s="517" t="s">
        <v>442</v>
      </c>
      <c r="W330" s="517">
        <v>82.8</v>
      </c>
      <c r="X330" s="517" t="s">
        <v>442</v>
      </c>
      <c r="Y330" s="517">
        <v>88.3</v>
      </c>
      <c r="Z330" s="517" t="s">
        <v>442</v>
      </c>
      <c r="AA330" s="517">
        <v>46.9</v>
      </c>
      <c r="AB330" s="517" t="s">
        <v>442</v>
      </c>
      <c r="AC330" s="517">
        <v>60.7</v>
      </c>
      <c r="AD330" s="517" t="s">
        <v>442</v>
      </c>
      <c r="AE330" s="517">
        <v>5.78</v>
      </c>
      <c r="AF330" s="517">
        <v>124</v>
      </c>
      <c r="AG330" s="517" t="s">
        <v>442</v>
      </c>
      <c r="AH330" s="517">
        <v>0.68</v>
      </c>
      <c r="AI330" s="517">
        <v>0.45</v>
      </c>
      <c r="AJ330" s="517">
        <v>0.9</v>
      </c>
      <c r="AK330" s="517" t="s">
        <v>442</v>
      </c>
      <c r="AL330" s="517" t="s">
        <v>442</v>
      </c>
      <c r="AM330" s="517" t="s">
        <v>442</v>
      </c>
      <c r="AN330" s="517" t="s">
        <v>442</v>
      </c>
      <c r="AO330" s="517" t="s">
        <v>442</v>
      </c>
      <c r="AP330" s="517" t="s">
        <v>442</v>
      </c>
      <c r="AQ330" s="517" t="s">
        <v>442</v>
      </c>
      <c r="AR330" s="517" t="s">
        <v>442</v>
      </c>
      <c r="AS330" s="517" t="s">
        <v>442</v>
      </c>
      <c r="AT330" s="517" t="s">
        <v>442</v>
      </c>
      <c r="AU330" s="517" t="s">
        <v>442</v>
      </c>
      <c r="AV330" s="517" t="s">
        <v>442</v>
      </c>
      <c r="AW330" s="517" t="s">
        <v>442</v>
      </c>
      <c r="AX330" s="517" t="s">
        <v>442</v>
      </c>
      <c r="AY330" s="517" t="s">
        <v>442</v>
      </c>
      <c r="AZ330" s="517" t="s">
        <v>442</v>
      </c>
      <c r="BA330" s="517" t="s">
        <v>442</v>
      </c>
      <c r="BB330" s="517" t="s">
        <v>442</v>
      </c>
      <c r="BC330" s="517" t="s">
        <v>442</v>
      </c>
      <c r="BD330" s="517" t="s">
        <v>442</v>
      </c>
      <c r="BE330" s="517" t="s">
        <v>442</v>
      </c>
      <c r="BF330" s="517" t="s">
        <v>442</v>
      </c>
      <c r="BG330" s="517" t="s">
        <v>442</v>
      </c>
      <c r="BH330" s="517" t="s">
        <v>442</v>
      </c>
      <c r="BI330" s="517" t="s">
        <v>442</v>
      </c>
      <c r="BJ330" s="517" t="s">
        <v>442</v>
      </c>
      <c r="BK330" s="517" t="s">
        <v>442</v>
      </c>
      <c r="BL330" s="517" t="s">
        <v>442</v>
      </c>
      <c r="BM330" s="517" t="s">
        <v>442</v>
      </c>
      <c r="BN330" s="517" t="s">
        <v>442</v>
      </c>
      <c r="BO330" s="517" t="s">
        <v>442</v>
      </c>
      <c r="BP330" s="517" t="s">
        <v>442</v>
      </c>
      <c r="BQ330" s="517" t="s">
        <v>442</v>
      </c>
      <c r="BR330" s="517" t="s">
        <v>442</v>
      </c>
      <c r="BS330" s="517" t="s">
        <v>442</v>
      </c>
      <c r="BT330" s="517" t="s">
        <v>442</v>
      </c>
      <c r="BU330" s="517" t="s">
        <v>442</v>
      </c>
      <c r="BV330" s="517" t="s">
        <v>442</v>
      </c>
      <c r="BW330" s="517" t="s">
        <v>442</v>
      </c>
      <c r="BX330" s="517" t="s">
        <v>442</v>
      </c>
      <c r="BY330" s="517" t="s">
        <v>442</v>
      </c>
      <c r="BZ330" s="517" t="s">
        <v>442</v>
      </c>
      <c r="CA330" s="517" t="s">
        <v>442</v>
      </c>
      <c r="CB330" s="517" t="s">
        <v>442</v>
      </c>
      <c r="CC330" s="517" t="s">
        <v>442</v>
      </c>
      <c r="CD330" s="517" t="s">
        <v>442</v>
      </c>
      <c r="CE330" s="517" t="s">
        <v>442</v>
      </c>
      <c r="CF330" s="517" t="s">
        <v>442</v>
      </c>
      <c r="CG330" s="517" t="s">
        <v>442</v>
      </c>
      <c r="CH330" s="517" t="s">
        <v>442</v>
      </c>
      <c r="CI330" s="517" t="s">
        <v>442</v>
      </c>
      <c r="CJ330" s="517" t="s">
        <v>442</v>
      </c>
      <c r="CK330" s="517" t="s">
        <v>442</v>
      </c>
      <c r="CL330" s="517" t="s">
        <v>442</v>
      </c>
      <c r="CM330" s="517" t="s">
        <v>442</v>
      </c>
      <c r="CN330" s="517" t="s">
        <v>442</v>
      </c>
      <c r="CO330" s="517" t="s">
        <v>442</v>
      </c>
      <c r="CP330" s="517" t="s">
        <v>442</v>
      </c>
      <c r="CQ330" s="517" t="s">
        <v>442</v>
      </c>
      <c r="CR330" s="517" t="s">
        <v>442</v>
      </c>
      <c r="CS330" s="517" t="s">
        <v>442</v>
      </c>
      <c r="CT330" s="517" t="s">
        <v>442</v>
      </c>
      <c r="CU330" s="517" t="s">
        <v>442</v>
      </c>
      <c r="CV330" s="517" t="s">
        <v>442</v>
      </c>
      <c r="CW330" s="517" t="s">
        <v>442</v>
      </c>
      <c r="CX330" s="517" t="s">
        <v>442</v>
      </c>
      <c r="CY330" s="517" t="s">
        <v>442</v>
      </c>
      <c r="CZ330" s="517" t="s">
        <v>442</v>
      </c>
      <c r="DA330" s="517" t="s">
        <v>442</v>
      </c>
      <c r="DB330" s="517" t="s">
        <v>442</v>
      </c>
      <c r="DC330" s="517" t="s">
        <v>442</v>
      </c>
      <c r="DD330" s="517" t="s">
        <v>442</v>
      </c>
      <c r="DE330" s="517" t="s">
        <v>442</v>
      </c>
      <c r="DF330" s="517" t="s">
        <v>442</v>
      </c>
      <c r="DG330" s="517" t="s">
        <v>442</v>
      </c>
      <c r="DH330" s="517" t="s">
        <v>442</v>
      </c>
      <c r="DI330" s="517" t="s">
        <v>442</v>
      </c>
      <c r="DJ330" s="517" t="s">
        <v>442</v>
      </c>
      <c r="DK330" s="517" t="s">
        <v>442</v>
      </c>
      <c r="DL330" s="517" t="s">
        <v>442</v>
      </c>
      <c r="DM330" s="517" t="s">
        <v>442</v>
      </c>
      <c r="DN330" s="517" t="s">
        <v>442</v>
      </c>
      <c r="DO330" s="517" t="s">
        <v>442</v>
      </c>
      <c r="DP330" s="517" t="s">
        <v>442</v>
      </c>
      <c r="DQ330" s="517" t="s">
        <v>442</v>
      </c>
      <c r="DR330" s="517" t="s">
        <v>442</v>
      </c>
      <c r="DS330" s="517" t="s">
        <v>442</v>
      </c>
      <c r="DT330" s="517" t="s">
        <v>442</v>
      </c>
      <c r="DU330" s="517" t="s">
        <v>442</v>
      </c>
      <c r="DV330" s="517" t="s">
        <v>442</v>
      </c>
      <c r="DW330" s="517" t="s">
        <v>442</v>
      </c>
      <c r="DX330" s="517" t="s">
        <v>442</v>
      </c>
      <c r="DY330" s="517" t="s">
        <v>442</v>
      </c>
      <c r="DZ330" s="517" t="s">
        <v>442</v>
      </c>
      <c r="EA330" s="517" t="s">
        <v>442</v>
      </c>
      <c r="EB330" s="517" t="s">
        <v>442</v>
      </c>
      <c r="EC330" s="517" t="s">
        <v>442</v>
      </c>
      <c r="ED330" s="517" t="s">
        <v>442</v>
      </c>
    </row>
    <row r="331" spans="1:134" x14ac:dyDescent="0.35">
      <c r="A331" s="228" t="str">
        <f t="shared" si="5"/>
        <v>Provisional.State-funded mainstream.Religious denomination.Total</v>
      </c>
      <c r="B331">
        <v>201819</v>
      </c>
      <c r="C331" t="s">
        <v>223</v>
      </c>
      <c r="D331" t="s">
        <v>224</v>
      </c>
      <c r="E331" t="s">
        <v>225</v>
      </c>
      <c r="F331" t="s">
        <v>226</v>
      </c>
      <c r="G331" t="s">
        <v>239</v>
      </c>
      <c r="H331" s="380" t="s">
        <v>235</v>
      </c>
      <c r="I331" t="s">
        <v>374</v>
      </c>
      <c r="J331" t="s">
        <v>7</v>
      </c>
      <c r="K331" t="s">
        <v>7</v>
      </c>
      <c r="L331" t="s">
        <v>7</v>
      </c>
      <c r="M331" t="s">
        <v>366</v>
      </c>
      <c r="N331">
        <v>13</v>
      </c>
      <c r="O331">
        <v>1385</v>
      </c>
      <c r="P331">
        <v>80270.3</v>
      </c>
      <c r="Q331">
        <v>58</v>
      </c>
      <c r="R331">
        <v>1364</v>
      </c>
      <c r="S331">
        <v>98.5</v>
      </c>
      <c r="T331">
        <v>914</v>
      </c>
      <c r="U331">
        <v>66</v>
      </c>
      <c r="V331">
        <v>1189</v>
      </c>
      <c r="W331">
        <v>85.8</v>
      </c>
      <c r="X331">
        <v>588</v>
      </c>
      <c r="Y331">
        <v>42.5</v>
      </c>
      <c r="Z331">
        <v>417</v>
      </c>
      <c r="AA331">
        <v>30.1</v>
      </c>
      <c r="AB331">
        <v>501</v>
      </c>
      <c r="AC331">
        <v>36.200000000000003</v>
      </c>
      <c r="AD331">
        <v>7181.19</v>
      </c>
      <c r="AE331">
        <v>5.18</v>
      </c>
      <c r="AF331">
        <v>1231</v>
      </c>
      <c r="AG331">
        <v>718.71</v>
      </c>
      <c r="AH331">
        <v>0.57999999999999996</v>
      </c>
      <c r="AI331">
        <v>0.51</v>
      </c>
      <c r="AJ331">
        <v>0.66</v>
      </c>
      <c r="AK331">
        <v>803.42</v>
      </c>
      <c r="AL331">
        <v>0.65</v>
      </c>
      <c r="AM331">
        <v>0.57999999999999996</v>
      </c>
      <c r="AN331">
        <v>0.72</v>
      </c>
      <c r="AO331">
        <v>796.71</v>
      </c>
      <c r="AP331">
        <v>0.65</v>
      </c>
      <c r="AQ331">
        <v>0.57999999999999996</v>
      </c>
      <c r="AR331">
        <v>0.72</v>
      </c>
      <c r="AS331">
        <v>842.18</v>
      </c>
      <c r="AT331">
        <v>0.68</v>
      </c>
      <c r="AU331">
        <v>0.61</v>
      </c>
      <c r="AV331">
        <v>0.76</v>
      </c>
      <c r="AW331">
        <v>457.89</v>
      </c>
      <c r="AX331">
        <v>0.37</v>
      </c>
      <c r="AY331">
        <v>0.3</v>
      </c>
      <c r="AZ331">
        <v>0.44</v>
      </c>
      <c r="BA331">
        <v>1374</v>
      </c>
      <c r="BB331">
        <v>99.2</v>
      </c>
      <c r="BC331">
        <v>1374</v>
      </c>
      <c r="BD331">
        <v>99.2</v>
      </c>
      <c r="BE331">
        <v>1353</v>
      </c>
      <c r="BF331">
        <v>97.7</v>
      </c>
      <c r="BG331">
        <v>1369</v>
      </c>
      <c r="BH331">
        <v>98.8</v>
      </c>
      <c r="BI331">
        <v>1292</v>
      </c>
      <c r="BJ331">
        <v>93.3</v>
      </c>
      <c r="BK331">
        <v>1062</v>
      </c>
      <c r="BL331">
        <v>76.7</v>
      </c>
      <c r="BM331">
        <v>762</v>
      </c>
      <c r="BN331">
        <v>55</v>
      </c>
      <c r="BO331">
        <v>1133</v>
      </c>
      <c r="BP331">
        <v>81.8</v>
      </c>
      <c r="BQ331">
        <v>994</v>
      </c>
      <c r="BR331">
        <v>71.8</v>
      </c>
      <c r="BS331">
        <v>931</v>
      </c>
      <c r="BT331">
        <v>72.099999999999994</v>
      </c>
      <c r="BU331">
        <v>809</v>
      </c>
      <c r="BV331">
        <v>76.2</v>
      </c>
      <c r="BW331">
        <v>626</v>
      </c>
      <c r="BX331">
        <v>82.2</v>
      </c>
      <c r="BY331">
        <v>1281</v>
      </c>
      <c r="BZ331">
        <v>92.5</v>
      </c>
      <c r="CA331">
        <v>1226</v>
      </c>
      <c r="CB331">
        <v>88.5</v>
      </c>
      <c r="CC331">
        <v>1100</v>
      </c>
      <c r="CD331">
        <v>85.1</v>
      </c>
      <c r="CE331">
        <v>922</v>
      </c>
      <c r="CF331">
        <v>86.8</v>
      </c>
      <c r="CG331">
        <v>677</v>
      </c>
      <c r="CH331">
        <v>88.8</v>
      </c>
      <c r="CI331">
        <v>8458</v>
      </c>
      <c r="CJ331">
        <v>6.11</v>
      </c>
      <c r="CK331">
        <v>8017.02</v>
      </c>
      <c r="CL331">
        <v>5.79</v>
      </c>
      <c r="CM331">
        <v>7725.5</v>
      </c>
      <c r="CN331">
        <v>5.58</v>
      </c>
      <c r="CO331">
        <v>6399</v>
      </c>
      <c r="CP331">
        <v>4.62</v>
      </c>
      <c r="CQ331">
        <v>4762.26</v>
      </c>
      <c r="CR331">
        <v>3.44</v>
      </c>
      <c r="CS331">
        <v>16961</v>
      </c>
      <c r="CT331">
        <v>12.2</v>
      </c>
      <c r="CU331">
        <v>16034.04</v>
      </c>
      <c r="CV331">
        <v>11.6</v>
      </c>
      <c r="CW331">
        <v>24014.38</v>
      </c>
      <c r="CX331">
        <v>17.3</v>
      </c>
      <c r="CY331">
        <v>23260.880000000001</v>
      </c>
      <c r="CZ331">
        <v>16.8</v>
      </c>
      <c r="DA331">
        <v>22040.38</v>
      </c>
      <c r="DB331">
        <v>15.9</v>
      </c>
      <c r="DC331">
        <v>1220.5</v>
      </c>
      <c r="DD331">
        <v>0.9</v>
      </c>
      <c r="DE331">
        <v>3887</v>
      </c>
      <c r="DF331">
        <v>2.8</v>
      </c>
      <c r="DG331">
        <v>3926</v>
      </c>
      <c r="DH331">
        <v>2.8</v>
      </c>
      <c r="DI331">
        <v>14</v>
      </c>
      <c r="DJ331">
        <v>1</v>
      </c>
      <c r="DK331">
        <v>5</v>
      </c>
      <c r="DL331">
        <v>0.4</v>
      </c>
      <c r="DM331">
        <v>20</v>
      </c>
      <c r="DN331">
        <v>1.4</v>
      </c>
      <c r="DO331">
        <v>179</v>
      </c>
      <c r="DP331">
        <v>12.9</v>
      </c>
      <c r="DQ331">
        <v>579</v>
      </c>
      <c r="DR331">
        <v>41.8</v>
      </c>
      <c r="DS331">
        <v>865</v>
      </c>
      <c r="DT331">
        <v>62.5</v>
      </c>
      <c r="DU331">
        <v>427</v>
      </c>
      <c r="DV331">
        <v>30.8</v>
      </c>
      <c r="DW331">
        <v>417</v>
      </c>
      <c r="DX331">
        <v>30.1</v>
      </c>
      <c r="DY331">
        <v>192</v>
      </c>
      <c r="DZ331">
        <v>13.9</v>
      </c>
      <c r="EA331">
        <v>86</v>
      </c>
      <c r="EB331">
        <v>6.2</v>
      </c>
      <c r="EC331">
        <v>504</v>
      </c>
      <c r="ED331">
        <v>36.4</v>
      </c>
    </row>
    <row r="332" spans="1:134" x14ac:dyDescent="0.35">
      <c r="A332" s="228" t="str">
        <f t="shared" si="5"/>
        <v>Provisional.State-funded mainstream.Religious denomination.Total</v>
      </c>
      <c r="B332">
        <v>201819</v>
      </c>
      <c r="C332" t="s">
        <v>223</v>
      </c>
      <c r="D332" t="s">
        <v>224</v>
      </c>
      <c r="E332" t="s">
        <v>225</v>
      </c>
      <c r="F332" t="s">
        <v>226</v>
      </c>
      <c r="G332" t="s">
        <v>239</v>
      </c>
      <c r="H332" s="380" t="s">
        <v>235</v>
      </c>
      <c r="I332" t="s">
        <v>374</v>
      </c>
      <c r="J332" t="s">
        <v>7</v>
      </c>
      <c r="K332" t="s">
        <v>7</v>
      </c>
      <c r="L332" t="s">
        <v>7</v>
      </c>
      <c r="M332" t="s">
        <v>367</v>
      </c>
      <c r="N332">
        <v>14</v>
      </c>
      <c r="O332">
        <v>1172</v>
      </c>
      <c r="P332">
        <v>68779</v>
      </c>
      <c r="Q332">
        <v>58.7</v>
      </c>
      <c r="R332">
        <v>1164</v>
      </c>
      <c r="S332">
        <v>99.3</v>
      </c>
      <c r="T332">
        <v>749</v>
      </c>
      <c r="U332">
        <v>63.9</v>
      </c>
      <c r="V332">
        <v>970</v>
      </c>
      <c r="W332">
        <v>82.8</v>
      </c>
      <c r="X332">
        <v>886</v>
      </c>
      <c r="Y332">
        <v>75.599999999999994</v>
      </c>
      <c r="Z332">
        <v>361</v>
      </c>
      <c r="AA332">
        <v>30.8</v>
      </c>
      <c r="AB332">
        <v>537</v>
      </c>
      <c r="AC332">
        <v>45.8</v>
      </c>
      <c r="AD332">
        <v>6200.74</v>
      </c>
      <c r="AE332">
        <v>5.29</v>
      </c>
      <c r="AF332">
        <v>1089</v>
      </c>
      <c r="AG332">
        <v>1278.1099999999999</v>
      </c>
      <c r="AH332">
        <v>1.17</v>
      </c>
      <c r="AI332">
        <v>1.1000000000000001</v>
      </c>
      <c r="AJ332">
        <v>1.25</v>
      </c>
      <c r="AK332">
        <v>1393.56</v>
      </c>
      <c r="AL332">
        <v>1.28</v>
      </c>
      <c r="AM332">
        <v>1.2</v>
      </c>
      <c r="AN332">
        <v>1.36</v>
      </c>
      <c r="AO332">
        <v>964.5</v>
      </c>
      <c r="AP332">
        <v>0.89</v>
      </c>
      <c r="AQ332">
        <v>0.81</v>
      </c>
      <c r="AR332">
        <v>0.96</v>
      </c>
      <c r="AS332">
        <v>1325.3</v>
      </c>
      <c r="AT332">
        <v>1.22</v>
      </c>
      <c r="AU332">
        <v>1.1399999999999999</v>
      </c>
      <c r="AV332">
        <v>1.29</v>
      </c>
      <c r="AW332">
        <v>1360.06</v>
      </c>
      <c r="AX332">
        <v>1.25</v>
      </c>
      <c r="AY332">
        <v>1.17</v>
      </c>
      <c r="AZ332">
        <v>1.33</v>
      </c>
      <c r="BA332">
        <v>1170</v>
      </c>
      <c r="BB332">
        <v>99.8</v>
      </c>
      <c r="BC332">
        <v>1169</v>
      </c>
      <c r="BD332">
        <v>99.7</v>
      </c>
      <c r="BE332">
        <v>1150</v>
      </c>
      <c r="BF332">
        <v>98.1</v>
      </c>
      <c r="BG332">
        <v>1165</v>
      </c>
      <c r="BH332">
        <v>99.4</v>
      </c>
      <c r="BI332">
        <v>1158</v>
      </c>
      <c r="BJ332">
        <v>98.8</v>
      </c>
      <c r="BK332">
        <v>1098</v>
      </c>
      <c r="BL332">
        <v>93.7</v>
      </c>
      <c r="BM332">
        <v>930</v>
      </c>
      <c r="BN332">
        <v>79.400000000000006</v>
      </c>
      <c r="BO332">
        <v>985</v>
      </c>
      <c r="BP332">
        <v>84</v>
      </c>
      <c r="BQ332">
        <v>792</v>
      </c>
      <c r="BR332">
        <v>67.599999999999994</v>
      </c>
      <c r="BS332">
        <v>820</v>
      </c>
      <c r="BT332">
        <v>70.8</v>
      </c>
      <c r="BU332">
        <v>678</v>
      </c>
      <c r="BV332">
        <v>61.7</v>
      </c>
      <c r="BW332">
        <v>500</v>
      </c>
      <c r="BX332">
        <v>53.8</v>
      </c>
      <c r="BY332">
        <v>1085</v>
      </c>
      <c r="BZ332">
        <v>92.6</v>
      </c>
      <c r="CA332">
        <v>991</v>
      </c>
      <c r="CB332">
        <v>84.6</v>
      </c>
      <c r="CC332">
        <v>994</v>
      </c>
      <c r="CD332">
        <v>85.8</v>
      </c>
      <c r="CE332">
        <v>824</v>
      </c>
      <c r="CF332">
        <v>75</v>
      </c>
      <c r="CG332">
        <v>625</v>
      </c>
      <c r="CH332">
        <v>67.2</v>
      </c>
      <c r="CI332">
        <v>7343</v>
      </c>
      <c r="CJ332">
        <v>6.27</v>
      </c>
      <c r="CK332">
        <v>6384</v>
      </c>
      <c r="CL332">
        <v>5.45</v>
      </c>
      <c r="CM332">
        <v>6686</v>
      </c>
      <c r="CN332">
        <v>5.7</v>
      </c>
      <c r="CO332">
        <v>5724</v>
      </c>
      <c r="CP332">
        <v>4.88</v>
      </c>
      <c r="CQ332">
        <v>4381.5</v>
      </c>
      <c r="CR332">
        <v>3.74</v>
      </c>
      <c r="CS332">
        <v>14754</v>
      </c>
      <c r="CT332">
        <v>12.6</v>
      </c>
      <c r="CU332">
        <v>12768</v>
      </c>
      <c r="CV332">
        <v>10.9</v>
      </c>
      <c r="CW332">
        <v>20133.5</v>
      </c>
      <c r="CX332">
        <v>17.2</v>
      </c>
      <c r="CY332">
        <v>21123.5</v>
      </c>
      <c r="CZ332">
        <v>18</v>
      </c>
      <c r="DA332">
        <v>18926.5</v>
      </c>
      <c r="DB332">
        <v>16.100000000000001</v>
      </c>
      <c r="DC332">
        <v>2197</v>
      </c>
      <c r="DD332">
        <v>1.9</v>
      </c>
      <c r="DE332">
        <v>3451</v>
      </c>
      <c r="DF332">
        <v>2.9</v>
      </c>
      <c r="DG332">
        <v>3463</v>
      </c>
      <c r="DH332">
        <v>3</v>
      </c>
      <c r="DI332">
        <v>6</v>
      </c>
      <c r="DJ332">
        <v>0.5</v>
      </c>
      <c r="DK332">
        <v>0</v>
      </c>
      <c r="DL332">
        <v>0</v>
      </c>
      <c r="DM332">
        <v>2</v>
      </c>
      <c r="DN332">
        <v>0.2</v>
      </c>
      <c r="DO332">
        <v>45</v>
      </c>
      <c r="DP332">
        <v>3.8</v>
      </c>
      <c r="DQ332">
        <v>233</v>
      </c>
      <c r="DR332">
        <v>19.899999999999999</v>
      </c>
      <c r="DS332">
        <v>801</v>
      </c>
      <c r="DT332">
        <v>68.3</v>
      </c>
      <c r="DU332">
        <v>357</v>
      </c>
      <c r="DV332">
        <v>30.5</v>
      </c>
      <c r="DW332">
        <v>357</v>
      </c>
      <c r="DX332">
        <v>30.5</v>
      </c>
      <c r="DY332">
        <v>34</v>
      </c>
      <c r="DZ332">
        <v>2.9</v>
      </c>
      <c r="EA332">
        <v>74</v>
      </c>
      <c r="EB332">
        <v>6.3</v>
      </c>
      <c r="EC332">
        <v>223</v>
      </c>
      <c r="ED332">
        <v>19</v>
      </c>
    </row>
    <row r="333" spans="1:134" x14ac:dyDescent="0.35">
      <c r="A333" s="228" t="str">
        <f t="shared" si="5"/>
        <v>Provisional.State-funded mainstream.Religious denomination.Total</v>
      </c>
      <c r="B333">
        <v>201819</v>
      </c>
      <c r="C333" t="s">
        <v>223</v>
      </c>
      <c r="D333" t="s">
        <v>224</v>
      </c>
      <c r="E333" t="s">
        <v>225</v>
      </c>
      <c r="F333" t="s">
        <v>226</v>
      </c>
      <c r="G333" t="s">
        <v>239</v>
      </c>
      <c r="H333" s="380" t="s">
        <v>235</v>
      </c>
      <c r="I333" t="s">
        <v>374</v>
      </c>
      <c r="J333" t="s">
        <v>7</v>
      </c>
      <c r="K333" t="s">
        <v>7</v>
      </c>
      <c r="L333" t="s">
        <v>7</v>
      </c>
      <c r="M333" t="s">
        <v>368</v>
      </c>
      <c r="N333">
        <v>2607</v>
      </c>
      <c r="O333">
        <v>437363</v>
      </c>
      <c r="P333">
        <v>20585041.210000001</v>
      </c>
      <c r="Q333">
        <v>47.1</v>
      </c>
      <c r="R333">
        <v>431388</v>
      </c>
      <c r="S333">
        <v>98.6</v>
      </c>
      <c r="T333">
        <v>189102</v>
      </c>
      <c r="U333">
        <v>43.2</v>
      </c>
      <c r="V333">
        <v>284476</v>
      </c>
      <c r="W333">
        <v>65</v>
      </c>
      <c r="X333">
        <v>175414</v>
      </c>
      <c r="Y333">
        <v>40.1</v>
      </c>
      <c r="Z333">
        <v>74256</v>
      </c>
      <c r="AA333">
        <v>17</v>
      </c>
      <c r="AB333">
        <v>108337</v>
      </c>
      <c r="AC333">
        <v>24.8</v>
      </c>
      <c r="AD333">
        <v>1797865.88</v>
      </c>
      <c r="AE333">
        <v>4.1100000000000003</v>
      </c>
      <c r="AF333">
        <v>413862</v>
      </c>
      <c r="AG333">
        <v>-5416.48</v>
      </c>
      <c r="AH333">
        <v>-0.01</v>
      </c>
      <c r="AI333">
        <v>-0.02</v>
      </c>
      <c r="AJ333">
        <v>-0.01</v>
      </c>
      <c r="AK333">
        <v>-9065.51</v>
      </c>
      <c r="AL333">
        <v>-0.02</v>
      </c>
      <c r="AM333">
        <v>-0.03</v>
      </c>
      <c r="AN333">
        <v>-0.02</v>
      </c>
      <c r="AO333">
        <v>-1827.67</v>
      </c>
      <c r="AP333">
        <v>0</v>
      </c>
      <c r="AQ333">
        <v>-0.01</v>
      </c>
      <c r="AR333">
        <v>0</v>
      </c>
      <c r="AS333">
        <v>-7165.97</v>
      </c>
      <c r="AT333">
        <v>-0.02</v>
      </c>
      <c r="AU333">
        <v>-0.02</v>
      </c>
      <c r="AV333">
        <v>-0.01</v>
      </c>
      <c r="AW333">
        <v>-13193.8</v>
      </c>
      <c r="AX333">
        <v>-0.03</v>
      </c>
      <c r="AY333">
        <v>-0.04</v>
      </c>
      <c r="AZ333">
        <v>-0.03</v>
      </c>
      <c r="BA333">
        <v>434080</v>
      </c>
      <c r="BB333">
        <v>99.2</v>
      </c>
      <c r="BC333">
        <v>433015</v>
      </c>
      <c r="BD333">
        <v>99</v>
      </c>
      <c r="BE333">
        <v>427491</v>
      </c>
      <c r="BF333">
        <v>97.7</v>
      </c>
      <c r="BG333">
        <v>432370</v>
      </c>
      <c r="BH333">
        <v>98.9</v>
      </c>
      <c r="BI333">
        <v>426158</v>
      </c>
      <c r="BJ333">
        <v>97.4</v>
      </c>
      <c r="BK333">
        <v>360004</v>
      </c>
      <c r="BL333">
        <v>82.3</v>
      </c>
      <c r="BM333">
        <v>204529</v>
      </c>
      <c r="BN333">
        <v>46.8</v>
      </c>
      <c r="BO333">
        <v>265735</v>
      </c>
      <c r="BP333">
        <v>60.8</v>
      </c>
      <c r="BQ333">
        <v>215843</v>
      </c>
      <c r="BR333">
        <v>49.4</v>
      </c>
      <c r="BS333">
        <v>196081</v>
      </c>
      <c r="BT333">
        <v>46</v>
      </c>
      <c r="BU333">
        <v>176615</v>
      </c>
      <c r="BV333">
        <v>49.1</v>
      </c>
      <c r="BW333">
        <v>109989</v>
      </c>
      <c r="BX333">
        <v>53.8</v>
      </c>
      <c r="BY333">
        <v>334342</v>
      </c>
      <c r="BZ333">
        <v>76.400000000000006</v>
      </c>
      <c r="CA333">
        <v>309416</v>
      </c>
      <c r="CB333">
        <v>70.7</v>
      </c>
      <c r="CC333">
        <v>275123</v>
      </c>
      <c r="CD333">
        <v>64.599999999999994</v>
      </c>
      <c r="CE333">
        <v>221905</v>
      </c>
      <c r="CF333">
        <v>61.6</v>
      </c>
      <c r="CG333">
        <v>142458</v>
      </c>
      <c r="CH333">
        <v>69.7</v>
      </c>
      <c r="CI333">
        <v>2190767.54</v>
      </c>
      <c r="CJ333">
        <v>5.01</v>
      </c>
      <c r="CK333">
        <v>2004018.43</v>
      </c>
      <c r="CL333">
        <v>4.58</v>
      </c>
      <c r="CM333">
        <v>1990143.02</v>
      </c>
      <c r="CN333">
        <v>4.55</v>
      </c>
      <c r="CO333">
        <v>1621252</v>
      </c>
      <c r="CP333">
        <v>3.71</v>
      </c>
      <c r="CQ333">
        <v>990861.72</v>
      </c>
      <c r="CR333">
        <v>2.27</v>
      </c>
      <c r="CS333">
        <v>4391375.08</v>
      </c>
      <c r="CT333">
        <v>10</v>
      </c>
      <c r="CU333">
        <v>4008068.78</v>
      </c>
      <c r="CV333">
        <v>9.1999999999999993</v>
      </c>
      <c r="CW333">
        <v>5947338.96</v>
      </c>
      <c r="CX333">
        <v>13.6</v>
      </c>
      <c r="CY333">
        <v>6238258.3899999997</v>
      </c>
      <c r="CZ333">
        <v>14.3</v>
      </c>
      <c r="DA333">
        <v>5031917.3899999997</v>
      </c>
      <c r="DB333">
        <v>11.5</v>
      </c>
      <c r="DC333">
        <v>1206341</v>
      </c>
      <c r="DD333">
        <v>2.8</v>
      </c>
      <c r="DE333">
        <v>1239314</v>
      </c>
      <c r="DF333">
        <v>2.8</v>
      </c>
      <c r="DG333">
        <v>1248914</v>
      </c>
      <c r="DH333">
        <v>2.9</v>
      </c>
      <c r="DI333">
        <v>4292</v>
      </c>
      <c r="DJ333">
        <v>1</v>
      </c>
      <c r="DK333">
        <v>2580</v>
      </c>
      <c r="DL333">
        <v>0.6</v>
      </c>
      <c r="DM333">
        <v>4663</v>
      </c>
      <c r="DN333">
        <v>1.1000000000000001</v>
      </c>
      <c r="DO333">
        <v>40080</v>
      </c>
      <c r="DP333">
        <v>9.1999999999999993</v>
      </c>
      <c r="DQ333">
        <v>210334</v>
      </c>
      <c r="DR333">
        <v>48.1</v>
      </c>
      <c r="DS333">
        <v>306280</v>
      </c>
      <c r="DT333">
        <v>70</v>
      </c>
      <c r="DU333">
        <v>119907</v>
      </c>
      <c r="DV333">
        <v>27.4</v>
      </c>
      <c r="DW333">
        <v>119408</v>
      </c>
      <c r="DX333">
        <v>27.3</v>
      </c>
      <c r="DY333">
        <v>40451</v>
      </c>
      <c r="DZ333">
        <v>9.1999999999999993</v>
      </c>
      <c r="EA333">
        <v>12747</v>
      </c>
      <c r="EB333">
        <v>2.9</v>
      </c>
      <c r="EC333">
        <v>201427</v>
      </c>
      <c r="ED333">
        <v>46.1</v>
      </c>
    </row>
    <row r="334" spans="1:134" x14ac:dyDescent="0.35">
      <c r="A334" s="228" t="str">
        <f t="shared" si="5"/>
        <v>Provisional.State-funded mainstream.Religious denomination.Total</v>
      </c>
      <c r="B334">
        <v>201819</v>
      </c>
      <c r="C334" t="s">
        <v>223</v>
      </c>
      <c r="D334" t="s">
        <v>224</v>
      </c>
      <c r="E334" t="s">
        <v>225</v>
      </c>
      <c r="F334" t="s">
        <v>226</v>
      </c>
      <c r="G334" t="s">
        <v>239</v>
      </c>
      <c r="H334" s="380" t="s">
        <v>235</v>
      </c>
      <c r="I334" t="s">
        <v>374</v>
      </c>
      <c r="J334" t="s">
        <v>7</v>
      </c>
      <c r="K334" t="s">
        <v>7</v>
      </c>
      <c r="L334" t="s">
        <v>7</v>
      </c>
      <c r="M334" t="s">
        <v>369</v>
      </c>
      <c r="N334">
        <v>60</v>
      </c>
      <c r="O334">
        <v>9658</v>
      </c>
      <c r="P334">
        <v>494481.44</v>
      </c>
      <c r="Q334">
        <v>51.2</v>
      </c>
      <c r="R334">
        <v>9522</v>
      </c>
      <c r="S334">
        <v>98.6</v>
      </c>
      <c r="T334">
        <v>4858</v>
      </c>
      <c r="U334">
        <v>50.3</v>
      </c>
      <c r="V334">
        <v>6735</v>
      </c>
      <c r="W334">
        <v>69.7</v>
      </c>
      <c r="X334">
        <v>4740</v>
      </c>
      <c r="Y334">
        <v>49.1</v>
      </c>
      <c r="Z334">
        <v>2413</v>
      </c>
      <c r="AA334">
        <v>25</v>
      </c>
      <c r="AB334">
        <v>3270</v>
      </c>
      <c r="AC334">
        <v>33.9</v>
      </c>
      <c r="AD334">
        <v>44100.79</v>
      </c>
      <c r="AE334">
        <v>4.57</v>
      </c>
      <c r="AF334">
        <v>8919</v>
      </c>
      <c r="AG334">
        <v>1254.6400000000001</v>
      </c>
      <c r="AH334">
        <v>0.14000000000000001</v>
      </c>
      <c r="AI334">
        <v>0.11</v>
      </c>
      <c r="AJ334">
        <v>0.17</v>
      </c>
      <c r="AK334">
        <v>642.96</v>
      </c>
      <c r="AL334">
        <v>7.0000000000000007E-2</v>
      </c>
      <c r="AM334">
        <v>0.05</v>
      </c>
      <c r="AN334">
        <v>0.1</v>
      </c>
      <c r="AO334">
        <v>721.26</v>
      </c>
      <c r="AP334">
        <v>0.08</v>
      </c>
      <c r="AQ334">
        <v>0.05</v>
      </c>
      <c r="AR334">
        <v>0.11</v>
      </c>
      <c r="AS334">
        <v>1567.47</v>
      </c>
      <c r="AT334">
        <v>0.18</v>
      </c>
      <c r="AU334">
        <v>0.15</v>
      </c>
      <c r="AV334">
        <v>0.2</v>
      </c>
      <c r="AW334">
        <v>1514.5</v>
      </c>
      <c r="AX334">
        <v>0.17</v>
      </c>
      <c r="AY334">
        <v>0.14000000000000001</v>
      </c>
      <c r="AZ334">
        <v>0.2</v>
      </c>
      <c r="BA334">
        <v>9575</v>
      </c>
      <c r="BB334">
        <v>99.1</v>
      </c>
      <c r="BC334">
        <v>9555</v>
      </c>
      <c r="BD334">
        <v>98.9</v>
      </c>
      <c r="BE334">
        <v>9460</v>
      </c>
      <c r="BF334">
        <v>97.9</v>
      </c>
      <c r="BG334">
        <v>9535</v>
      </c>
      <c r="BH334">
        <v>98.7</v>
      </c>
      <c r="BI334">
        <v>9449</v>
      </c>
      <c r="BJ334">
        <v>97.8</v>
      </c>
      <c r="BK334">
        <v>8188</v>
      </c>
      <c r="BL334">
        <v>84.8</v>
      </c>
      <c r="BM334">
        <v>5371</v>
      </c>
      <c r="BN334">
        <v>55.6</v>
      </c>
      <c r="BO334">
        <v>6365</v>
      </c>
      <c r="BP334">
        <v>65.900000000000006</v>
      </c>
      <c r="BQ334">
        <v>5409</v>
      </c>
      <c r="BR334">
        <v>56</v>
      </c>
      <c r="BS334">
        <v>5197</v>
      </c>
      <c r="BT334">
        <v>55</v>
      </c>
      <c r="BU334">
        <v>4603</v>
      </c>
      <c r="BV334">
        <v>56.2</v>
      </c>
      <c r="BW334">
        <v>3248</v>
      </c>
      <c r="BX334">
        <v>60.5</v>
      </c>
      <c r="BY334">
        <v>7728</v>
      </c>
      <c r="BZ334">
        <v>80</v>
      </c>
      <c r="CA334">
        <v>7188</v>
      </c>
      <c r="CB334">
        <v>74.400000000000006</v>
      </c>
      <c r="CC334">
        <v>6657</v>
      </c>
      <c r="CD334">
        <v>70.5</v>
      </c>
      <c r="CE334">
        <v>5490</v>
      </c>
      <c r="CF334">
        <v>67</v>
      </c>
      <c r="CG334">
        <v>4026</v>
      </c>
      <c r="CH334">
        <v>75</v>
      </c>
      <c r="CI334">
        <v>51451</v>
      </c>
      <c r="CJ334">
        <v>5.33</v>
      </c>
      <c r="CK334">
        <v>47832.88</v>
      </c>
      <c r="CL334">
        <v>4.95</v>
      </c>
      <c r="CM334">
        <v>48606.6</v>
      </c>
      <c r="CN334">
        <v>5.03</v>
      </c>
      <c r="CO334">
        <v>40232</v>
      </c>
      <c r="CP334">
        <v>4.17</v>
      </c>
      <c r="CQ334">
        <v>27874.41</v>
      </c>
      <c r="CR334">
        <v>2.89</v>
      </c>
      <c r="CS334">
        <v>103089</v>
      </c>
      <c r="CT334">
        <v>10.7</v>
      </c>
      <c r="CU334">
        <v>95665.76</v>
      </c>
      <c r="CV334">
        <v>9.9</v>
      </c>
      <c r="CW334">
        <v>145407.42000000001</v>
      </c>
      <c r="CX334">
        <v>15.1</v>
      </c>
      <c r="CY334">
        <v>150319.26</v>
      </c>
      <c r="CZ334">
        <v>15.6</v>
      </c>
      <c r="DA334">
        <v>126738.26</v>
      </c>
      <c r="DB334">
        <v>13.1</v>
      </c>
      <c r="DC334">
        <v>23581</v>
      </c>
      <c r="DD334">
        <v>2.4</v>
      </c>
      <c r="DE334">
        <v>27631</v>
      </c>
      <c r="DF334">
        <v>2.9</v>
      </c>
      <c r="DG334">
        <v>27802</v>
      </c>
      <c r="DH334">
        <v>2.9</v>
      </c>
      <c r="DI334">
        <v>106</v>
      </c>
      <c r="DJ334">
        <v>1.1000000000000001</v>
      </c>
      <c r="DK334">
        <v>54</v>
      </c>
      <c r="DL334">
        <v>0.6</v>
      </c>
      <c r="DM334">
        <v>49</v>
      </c>
      <c r="DN334">
        <v>0.5</v>
      </c>
      <c r="DO334">
        <v>685</v>
      </c>
      <c r="DP334">
        <v>7.1</v>
      </c>
      <c r="DQ334">
        <v>4024</v>
      </c>
      <c r="DR334">
        <v>41.7</v>
      </c>
      <c r="DS334">
        <v>6638</v>
      </c>
      <c r="DT334">
        <v>68.7</v>
      </c>
      <c r="DU334">
        <v>2811</v>
      </c>
      <c r="DV334">
        <v>29.1</v>
      </c>
      <c r="DW334">
        <v>2796</v>
      </c>
      <c r="DX334">
        <v>29</v>
      </c>
      <c r="DY334">
        <v>1269</v>
      </c>
      <c r="DZ334">
        <v>13.1</v>
      </c>
      <c r="EA334">
        <v>533</v>
      </c>
      <c r="EB334">
        <v>5.5</v>
      </c>
      <c r="EC334">
        <v>4293</v>
      </c>
      <c r="ED334">
        <v>44.5</v>
      </c>
    </row>
    <row r="335" spans="1:134" x14ac:dyDescent="0.35">
      <c r="A335" s="228" t="str">
        <f t="shared" si="5"/>
        <v>Provisional.State-funded mainstream.Religious denomination.Total</v>
      </c>
      <c r="B335">
        <v>201819</v>
      </c>
      <c r="C335" t="s">
        <v>223</v>
      </c>
      <c r="D335" t="s">
        <v>224</v>
      </c>
      <c r="E335" t="s">
        <v>225</v>
      </c>
      <c r="F335" t="s">
        <v>226</v>
      </c>
      <c r="G335" t="s">
        <v>239</v>
      </c>
      <c r="H335" s="380" t="s">
        <v>235</v>
      </c>
      <c r="I335" t="s">
        <v>374</v>
      </c>
      <c r="J335" t="s">
        <v>7</v>
      </c>
      <c r="K335" t="s">
        <v>7</v>
      </c>
      <c r="L335" t="s">
        <v>7</v>
      </c>
      <c r="M335" t="s">
        <v>370</v>
      </c>
      <c r="N335">
        <v>310</v>
      </c>
      <c r="O335">
        <v>50905</v>
      </c>
      <c r="P335">
        <v>2513152.75</v>
      </c>
      <c r="Q335">
        <v>49.4</v>
      </c>
      <c r="R335">
        <v>50363</v>
      </c>
      <c r="S335">
        <v>98.9</v>
      </c>
      <c r="T335">
        <v>23737</v>
      </c>
      <c r="U335">
        <v>46.6</v>
      </c>
      <c r="V335">
        <v>35373</v>
      </c>
      <c r="W335">
        <v>69.5</v>
      </c>
      <c r="X335">
        <v>22324</v>
      </c>
      <c r="Y335">
        <v>43.9</v>
      </c>
      <c r="Z335">
        <v>9372</v>
      </c>
      <c r="AA335">
        <v>18.399999999999999</v>
      </c>
      <c r="AB335">
        <v>13982</v>
      </c>
      <c r="AC335">
        <v>27.5</v>
      </c>
      <c r="AD335">
        <v>219371.38</v>
      </c>
      <c r="AE335">
        <v>4.3099999999999996</v>
      </c>
      <c r="AF335">
        <v>48387</v>
      </c>
      <c r="AG335">
        <v>5864.88</v>
      </c>
      <c r="AH335">
        <v>0.12</v>
      </c>
      <c r="AI335">
        <v>0.11</v>
      </c>
      <c r="AJ335">
        <v>0.13</v>
      </c>
      <c r="AK335">
        <v>7337.48</v>
      </c>
      <c r="AL335">
        <v>0.15</v>
      </c>
      <c r="AM335">
        <v>0.14000000000000001</v>
      </c>
      <c r="AN335">
        <v>0.16</v>
      </c>
      <c r="AO335">
        <v>362.62</v>
      </c>
      <c r="AP335">
        <v>0.01</v>
      </c>
      <c r="AQ335">
        <v>0</v>
      </c>
      <c r="AR335">
        <v>0.02</v>
      </c>
      <c r="AS335">
        <v>4207.1400000000003</v>
      </c>
      <c r="AT335">
        <v>0.09</v>
      </c>
      <c r="AU335">
        <v>0.08</v>
      </c>
      <c r="AV335">
        <v>0.1</v>
      </c>
      <c r="AW335">
        <v>9246.41</v>
      </c>
      <c r="AX335">
        <v>0.19</v>
      </c>
      <c r="AY335">
        <v>0.18</v>
      </c>
      <c r="AZ335">
        <v>0.2</v>
      </c>
      <c r="BA335">
        <v>50591</v>
      </c>
      <c r="BB335">
        <v>99.4</v>
      </c>
      <c r="BC335">
        <v>50515</v>
      </c>
      <c r="BD335">
        <v>99.2</v>
      </c>
      <c r="BE335">
        <v>49943</v>
      </c>
      <c r="BF335">
        <v>98.1</v>
      </c>
      <c r="BG335">
        <v>50437</v>
      </c>
      <c r="BH335">
        <v>99.1</v>
      </c>
      <c r="BI335">
        <v>49921</v>
      </c>
      <c r="BJ335">
        <v>98.1</v>
      </c>
      <c r="BK335">
        <v>41962</v>
      </c>
      <c r="BL335">
        <v>82.4</v>
      </c>
      <c r="BM335">
        <v>26164</v>
      </c>
      <c r="BN335">
        <v>51.4</v>
      </c>
      <c r="BO335">
        <v>33965</v>
      </c>
      <c r="BP335">
        <v>66.7</v>
      </c>
      <c r="BQ335">
        <v>26452</v>
      </c>
      <c r="BR335">
        <v>52</v>
      </c>
      <c r="BS335">
        <v>24421</v>
      </c>
      <c r="BT335">
        <v>48.9</v>
      </c>
      <c r="BU335">
        <v>22651</v>
      </c>
      <c r="BV335">
        <v>54</v>
      </c>
      <c r="BW335">
        <v>14654</v>
      </c>
      <c r="BX335">
        <v>56</v>
      </c>
      <c r="BY335">
        <v>41600</v>
      </c>
      <c r="BZ335">
        <v>81.7</v>
      </c>
      <c r="CA335">
        <v>37655</v>
      </c>
      <c r="CB335">
        <v>74</v>
      </c>
      <c r="CC335">
        <v>33948</v>
      </c>
      <c r="CD335">
        <v>68</v>
      </c>
      <c r="CE335">
        <v>28172</v>
      </c>
      <c r="CF335">
        <v>67.099999999999994</v>
      </c>
      <c r="CG335">
        <v>18662</v>
      </c>
      <c r="CH335">
        <v>71.3</v>
      </c>
      <c r="CI335">
        <v>268209</v>
      </c>
      <c r="CJ335">
        <v>5.27</v>
      </c>
      <c r="CK335">
        <v>239315.5</v>
      </c>
      <c r="CL335">
        <v>4.7</v>
      </c>
      <c r="CM335">
        <v>238889.5</v>
      </c>
      <c r="CN335">
        <v>4.6900000000000004</v>
      </c>
      <c r="CO335">
        <v>200017</v>
      </c>
      <c r="CP335">
        <v>3.93</v>
      </c>
      <c r="CQ335">
        <v>130915.96</v>
      </c>
      <c r="CR335">
        <v>2.57</v>
      </c>
      <c r="CS335">
        <v>537517</v>
      </c>
      <c r="CT335">
        <v>10.6</v>
      </c>
      <c r="CU335">
        <v>478631</v>
      </c>
      <c r="CV335">
        <v>9.4</v>
      </c>
      <c r="CW335">
        <v>723720.86</v>
      </c>
      <c r="CX335">
        <v>14.2</v>
      </c>
      <c r="CY335">
        <v>773283.89</v>
      </c>
      <c r="CZ335">
        <v>15.2</v>
      </c>
      <c r="DA335">
        <v>680339.64</v>
      </c>
      <c r="DB335">
        <v>13.4</v>
      </c>
      <c r="DC335">
        <v>92944.25</v>
      </c>
      <c r="DD335">
        <v>1.8</v>
      </c>
      <c r="DE335">
        <v>145371</v>
      </c>
      <c r="DF335">
        <v>2.9</v>
      </c>
      <c r="DG335">
        <v>147951</v>
      </c>
      <c r="DH335">
        <v>2.9</v>
      </c>
      <c r="DI335">
        <v>402</v>
      </c>
      <c r="DJ335">
        <v>0.8</v>
      </c>
      <c r="DK335">
        <v>259</v>
      </c>
      <c r="DL335">
        <v>0.5</v>
      </c>
      <c r="DM335">
        <v>435</v>
      </c>
      <c r="DN335">
        <v>0.9</v>
      </c>
      <c r="DO335">
        <v>4262</v>
      </c>
      <c r="DP335">
        <v>8.4</v>
      </c>
      <c r="DQ335">
        <v>23223</v>
      </c>
      <c r="DR335">
        <v>45.6</v>
      </c>
      <c r="DS335">
        <v>37311</v>
      </c>
      <c r="DT335">
        <v>73.3</v>
      </c>
      <c r="DU335">
        <v>12611</v>
      </c>
      <c r="DV335">
        <v>24.8</v>
      </c>
      <c r="DW335">
        <v>12608</v>
      </c>
      <c r="DX335">
        <v>24.8</v>
      </c>
      <c r="DY335">
        <v>4607</v>
      </c>
      <c r="DZ335">
        <v>9.1</v>
      </c>
      <c r="EA335">
        <v>1809</v>
      </c>
      <c r="EB335">
        <v>3.6</v>
      </c>
      <c r="EC335">
        <v>19621</v>
      </c>
      <c r="ED335">
        <v>38.5</v>
      </c>
    </row>
    <row r="336" spans="1:134" x14ac:dyDescent="0.35">
      <c r="A336" s="228" t="str">
        <f t="shared" si="5"/>
        <v>Provisional.State-funded mainstream.Religious denomination.Total</v>
      </c>
      <c r="B336">
        <v>201819</v>
      </c>
      <c r="C336" t="s">
        <v>223</v>
      </c>
      <c r="D336" t="s">
        <v>224</v>
      </c>
      <c r="E336" t="s">
        <v>225</v>
      </c>
      <c r="F336" t="s">
        <v>226</v>
      </c>
      <c r="G336" t="s">
        <v>239</v>
      </c>
      <c r="H336" s="380" t="s">
        <v>235</v>
      </c>
      <c r="I336" t="s">
        <v>374</v>
      </c>
      <c r="J336" t="s">
        <v>7</v>
      </c>
      <c r="K336" t="s">
        <v>7</v>
      </c>
      <c r="L336" t="s">
        <v>7</v>
      </c>
      <c r="M336" t="s">
        <v>371</v>
      </c>
      <c r="N336">
        <v>3</v>
      </c>
      <c r="O336">
        <v>349</v>
      </c>
      <c r="P336">
        <v>18875.759999999998</v>
      </c>
      <c r="Q336">
        <v>54.1</v>
      </c>
      <c r="R336">
        <v>349</v>
      </c>
      <c r="S336">
        <v>100</v>
      </c>
      <c r="T336">
        <v>199</v>
      </c>
      <c r="U336">
        <v>57</v>
      </c>
      <c r="V336">
        <v>275</v>
      </c>
      <c r="W336">
        <v>78.8</v>
      </c>
      <c r="X336">
        <v>276</v>
      </c>
      <c r="Y336">
        <v>79.099999999999994</v>
      </c>
      <c r="Z336">
        <v>101</v>
      </c>
      <c r="AA336">
        <v>28.9</v>
      </c>
      <c r="AB336">
        <v>155</v>
      </c>
      <c r="AC336">
        <v>44.4</v>
      </c>
      <c r="AD336">
        <v>1763.93</v>
      </c>
      <c r="AE336">
        <v>5.05</v>
      </c>
      <c r="AF336">
        <v>328</v>
      </c>
      <c r="AG336">
        <v>239.05</v>
      </c>
      <c r="AH336">
        <v>0.73</v>
      </c>
      <c r="AI336">
        <v>0.59</v>
      </c>
      <c r="AJ336">
        <v>0.87</v>
      </c>
      <c r="AK336">
        <v>147.87</v>
      </c>
      <c r="AL336">
        <v>0.45</v>
      </c>
      <c r="AM336">
        <v>0.31</v>
      </c>
      <c r="AN336">
        <v>0.59</v>
      </c>
      <c r="AO336">
        <v>298.83</v>
      </c>
      <c r="AP336">
        <v>0.91</v>
      </c>
      <c r="AQ336">
        <v>0.77</v>
      </c>
      <c r="AR336">
        <v>1.05</v>
      </c>
      <c r="AS336">
        <v>304.33</v>
      </c>
      <c r="AT336">
        <v>0.93</v>
      </c>
      <c r="AU336">
        <v>0.79</v>
      </c>
      <c r="AV336">
        <v>1.07</v>
      </c>
      <c r="AW336">
        <v>194.74</v>
      </c>
      <c r="AX336">
        <v>0.59</v>
      </c>
      <c r="AY336">
        <v>0.45</v>
      </c>
      <c r="AZ336">
        <v>0.73</v>
      </c>
      <c r="BA336">
        <v>349</v>
      </c>
      <c r="BB336">
        <v>100</v>
      </c>
      <c r="BC336">
        <v>349</v>
      </c>
      <c r="BD336">
        <v>100</v>
      </c>
      <c r="BE336">
        <v>347</v>
      </c>
      <c r="BF336">
        <v>99.4</v>
      </c>
      <c r="BG336">
        <v>349</v>
      </c>
      <c r="BH336">
        <v>100</v>
      </c>
      <c r="BI336">
        <v>349</v>
      </c>
      <c r="BJ336">
        <v>100</v>
      </c>
      <c r="BK336">
        <v>305</v>
      </c>
      <c r="BL336">
        <v>87.4</v>
      </c>
      <c r="BM336">
        <v>310</v>
      </c>
      <c r="BN336">
        <v>88.8</v>
      </c>
      <c r="BO336">
        <v>250</v>
      </c>
      <c r="BP336">
        <v>71.599999999999994</v>
      </c>
      <c r="BQ336">
        <v>230</v>
      </c>
      <c r="BR336">
        <v>65.900000000000006</v>
      </c>
      <c r="BS336">
        <v>189</v>
      </c>
      <c r="BT336">
        <v>54.2</v>
      </c>
      <c r="BU336">
        <v>177</v>
      </c>
      <c r="BV336">
        <v>58</v>
      </c>
      <c r="BW336">
        <v>181</v>
      </c>
      <c r="BX336">
        <v>58.4</v>
      </c>
      <c r="BY336">
        <v>304</v>
      </c>
      <c r="BZ336">
        <v>87.1</v>
      </c>
      <c r="CA336">
        <v>294</v>
      </c>
      <c r="CB336">
        <v>84.2</v>
      </c>
      <c r="CC336">
        <v>272</v>
      </c>
      <c r="CD336">
        <v>77.900000000000006</v>
      </c>
      <c r="CE336">
        <v>224</v>
      </c>
      <c r="CF336">
        <v>73.400000000000006</v>
      </c>
      <c r="CG336">
        <v>217</v>
      </c>
      <c r="CH336">
        <v>70</v>
      </c>
      <c r="CI336">
        <v>1897</v>
      </c>
      <c r="CJ336">
        <v>5.44</v>
      </c>
      <c r="CK336">
        <v>1899</v>
      </c>
      <c r="CL336">
        <v>5.44</v>
      </c>
      <c r="CM336">
        <v>1840.5</v>
      </c>
      <c r="CN336">
        <v>5.27</v>
      </c>
      <c r="CO336">
        <v>1530</v>
      </c>
      <c r="CP336">
        <v>4.38</v>
      </c>
      <c r="CQ336">
        <v>1576.01</v>
      </c>
      <c r="CR336">
        <v>4.5199999999999996</v>
      </c>
      <c r="CS336">
        <v>3799</v>
      </c>
      <c r="CT336">
        <v>10.9</v>
      </c>
      <c r="CU336">
        <v>3798</v>
      </c>
      <c r="CV336">
        <v>10.9</v>
      </c>
      <c r="CW336">
        <v>5702.01</v>
      </c>
      <c r="CX336">
        <v>16.3</v>
      </c>
      <c r="CY336">
        <v>5576.75</v>
      </c>
      <c r="CZ336">
        <v>16</v>
      </c>
      <c r="DA336">
        <v>5015</v>
      </c>
      <c r="DB336">
        <v>14.4</v>
      </c>
      <c r="DC336">
        <v>561.75</v>
      </c>
      <c r="DD336">
        <v>1.6</v>
      </c>
      <c r="DE336">
        <v>1034</v>
      </c>
      <c r="DF336">
        <v>3</v>
      </c>
      <c r="DG336">
        <v>1037</v>
      </c>
      <c r="DH336">
        <v>3</v>
      </c>
      <c r="DI336">
        <v>0</v>
      </c>
      <c r="DJ336">
        <v>0</v>
      </c>
      <c r="DK336">
        <v>0</v>
      </c>
      <c r="DL336">
        <v>0</v>
      </c>
      <c r="DM336">
        <v>1</v>
      </c>
      <c r="DN336">
        <v>0.3</v>
      </c>
      <c r="DO336">
        <v>10</v>
      </c>
      <c r="DP336">
        <v>2.9</v>
      </c>
      <c r="DQ336">
        <v>62</v>
      </c>
      <c r="DR336">
        <v>17.8</v>
      </c>
      <c r="DS336">
        <v>241</v>
      </c>
      <c r="DT336">
        <v>69.099999999999994</v>
      </c>
      <c r="DU336">
        <v>108</v>
      </c>
      <c r="DV336">
        <v>30.9</v>
      </c>
      <c r="DW336">
        <v>108</v>
      </c>
      <c r="DX336">
        <v>30.9</v>
      </c>
      <c r="DY336">
        <v>0</v>
      </c>
      <c r="DZ336">
        <v>0</v>
      </c>
      <c r="EA336">
        <v>21</v>
      </c>
      <c r="EB336">
        <v>6</v>
      </c>
      <c r="EC336">
        <v>92</v>
      </c>
      <c r="ED336">
        <v>26.4</v>
      </c>
    </row>
    <row r="337" spans="1:134" x14ac:dyDescent="0.35">
      <c r="A337" s="228" t="str">
        <f t="shared" si="5"/>
        <v>Provisional.State-funded mainstream.Admission type.Total</v>
      </c>
      <c r="B337">
        <v>201819</v>
      </c>
      <c r="C337" t="s">
        <v>223</v>
      </c>
      <c r="D337" t="s">
        <v>224</v>
      </c>
      <c r="E337" t="s">
        <v>225</v>
      </c>
      <c r="F337" t="s">
        <v>226</v>
      </c>
      <c r="G337" t="s">
        <v>239</v>
      </c>
      <c r="H337" s="380" t="s">
        <v>235</v>
      </c>
      <c r="I337" t="s">
        <v>404</v>
      </c>
      <c r="J337" t="s">
        <v>7</v>
      </c>
      <c r="K337" t="s">
        <v>7</v>
      </c>
      <c r="L337" t="s">
        <v>401</v>
      </c>
      <c r="M337" t="s">
        <v>7</v>
      </c>
      <c r="N337">
        <v>211</v>
      </c>
      <c r="O337">
        <v>33391</v>
      </c>
      <c r="P337">
        <v>1409354.71</v>
      </c>
      <c r="Q337">
        <v>42.2</v>
      </c>
      <c r="R337">
        <v>32918</v>
      </c>
      <c r="S337">
        <v>98.6</v>
      </c>
      <c r="T337">
        <v>10674</v>
      </c>
      <c r="U337">
        <v>32</v>
      </c>
      <c r="V337">
        <v>19138</v>
      </c>
      <c r="W337">
        <v>57.3</v>
      </c>
      <c r="X337">
        <v>10019</v>
      </c>
      <c r="Y337">
        <v>30</v>
      </c>
      <c r="Z337">
        <v>2636</v>
      </c>
      <c r="AA337">
        <v>7.9</v>
      </c>
      <c r="AB337">
        <v>4763</v>
      </c>
      <c r="AC337">
        <v>14.3</v>
      </c>
      <c r="AD337">
        <v>118013.24</v>
      </c>
      <c r="AE337">
        <v>3.53</v>
      </c>
      <c r="AF337">
        <v>31824</v>
      </c>
      <c r="AG337">
        <v>-4429.4799999999996</v>
      </c>
      <c r="AH337">
        <v>-0.14000000000000001</v>
      </c>
      <c r="AI337">
        <v>-0.15</v>
      </c>
      <c r="AJ337">
        <v>-0.13</v>
      </c>
      <c r="AK337">
        <v>-4809.32</v>
      </c>
      <c r="AL337">
        <v>-0.15</v>
      </c>
      <c r="AM337">
        <v>-0.17</v>
      </c>
      <c r="AN337">
        <v>-0.14000000000000001</v>
      </c>
      <c r="AO337">
        <v>-4354.6499999999996</v>
      </c>
      <c r="AP337">
        <v>-0.14000000000000001</v>
      </c>
      <c r="AQ337">
        <v>-0.15</v>
      </c>
      <c r="AR337">
        <v>-0.12</v>
      </c>
      <c r="AS337">
        <v>-7489.94</v>
      </c>
      <c r="AT337">
        <v>-0.24</v>
      </c>
      <c r="AU337">
        <v>-0.25</v>
      </c>
      <c r="AV337">
        <v>-0.22</v>
      </c>
      <c r="AW337">
        <v>-1963.18</v>
      </c>
      <c r="AX337">
        <v>-0.06</v>
      </c>
      <c r="AY337">
        <v>-0.08</v>
      </c>
      <c r="AZ337">
        <v>-0.05</v>
      </c>
      <c r="BA337">
        <v>33121</v>
      </c>
      <c r="BB337">
        <v>99.2</v>
      </c>
      <c r="BC337">
        <v>33024</v>
      </c>
      <c r="BD337">
        <v>98.9</v>
      </c>
      <c r="BE337">
        <v>32562</v>
      </c>
      <c r="BF337">
        <v>97.5</v>
      </c>
      <c r="BG337">
        <v>32975</v>
      </c>
      <c r="BH337">
        <v>98.8</v>
      </c>
      <c r="BI337">
        <v>32541</v>
      </c>
      <c r="BJ337">
        <v>97.5</v>
      </c>
      <c r="BK337">
        <v>26918</v>
      </c>
      <c r="BL337">
        <v>80.599999999999994</v>
      </c>
      <c r="BM337">
        <v>12143</v>
      </c>
      <c r="BN337">
        <v>36.4</v>
      </c>
      <c r="BO337">
        <v>17528</v>
      </c>
      <c r="BP337">
        <v>52.5</v>
      </c>
      <c r="BQ337">
        <v>12804</v>
      </c>
      <c r="BR337">
        <v>38.299999999999997</v>
      </c>
      <c r="BS337">
        <v>11006</v>
      </c>
      <c r="BT337">
        <v>33.799999999999997</v>
      </c>
      <c r="BU337">
        <v>9883</v>
      </c>
      <c r="BV337">
        <v>36.700000000000003</v>
      </c>
      <c r="BW337">
        <v>5000</v>
      </c>
      <c r="BX337">
        <v>41.2</v>
      </c>
      <c r="BY337">
        <v>23703</v>
      </c>
      <c r="BZ337">
        <v>71</v>
      </c>
      <c r="CA337">
        <v>21384</v>
      </c>
      <c r="CB337">
        <v>64</v>
      </c>
      <c r="CC337">
        <v>17883</v>
      </c>
      <c r="CD337">
        <v>55</v>
      </c>
      <c r="CE337">
        <v>13777</v>
      </c>
      <c r="CF337">
        <v>51.2</v>
      </c>
      <c r="CG337">
        <v>7114</v>
      </c>
      <c r="CH337">
        <v>58.6</v>
      </c>
      <c r="CI337">
        <v>152698</v>
      </c>
      <c r="CJ337">
        <v>4.57</v>
      </c>
      <c r="CK337">
        <v>135058</v>
      </c>
      <c r="CL337">
        <v>4.04</v>
      </c>
      <c r="CM337">
        <v>132859</v>
      </c>
      <c r="CN337">
        <v>3.98</v>
      </c>
      <c r="CO337">
        <v>103093</v>
      </c>
      <c r="CP337">
        <v>3.09</v>
      </c>
      <c r="CQ337">
        <v>51509.96</v>
      </c>
      <c r="CR337">
        <v>1.54</v>
      </c>
      <c r="CS337">
        <v>306265</v>
      </c>
      <c r="CT337">
        <v>9.1999999999999993</v>
      </c>
      <c r="CU337">
        <v>270116</v>
      </c>
      <c r="CV337">
        <v>8.1</v>
      </c>
      <c r="CW337">
        <v>391097.33</v>
      </c>
      <c r="CX337">
        <v>11.7</v>
      </c>
      <c r="CY337">
        <v>441876.38</v>
      </c>
      <c r="CZ337">
        <v>13.2</v>
      </c>
      <c r="DA337">
        <v>317967.88</v>
      </c>
      <c r="DB337">
        <v>9.5</v>
      </c>
      <c r="DC337">
        <v>123908.5</v>
      </c>
      <c r="DD337">
        <v>3.7</v>
      </c>
      <c r="DE337">
        <v>93408</v>
      </c>
      <c r="DF337">
        <v>2.8</v>
      </c>
      <c r="DG337">
        <v>94879</v>
      </c>
      <c r="DH337">
        <v>2.8</v>
      </c>
      <c r="DI337">
        <v>365</v>
      </c>
      <c r="DJ337">
        <v>1.1000000000000001</v>
      </c>
      <c r="DK337">
        <v>192</v>
      </c>
      <c r="DL337">
        <v>0.6</v>
      </c>
      <c r="DM337">
        <v>441</v>
      </c>
      <c r="DN337">
        <v>1.3</v>
      </c>
      <c r="DO337">
        <v>3526</v>
      </c>
      <c r="DP337">
        <v>10.6</v>
      </c>
      <c r="DQ337">
        <v>18848</v>
      </c>
      <c r="DR337">
        <v>56.4</v>
      </c>
      <c r="DS337">
        <v>26136</v>
      </c>
      <c r="DT337">
        <v>78.3</v>
      </c>
      <c r="DU337">
        <v>6408</v>
      </c>
      <c r="DV337">
        <v>19.2</v>
      </c>
      <c r="DW337">
        <v>6283</v>
      </c>
      <c r="DX337">
        <v>18.8</v>
      </c>
      <c r="DY337">
        <v>2445</v>
      </c>
      <c r="DZ337">
        <v>7.3</v>
      </c>
      <c r="EA337">
        <v>466</v>
      </c>
      <c r="EB337">
        <v>1.4</v>
      </c>
      <c r="EC337">
        <v>14970</v>
      </c>
      <c r="ED337">
        <v>44.8</v>
      </c>
    </row>
    <row r="338" spans="1:134" x14ac:dyDescent="0.35">
      <c r="A338" s="228" t="str">
        <f t="shared" si="5"/>
        <v>Provisional.State-funded mainstream.Admission type.Total</v>
      </c>
      <c r="B338">
        <v>201819</v>
      </c>
      <c r="C338" t="s">
        <v>223</v>
      </c>
      <c r="D338" t="s">
        <v>224</v>
      </c>
      <c r="E338" t="s">
        <v>225</v>
      </c>
      <c r="F338" t="s">
        <v>226</v>
      </c>
      <c r="G338" t="s">
        <v>239</v>
      </c>
      <c r="H338" s="380" t="s">
        <v>235</v>
      </c>
      <c r="I338" t="s">
        <v>404</v>
      </c>
      <c r="J338" t="s">
        <v>7</v>
      </c>
      <c r="K338" t="s">
        <v>7</v>
      </c>
      <c r="L338" t="s">
        <v>402</v>
      </c>
      <c r="M338" t="s">
        <v>7</v>
      </c>
      <c r="N338">
        <v>2819</v>
      </c>
      <c r="O338">
        <v>473422</v>
      </c>
      <c r="P338">
        <v>22093096.559999999</v>
      </c>
      <c r="Q338">
        <v>46.7</v>
      </c>
      <c r="R338">
        <v>466846</v>
      </c>
      <c r="S338">
        <v>98.6</v>
      </c>
      <c r="T338">
        <v>200100</v>
      </c>
      <c r="U338">
        <v>42.3</v>
      </c>
      <c r="V338">
        <v>306334</v>
      </c>
      <c r="W338">
        <v>64.7</v>
      </c>
      <c r="X338">
        <v>187623</v>
      </c>
      <c r="Y338">
        <v>39.6</v>
      </c>
      <c r="Z338">
        <v>74605</v>
      </c>
      <c r="AA338">
        <v>15.8</v>
      </c>
      <c r="AB338">
        <v>112506</v>
      </c>
      <c r="AC338">
        <v>23.8</v>
      </c>
      <c r="AD338">
        <v>1922824.74</v>
      </c>
      <c r="AE338">
        <v>4.0599999999999996</v>
      </c>
      <c r="AF338">
        <v>448449</v>
      </c>
      <c r="AG338">
        <v>-1585.04</v>
      </c>
      <c r="AH338">
        <v>0</v>
      </c>
      <c r="AI338">
        <v>-0.01</v>
      </c>
      <c r="AJ338">
        <v>0</v>
      </c>
      <c r="AK338">
        <v>-2550.4499999999998</v>
      </c>
      <c r="AL338">
        <v>-0.01</v>
      </c>
      <c r="AM338">
        <v>-0.01</v>
      </c>
      <c r="AN338">
        <v>0</v>
      </c>
      <c r="AO338">
        <v>-2634.38</v>
      </c>
      <c r="AP338">
        <v>-0.01</v>
      </c>
      <c r="AQ338">
        <v>-0.01</v>
      </c>
      <c r="AR338">
        <v>0</v>
      </c>
      <c r="AS338">
        <v>-4903.54</v>
      </c>
      <c r="AT338">
        <v>-0.01</v>
      </c>
      <c r="AU338">
        <v>-0.01</v>
      </c>
      <c r="AV338">
        <v>-0.01</v>
      </c>
      <c r="AW338">
        <v>-7109.89</v>
      </c>
      <c r="AX338">
        <v>-0.02</v>
      </c>
      <c r="AY338">
        <v>-0.02</v>
      </c>
      <c r="AZ338">
        <v>-0.01</v>
      </c>
      <c r="BA338">
        <v>469789</v>
      </c>
      <c r="BB338">
        <v>99.2</v>
      </c>
      <c r="BC338">
        <v>468653</v>
      </c>
      <c r="BD338">
        <v>99</v>
      </c>
      <c r="BE338">
        <v>462584</v>
      </c>
      <c r="BF338">
        <v>97.7</v>
      </c>
      <c r="BG338">
        <v>467910</v>
      </c>
      <c r="BH338">
        <v>98.8</v>
      </c>
      <c r="BI338">
        <v>461110</v>
      </c>
      <c r="BJ338">
        <v>97.4</v>
      </c>
      <c r="BK338">
        <v>388504</v>
      </c>
      <c r="BL338">
        <v>82.1</v>
      </c>
      <c r="BM338">
        <v>219356</v>
      </c>
      <c r="BN338">
        <v>46.3</v>
      </c>
      <c r="BO338">
        <v>286777</v>
      </c>
      <c r="BP338">
        <v>60.6</v>
      </c>
      <c r="BQ338">
        <v>229272</v>
      </c>
      <c r="BR338">
        <v>48.4</v>
      </c>
      <c r="BS338">
        <v>208468</v>
      </c>
      <c r="BT338">
        <v>45.2</v>
      </c>
      <c r="BU338">
        <v>188481</v>
      </c>
      <c r="BV338">
        <v>48.5</v>
      </c>
      <c r="BW338">
        <v>114632</v>
      </c>
      <c r="BX338">
        <v>52.3</v>
      </c>
      <c r="BY338">
        <v>362406</v>
      </c>
      <c r="BZ338">
        <v>76.599999999999994</v>
      </c>
      <c r="CA338">
        <v>333286</v>
      </c>
      <c r="CB338">
        <v>70.400000000000006</v>
      </c>
      <c r="CC338">
        <v>296355</v>
      </c>
      <c r="CD338">
        <v>64.3</v>
      </c>
      <c r="CE338">
        <v>238770</v>
      </c>
      <c r="CF338">
        <v>61.5</v>
      </c>
      <c r="CG338">
        <v>150238</v>
      </c>
      <c r="CH338">
        <v>68.5</v>
      </c>
      <c r="CI338">
        <v>2358535.54</v>
      </c>
      <c r="CJ338">
        <v>4.9800000000000004</v>
      </c>
      <c r="CK338">
        <v>2142433.69</v>
      </c>
      <c r="CL338">
        <v>4.53</v>
      </c>
      <c r="CM338">
        <v>2127485.52</v>
      </c>
      <c r="CN338">
        <v>4.49</v>
      </c>
      <c r="CO338">
        <v>1734177</v>
      </c>
      <c r="CP338">
        <v>3.66</v>
      </c>
      <c r="CQ338">
        <v>1046823.02</v>
      </c>
      <c r="CR338">
        <v>2.21</v>
      </c>
      <c r="CS338">
        <v>4727890.08</v>
      </c>
      <c r="CT338">
        <v>10</v>
      </c>
      <c r="CU338">
        <v>4284867.38</v>
      </c>
      <c r="CV338">
        <v>9.1</v>
      </c>
      <c r="CW338">
        <v>6367846.5499999998</v>
      </c>
      <c r="CX338">
        <v>13.5</v>
      </c>
      <c r="CY338">
        <v>6712492.5499999998</v>
      </c>
      <c r="CZ338">
        <v>14.2</v>
      </c>
      <c r="DA338">
        <v>5453329.0499999998</v>
      </c>
      <c r="DB338">
        <v>11.5</v>
      </c>
      <c r="DC338">
        <v>1259163.5</v>
      </c>
      <c r="DD338">
        <v>2.7</v>
      </c>
      <c r="DE338">
        <v>1340878</v>
      </c>
      <c r="DF338">
        <v>2.8</v>
      </c>
      <c r="DG338">
        <v>1352901</v>
      </c>
      <c r="DH338">
        <v>2.9</v>
      </c>
      <c r="DI338">
        <v>4725</v>
      </c>
      <c r="DJ338">
        <v>1</v>
      </c>
      <c r="DK338">
        <v>2839</v>
      </c>
      <c r="DL338">
        <v>0.6</v>
      </c>
      <c r="DM338">
        <v>5023</v>
      </c>
      <c r="DN338">
        <v>1.1000000000000001</v>
      </c>
      <c r="DO338">
        <v>44384</v>
      </c>
      <c r="DP338">
        <v>9.4</v>
      </c>
      <c r="DQ338">
        <v>228828</v>
      </c>
      <c r="DR338">
        <v>48.3</v>
      </c>
      <c r="DS338">
        <v>342107</v>
      </c>
      <c r="DT338">
        <v>72.3</v>
      </c>
      <c r="DU338">
        <v>119030</v>
      </c>
      <c r="DV338">
        <v>25.1</v>
      </c>
      <c r="DW338">
        <v>118589</v>
      </c>
      <c r="DX338">
        <v>25</v>
      </c>
      <c r="DY338">
        <v>42034</v>
      </c>
      <c r="DZ338">
        <v>8.9</v>
      </c>
      <c r="EA338">
        <v>12499</v>
      </c>
      <c r="EB338">
        <v>2.6</v>
      </c>
      <c r="EC338">
        <v>214060</v>
      </c>
      <c r="ED338">
        <v>45.2</v>
      </c>
    </row>
    <row r="339" spans="1:134" x14ac:dyDescent="0.35">
      <c r="A339" s="228" t="str">
        <f t="shared" si="5"/>
        <v>Provisional.State-funded mainstream.Admission type.Total</v>
      </c>
      <c r="B339">
        <v>201819</v>
      </c>
      <c r="C339" t="s">
        <v>223</v>
      </c>
      <c r="D339" t="s">
        <v>224</v>
      </c>
      <c r="E339" t="s">
        <v>225</v>
      </c>
      <c r="F339" t="s">
        <v>226</v>
      </c>
      <c r="G339" t="s">
        <v>239</v>
      </c>
      <c r="H339" s="380" t="s">
        <v>235</v>
      </c>
      <c r="I339" t="s">
        <v>404</v>
      </c>
      <c r="J339" t="s">
        <v>7</v>
      </c>
      <c r="K339" t="s">
        <v>7</v>
      </c>
      <c r="L339" t="s">
        <v>403</v>
      </c>
      <c r="M339" t="s">
        <v>7</v>
      </c>
      <c r="N339">
        <v>163</v>
      </c>
      <c r="O339">
        <v>23999</v>
      </c>
      <c r="P339">
        <v>1714960.2</v>
      </c>
      <c r="Q339">
        <v>71.5</v>
      </c>
      <c r="R339">
        <v>23970</v>
      </c>
      <c r="S339">
        <v>99.9</v>
      </c>
      <c r="T339">
        <v>22336</v>
      </c>
      <c r="U339">
        <v>93.1</v>
      </c>
      <c r="V339">
        <v>23700</v>
      </c>
      <c r="W339">
        <v>98.8</v>
      </c>
      <c r="X339">
        <v>19226</v>
      </c>
      <c r="Y339">
        <v>80.099999999999994</v>
      </c>
      <c r="Z339">
        <v>15057</v>
      </c>
      <c r="AA339">
        <v>62.7</v>
      </c>
      <c r="AB339">
        <v>17428</v>
      </c>
      <c r="AC339">
        <v>72.599999999999994</v>
      </c>
      <c r="AD339">
        <v>162462.22</v>
      </c>
      <c r="AE339">
        <v>6.77</v>
      </c>
      <c r="AF339">
        <v>21884</v>
      </c>
      <c r="AG339">
        <v>12128.78</v>
      </c>
      <c r="AH339">
        <v>0.55000000000000004</v>
      </c>
      <c r="AI339">
        <v>0.54</v>
      </c>
      <c r="AJ339">
        <v>0.56999999999999995</v>
      </c>
      <c r="AK339">
        <v>10328.01</v>
      </c>
      <c r="AL339">
        <v>0.47</v>
      </c>
      <c r="AM339">
        <v>0.45</v>
      </c>
      <c r="AN339">
        <v>0.49</v>
      </c>
      <c r="AO339">
        <v>8895.82</v>
      </c>
      <c r="AP339">
        <v>0.41</v>
      </c>
      <c r="AQ339">
        <v>0.39</v>
      </c>
      <c r="AR339">
        <v>0.42</v>
      </c>
      <c r="AS339">
        <v>15132.33</v>
      </c>
      <c r="AT339">
        <v>0.69</v>
      </c>
      <c r="AU339">
        <v>0.67</v>
      </c>
      <c r="AV339">
        <v>0.71</v>
      </c>
      <c r="AW339">
        <v>12164.75</v>
      </c>
      <c r="AX339">
        <v>0.56000000000000005</v>
      </c>
      <c r="AY339">
        <v>0.54</v>
      </c>
      <c r="AZ339">
        <v>0.56999999999999995</v>
      </c>
      <c r="BA339">
        <v>23982</v>
      </c>
      <c r="BB339">
        <v>99.9</v>
      </c>
      <c r="BC339">
        <v>23980</v>
      </c>
      <c r="BD339">
        <v>99.9</v>
      </c>
      <c r="BE339">
        <v>23920</v>
      </c>
      <c r="BF339">
        <v>99.7</v>
      </c>
      <c r="BG339">
        <v>23978</v>
      </c>
      <c r="BH339">
        <v>99.9</v>
      </c>
      <c r="BI339">
        <v>23806</v>
      </c>
      <c r="BJ339">
        <v>99.2</v>
      </c>
      <c r="BK339">
        <v>21426</v>
      </c>
      <c r="BL339">
        <v>89.3</v>
      </c>
      <c r="BM339">
        <v>21495</v>
      </c>
      <c r="BN339">
        <v>89.6</v>
      </c>
      <c r="BO339">
        <v>23116</v>
      </c>
      <c r="BP339">
        <v>96.3</v>
      </c>
      <c r="BQ339">
        <v>22934</v>
      </c>
      <c r="BR339">
        <v>95.6</v>
      </c>
      <c r="BS339">
        <v>22371</v>
      </c>
      <c r="BT339">
        <v>94</v>
      </c>
      <c r="BU339">
        <v>19999</v>
      </c>
      <c r="BV339">
        <v>93.3</v>
      </c>
      <c r="BW339">
        <v>17444</v>
      </c>
      <c r="BX339">
        <v>81.2</v>
      </c>
      <c r="BY339">
        <v>23748</v>
      </c>
      <c r="BZ339">
        <v>99</v>
      </c>
      <c r="CA339">
        <v>23877</v>
      </c>
      <c r="CB339">
        <v>99.5</v>
      </c>
      <c r="CC339">
        <v>23494</v>
      </c>
      <c r="CD339">
        <v>98.7</v>
      </c>
      <c r="CE339">
        <v>20862</v>
      </c>
      <c r="CF339">
        <v>97.4</v>
      </c>
      <c r="CG339">
        <v>19644</v>
      </c>
      <c r="CH339">
        <v>91.4</v>
      </c>
      <c r="CI339">
        <v>171145</v>
      </c>
      <c r="CJ339">
        <v>7.13</v>
      </c>
      <c r="CK339">
        <v>170281.93</v>
      </c>
      <c r="CL339">
        <v>7.1</v>
      </c>
      <c r="CM339">
        <v>173613.6</v>
      </c>
      <c r="CN339">
        <v>7.23</v>
      </c>
      <c r="CO339">
        <v>152056</v>
      </c>
      <c r="CP339">
        <v>6.34</v>
      </c>
      <c r="CQ339">
        <v>134069.06</v>
      </c>
      <c r="CR339">
        <v>5.59</v>
      </c>
      <c r="CS339">
        <v>342518</v>
      </c>
      <c r="CT339">
        <v>14.3</v>
      </c>
      <c r="CU339">
        <v>340595.78</v>
      </c>
      <c r="CV339">
        <v>14.2</v>
      </c>
      <c r="CW339">
        <v>527923.43000000005</v>
      </c>
      <c r="CX339">
        <v>22</v>
      </c>
      <c r="CY339">
        <v>503922.99</v>
      </c>
      <c r="CZ339">
        <v>21</v>
      </c>
      <c r="DA339">
        <v>498008.24</v>
      </c>
      <c r="DB339">
        <v>20.8</v>
      </c>
      <c r="DC339">
        <v>5914.75</v>
      </c>
      <c r="DD339">
        <v>0.2</v>
      </c>
      <c r="DE339">
        <v>71706</v>
      </c>
      <c r="DF339">
        <v>3</v>
      </c>
      <c r="DG339">
        <v>71668</v>
      </c>
      <c r="DH339">
        <v>3</v>
      </c>
      <c r="DI339">
        <v>19</v>
      </c>
      <c r="DJ339">
        <v>0.1</v>
      </c>
      <c r="DK339">
        <v>19</v>
      </c>
      <c r="DL339">
        <v>0.1</v>
      </c>
      <c r="DM339">
        <v>38</v>
      </c>
      <c r="DN339">
        <v>0.2</v>
      </c>
      <c r="DO339">
        <v>388</v>
      </c>
      <c r="DP339">
        <v>1.6</v>
      </c>
      <c r="DQ339">
        <v>4309</v>
      </c>
      <c r="DR339">
        <v>18</v>
      </c>
      <c r="DS339">
        <v>4248</v>
      </c>
      <c r="DT339">
        <v>17.7</v>
      </c>
      <c r="DU339">
        <v>19558</v>
      </c>
      <c r="DV339">
        <v>81.5</v>
      </c>
      <c r="DW339">
        <v>19535</v>
      </c>
      <c r="DX339">
        <v>81.400000000000006</v>
      </c>
      <c r="DY339">
        <v>4590</v>
      </c>
      <c r="DZ339">
        <v>19.100000000000001</v>
      </c>
      <c r="EA339">
        <v>3269</v>
      </c>
      <c r="EB339">
        <v>13.6</v>
      </c>
      <c r="EC339">
        <v>10773</v>
      </c>
      <c r="ED339">
        <v>44.9</v>
      </c>
    </row>
    <row r="340" spans="1:134" x14ac:dyDescent="0.35">
      <c r="A340" s="228" t="str">
        <f t="shared" si="5"/>
        <v>Provisional.State-funded mainstream.Total.Total</v>
      </c>
      <c r="B340">
        <v>201819</v>
      </c>
      <c r="C340" t="s">
        <v>223</v>
      </c>
      <c r="D340" t="s">
        <v>224</v>
      </c>
      <c r="E340" t="s">
        <v>225</v>
      </c>
      <c r="F340" t="s">
        <v>226</v>
      </c>
      <c r="G340" t="s">
        <v>239</v>
      </c>
      <c r="H340" s="380" t="s">
        <v>235</v>
      </c>
      <c r="I340" t="s">
        <v>7</v>
      </c>
      <c r="J340" t="s">
        <v>7</v>
      </c>
      <c r="K340" t="s">
        <v>7</v>
      </c>
      <c r="L340" t="s">
        <v>7</v>
      </c>
      <c r="M340" t="s">
        <v>7</v>
      </c>
      <c r="N340">
        <v>3209</v>
      </c>
      <c r="O340">
        <v>531993</v>
      </c>
      <c r="P340">
        <v>25234758.219999999</v>
      </c>
      <c r="Q340">
        <v>47.4</v>
      </c>
      <c r="R340">
        <v>524560</v>
      </c>
      <c r="S340">
        <v>98.6</v>
      </c>
      <c r="T340">
        <v>233183</v>
      </c>
      <c r="U340">
        <v>43.8</v>
      </c>
      <c r="V340">
        <v>349382</v>
      </c>
      <c r="W340">
        <v>65.7</v>
      </c>
      <c r="X340">
        <v>216882</v>
      </c>
      <c r="Y340">
        <v>40.799999999999997</v>
      </c>
      <c r="Z340">
        <v>92302</v>
      </c>
      <c r="AA340">
        <v>17.399999999999999</v>
      </c>
      <c r="AB340">
        <v>134702</v>
      </c>
      <c r="AC340">
        <v>25.3</v>
      </c>
      <c r="AD340">
        <v>2204607.5299999998</v>
      </c>
      <c r="AE340">
        <v>4.1399999999999997</v>
      </c>
      <c r="AF340">
        <v>503116</v>
      </c>
      <c r="AG340">
        <v>4036.97</v>
      </c>
      <c r="AH340">
        <v>0.01</v>
      </c>
      <c r="AI340">
        <v>0</v>
      </c>
      <c r="AJ340">
        <v>0.01</v>
      </c>
      <c r="AK340">
        <v>722.38</v>
      </c>
      <c r="AL340">
        <v>0</v>
      </c>
      <c r="AM340">
        <v>0</v>
      </c>
      <c r="AN340">
        <v>0</v>
      </c>
      <c r="AO340">
        <v>487.27</v>
      </c>
      <c r="AP340">
        <v>0</v>
      </c>
      <c r="AQ340">
        <v>0</v>
      </c>
      <c r="AR340">
        <v>0</v>
      </c>
      <c r="AS340">
        <v>494.92</v>
      </c>
      <c r="AT340">
        <v>0</v>
      </c>
      <c r="AU340">
        <v>0</v>
      </c>
      <c r="AV340">
        <v>0</v>
      </c>
      <c r="AW340">
        <v>477.26</v>
      </c>
      <c r="AX340">
        <v>0</v>
      </c>
      <c r="AY340">
        <v>0</v>
      </c>
      <c r="AZ340">
        <v>0</v>
      </c>
      <c r="BA340">
        <v>527803</v>
      </c>
      <c r="BB340">
        <v>99.2</v>
      </c>
      <c r="BC340">
        <v>526537</v>
      </c>
      <c r="BD340">
        <v>99</v>
      </c>
      <c r="BE340">
        <v>519495</v>
      </c>
      <c r="BF340">
        <v>97.7</v>
      </c>
      <c r="BG340">
        <v>525723</v>
      </c>
      <c r="BH340">
        <v>98.8</v>
      </c>
      <c r="BI340">
        <v>517966</v>
      </c>
      <c r="BJ340">
        <v>97.4</v>
      </c>
      <c r="BK340">
        <v>437159</v>
      </c>
      <c r="BL340">
        <v>82.2</v>
      </c>
      <c r="BM340">
        <v>253036</v>
      </c>
      <c r="BN340">
        <v>47.6</v>
      </c>
      <c r="BO340">
        <v>327542</v>
      </c>
      <c r="BP340">
        <v>61.6</v>
      </c>
      <c r="BQ340">
        <v>265136</v>
      </c>
      <c r="BR340">
        <v>49.8</v>
      </c>
      <c r="BS340">
        <v>241903</v>
      </c>
      <c r="BT340">
        <v>46.7</v>
      </c>
      <c r="BU340">
        <v>218393</v>
      </c>
      <c r="BV340">
        <v>50</v>
      </c>
      <c r="BW340">
        <v>137089</v>
      </c>
      <c r="BX340">
        <v>54.2</v>
      </c>
      <c r="BY340">
        <v>410084</v>
      </c>
      <c r="BZ340">
        <v>77.099999999999994</v>
      </c>
      <c r="CA340">
        <v>378849</v>
      </c>
      <c r="CB340">
        <v>71.2</v>
      </c>
      <c r="CC340">
        <v>337857</v>
      </c>
      <c r="CD340">
        <v>65.2</v>
      </c>
      <c r="CE340">
        <v>273463</v>
      </c>
      <c r="CF340">
        <v>62.6</v>
      </c>
      <c r="CG340">
        <v>177017</v>
      </c>
      <c r="CH340">
        <v>70</v>
      </c>
      <c r="CI340">
        <v>2683964.54</v>
      </c>
      <c r="CJ340">
        <v>5.05</v>
      </c>
      <c r="CK340">
        <v>2450169.62</v>
      </c>
      <c r="CL340">
        <v>4.6100000000000003</v>
      </c>
      <c r="CM340">
        <v>2435465.62</v>
      </c>
      <c r="CN340">
        <v>4.58</v>
      </c>
      <c r="CO340">
        <v>1990014</v>
      </c>
      <c r="CP340">
        <v>3.74</v>
      </c>
      <c r="CQ340">
        <v>1232560.04</v>
      </c>
      <c r="CR340">
        <v>2.3199999999999998</v>
      </c>
      <c r="CS340">
        <v>5380891.0800000001</v>
      </c>
      <c r="CT340">
        <v>10.1</v>
      </c>
      <c r="CU340">
        <v>4900371.16</v>
      </c>
      <c r="CV340">
        <v>9.1999999999999993</v>
      </c>
      <c r="CW340">
        <v>7290986.8099999996</v>
      </c>
      <c r="CX340">
        <v>13.7</v>
      </c>
      <c r="CY340">
        <v>7662509.1699999999</v>
      </c>
      <c r="CZ340">
        <v>14.4</v>
      </c>
      <c r="DA340">
        <v>6271594.6699999999</v>
      </c>
      <c r="DB340">
        <v>11.8</v>
      </c>
      <c r="DC340">
        <v>1390914.5</v>
      </c>
      <c r="DD340">
        <v>2.6</v>
      </c>
      <c r="DE340">
        <v>1507375</v>
      </c>
      <c r="DF340">
        <v>2.8</v>
      </c>
      <c r="DG340">
        <v>1520633</v>
      </c>
      <c r="DH340">
        <v>2.9</v>
      </c>
      <c r="DI340">
        <v>5423</v>
      </c>
      <c r="DJ340">
        <v>1</v>
      </c>
      <c r="DK340">
        <v>3304</v>
      </c>
      <c r="DL340">
        <v>0.6</v>
      </c>
      <c r="DM340">
        <v>5698</v>
      </c>
      <c r="DN340">
        <v>1.1000000000000001</v>
      </c>
      <c r="DO340">
        <v>48475</v>
      </c>
      <c r="DP340">
        <v>9.1</v>
      </c>
      <c r="DQ340">
        <v>252211</v>
      </c>
      <c r="DR340">
        <v>47.4</v>
      </c>
      <c r="DS340">
        <v>372977</v>
      </c>
      <c r="DT340">
        <v>70.099999999999994</v>
      </c>
      <c r="DU340">
        <v>145019</v>
      </c>
      <c r="DV340">
        <v>27.3</v>
      </c>
      <c r="DW340">
        <v>144430</v>
      </c>
      <c r="DX340">
        <v>27.1</v>
      </c>
      <c r="DY340">
        <v>49074</v>
      </c>
      <c r="DZ340">
        <v>9.1999999999999993</v>
      </c>
      <c r="EA340">
        <v>16234</v>
      </c>
      <c r="EB340">
        <v>3.1</v>
      </c>
      <c r="EC340">
        <v>239962</v>
      </c>
      <c r="ED340">
        <v>45.1</v>
      </c>
    </row>
    <row r="341" spans="1:134" x14ac:dyDescent="0.35">
      <c r="A341" s="228" t="str">
        <f t="shared" si="5"/>
        <v>Provisional.State-funded special schools.Total.Total</v>
      </c>
      <c r="B341">
        <v>201819</v>
      </c>
      <c r="C341" t="s">
        <v>223</v>
      </c>
      <c r="D341" t="s">
        <v>224</v>
      </c>
      <c r="E341" t="s">
        <v>225</v>
      </c>
      <c r="F341" t="s">
        <v>226</v>
      </c>
      <c r="G341" t="s">
        <v>239</v>
      </c>
      <c r="H341" s="380" t="s">
        <v>238</v>
      </c>
      <c r="I341" t="s">
        <v>7</v>
      </c>
      <c r="J341" t="s">
        <v>7</v>
      </c>
      <c r="K341" t="s">
        <v>7</v>
      </c>
      <c r="L341" t="s">
        <v>7</v>
      </c>
      <c r="M341" t="s">
        <v>7</v>
      </c>
      <c r="N341">
        <v>765</v>
      </c>
      <c r="O341">
        <v>10838</v>
      </c>
      <c r="P341">
        <v>30846</v>
      </c>
      <c r="Q341">
        <v>2.8</v>
      </c>
      <c r="R341">
        <v>1708</v>
      </c>
      <c r="S341">
        <v>15.8</v>
      </c>
      <c r="T341">
        <v>53</v>
      </c>
      <c r="U341">
        <v>0.5</v>
      </c>
      <c r="V341">
        <v>156</v>
      </c>
      <c r="W341">
        <v>1.4</v>
      </c>
      <c r="X341">
        <v>3</v>
      </c>
      <c r="Y341">
        <v>0</v>
      </c>
      <c r="Z341">
        <v>1</v>
      </c>
      <c r="AA341">
        <v>0</v>
      </c>
      <c r="AB341">
        <v>3</v>
      </c>
      <c r="AC341">
        <v>0</v>
      </c>
      <c r="AD341">
        <v>1942.65</v>
      </c>
      <c r="AE341">
        <v>0.18</v>
      </c>
      <c r="AF341">
        <v>9939</v>
      </c>
      <c r="AG341">
        <v>-17753.55</v>
      </c>
      <c r="AH341">
        <v>-1.79</v>
      </c>
      <c r="AI341">
        <v>-1.81</v>
      </c>
      <c r="AJ341">
        <v>-1.76</v>
      </c>
      <c r="AK341">
        <v>-20478.55</v>
      </c>
      <c r="AL341">
        <v>-2.06</v>
      </c>
      <c r="AM341">
        <v>-2.09</v>
      </c>
      <c r="AN341">
        <v>-2.04</v>
      </c>
      <c r="AO341">
        <v>-12255.8</v>
      </c>
      <c r="AP341">
        <v>-1.23</v>
      </c>
      <c r="AQ341">
        <v>-1.26</v>
      </c>
      <c r="AR341">
        <v>-1.21</v>
      </c>
      <c r="AS341">
        <v>-16633.8</v>
      </c>
      <c r="AT341">
        <v>-1.67</v>
      </c>
      <c r="AU341">
        <v>-1.7</v>
      </c>
      <c r="AV341">
        <v>-1.65</v>
      </c>
      <c r="AW341">
        <v>-20731.53</v>
      </c>
      <c r="AX341">
        <v>-2.09</v>
      </c>
      <c r="AY341">
        <v>-2.11</v>
      </c>
      <c r="AZ341">
        <v>-2.06</v>
      </c>
      <c r="BA341">
        <v>3291</v>
      </c>
      <c r="BB341">
        <v>30.4</v>
      </c>
      <c r="BC341">
        <v>3124</v>
      </c>
      <c r="BD341">
        <v>28.8</v>
      </c>
      <c r="BE341">
        <v>661</v>
      </c>
      <c r="BF341">
        <v>6.1</v>
      </c>
      <c r="BG341">
        <v>2323</v>
      </c>
      <c r="BH341">
        <v>21.4</v>
      </c>
      <c r="BI341">
        <v>832</v>
      </c>
      <c r="BJ341">
        <v>7.7</v>
      </c>
      <c r="BK341">
        <v>296</v>
      </c>
      <c r="BL341">
        <v>2.7</v>
      </c>
      <c r="BM341">
        <v>31</v>
      </c>
      <c r="BN341">
        <v>0.3</v>
      </c>
      <c r="BO341">
        <v>112</v>
      </c>
      <c r="BP341">
        <v>1</v>
      </c>
      <c r="BQ341">
        <v>128</v>
      </c>
      <c r="BR341">
        <v>1.2</v>
      </c>
      <c r="BS341">
        <v>84</v>
      </c>
      <c r="BT341">
        <v>10.1</v>
      </c>
      <c r="BU341">
        <v>28</v>
      </c>
      <c r="BV341">
        <v>9.5</v>
      </c>
      <c r="BW341">
        <v>17</v>
      </c>
      <c r="BX341">
        <v>54.8</v>
      </c>
      <c r="BY341">
        <v>191</v>
      </c>
      <c r="BZ341">
        <v>1.8</v>
      </c>
      <c r="CA341">
        <v>343</v>
      </c>
      <c r="CB341">
        <v>3.2</v>
      </c>
      <c r="CC341">
        <v>177</v>
      </c>
      <c r="CD341">
        <v>21.3</v>
      </c>
      <c r="CE341">
        <v>58</v>
      </c>
      <c r="CF341">
        <v>19.600000000000001</v>
      </c>
      <c r="CG341">
        <v>20</v>
      </c>
      <c r="CH341">
        <v>64.5</v>
      </c>
      <c r="CI341">
        <v>1946</v>
      </c>
      <c r="CJ341">
        <v>0.18</v>
      </c>
      <c r="CK341">
        <v>4498</v>
      </c>
      <c r="CL341">
        <v>0.42</v>
      </c>
      <c r="CM341">
        <v>2201</v>
      </c>
      <c r="CN341">
        <v>0.2</v>
      </c>
      <c r="CO341">
        <v>667</v>
      </c>
      <c r="CP341">
        <v>0.06</v>
      </c>
      <c r="CQ341">
        <v>139</v>
      </c>
      <c r="CR341">
        <v>0.01</v>
      </c>
      <c r="CS341">
        <v>6683</v>
      </c>
      <c r="CT341">
        <v>0.6</v>
      </c>
      <c r="CU341">
        <v>8996</v>
      </c>
      <c r="CV341">
        <v>0.8</v>
      </c>
      <c r="CW341">
        <v>6613</v>
      </c>
      <c r="CX341">
        <v>0.6</v>
      </c>
      <c r="CY341">
        <v>8554</v>
      </c>
      <c r="CZ341">
        <v>0.8</v>
      </c>
      <c r="DA341">
        <v>7146</v>
      </c>
      <c r="DB341">
        <v>0.7</v>
      </c>
      <c r="DC341">
        <v>1408</v>
      </c>
      <c r="DD341">
        <v>0.1</v>
      </c>
      <c r="DE341">
        <v>2500</v>
      </c>
      <c r="DF341">
        <v>0.2</v>
      </c>
      <c r="DG341">
        <v>3150</v>
      </c>
      <c r="DH341">
        <v>0.3</v>
      </c>
      <c r="DI341">
        <v>8317</v>
      </c>
      <c r="DJ341">
        <v>76.7</v>
      </c>
      <c r="DK341">
        <v>1455</v>
      </c>
      <c r="DL341">
        <v>13.4</v>
      </c>
      <c r="DM341">
        <v>619</v>
      </c>
      <c r="DN341">
        <v>5.7</v>
      </c>
      <c r="DO341">
        <v>341</v>
      </c>
      <c r="DP341">
        <v>3.1</v>
      </c>
      <c r="DQ341">
        <v>103</v>
      </c>
      <c r="DR341">
        <v>1</v>
      </c>
      <c r="DS341">
        <v>815</v>
      </c>
      <c r="DT341">
        <v>7.5</v>
      </c>
      <c r="DU341">
        <v>17</v>
      </c>
      <c r="DV341">
        <v>0.2</v>
      </c>
      <c r="DW341">
        <v>16</v>
      </c>
      <c r="DX341">
        <v>0.1</v>
      </c>
      <c r="DY341">
        <v>22</v>
      </c>
      <c r="DZ341">
        <v>0.2</v>
      </c>
      <c r="EA341">
        <v>2</v>
      </c>
      <c r="EB341">
        <v>0</v>
      </c>
      <c r="EC341">
        <v>1418</v>
      </c>
      <c r="ED341">
        <v>13.1</v>
      </c>
    </row>
    <row r="342" spans="1:134" x14ac:dyDescent="0.35">
      <c r="A342" s="228" t="str">
        <f t="shared" si="5"/>
        <v>Provisional.Studio Schools.Total.Total</v>
      </c>
      <c r="B342">
        <v>201819</v>
      </c>
      <c r="C342" t="s">
        <v>223</v>
      </c>
      <c r="D342" t="s">
        <v>224</v>
      </c>
      <c r="E342" t="s">
        <v>225</v>
      </c>
      <c r="F342" t="s">
        <v>226</v>
      </c>
      <c r="G342" t="s">
        <v>239</v>
      </c>
      <c r="H342" s="380" t="s">
        <v>236</v>
      </c>
      <c r="I342" t="s">
        <v>7</v>
      </c>
      <c r="J342" t="s">
        <v>7</v>
      </c>
      <c r="K342" t="s">
        <v>7</v>
      </c>
      <c r="L342" t="s">
        <v>7</v>
      </c>
      <c r="M342" t="s">
        <v>7</v>
      </c>
      <c r="N342">
        <v>26</v>
      </c>
      <c r="O342">
        <v>1225</v>
      </c>
      <c r="P342">
        <v>44602.13</v>
      </c>
      <c r="Q342">
        <v>36.4</v>
      </c>
      <c r="R342">
        <v>1179</v>
      </c>
      <c r="S342">
        <v>96.2</v>
      </c>
      <c r="T342">
        <v>267</v>
      </c>
      <c r="U342">
        <v>21.8</v>
      </c>
      <c r="V342">
        <v>556</v>
      </c>
      <c r="W342">
        <v>45.4</v>
      </c>
      <c r="X342">
        <v>101</v>
      </c>
      <c r="Y342">
        <v>8.1999999999999993</v>
      </c>
      <c r="Z342">
        <v>25</v>
      </c>
      <c r="AA342">
        <v>2</v>
      </c>
      <c r="AB342">
        <v>44</v>
      </c>
      <c r="AC342">
        <v>3.6</v>
      </c>
      <c r="AD342">
        <v>3283.21</v>
      </c>
      <c r="AE342">
        <v>2.68</v>
      </c>
      <c r="AF342">
        <v>1117</v>
      </c>
      <c r="AG342">
        <v>-797.91</v>
      </c>
      <c r="AH342">
        <v>-0.71</v>
      </c>
      <c r="AI342">
        <v>-0.79</v>
      </c>
      <c r="AJ342">
        <v>-0.64</v>
      </c>
      <c r="AK342">
        <v>-952.7</v>
      </c>
      <c r="AL342">
        <v>-0.85</v>
      </c>
      <c r="AM342">
        <v>-0.93</v>
      </c>
      <c r="AN342">
        <v>-0.78</v>
      </c>
      <c r="AO342">
        <v>-564.99</v>
      </c>
      <c r="AP342">
        <v>-0.51</v>
      </c>
      <c r="AQ342">
        <v>-0.57999999999999996</v>
      </c>
      <c r="AR342">
        <v>-0.43</v>
      </c>
      <c r="AS342">
        <v>-1180.92</v>
      </c>
      <c r="AT342">
        <v>-1.06</v>
      </c>
      <c r="AU342">
        <v>-1.1299999999999999</v>
      </c>
      <c r="AV342">
        <v>-0.98</v>
      </c>
      <c r="AW342">
        <v>-563.76</v>
      </c>
      <c r="AX342">
        <v>-0.5</v>
      </c>
      <c r="AY342">
        <v>-0.57999999999999996</v>
      </c>
      <c r="AZ342">
        <v>-0.43</v>
      </c>
      <c r="BA342">
        <v>1192</v>
      </c>
      <c r="BB342">
        <v>97.3</v>
      </c>
      <c r="BC342">
        <v>1183</v>
      </c>
      <c r="BD342">
        <v>96.6</v>
      </c>
      <c r="BE342">
        <v>1145</v>
      </c>
      <c r="BF342">
        <v>93.5</v>
      </c>
      <c r="BG342">
        <v>1184</v>
      </c>
      <c r="BH342">
        <v>96.7</v>
      </c>
      <c r="BI342">
        <v>1060</v>
      </c>
      <c r="BJ342">
        <v>86.5</v>
      </c>
      <c r="BK342">
        <v>511</v>
      </c>
      <c r="BL342">
        <v>41.7</v>
      </c>
      <c r="BM342">
        <v>178</v>
      </c>
      <c r="BN342">
        <v>14.5</v>
      </c>
      <c r="BO342">
        <v>442</v>
      </c>
      <c r="BP342">
        <v>36.1</v>
      </c>
      <c r="BQ342">
        <v>363</v>
      </c>
      <c r="BR342">
        <v>29.6</v>
      </c>
      <c r="BS342">
        <v>283</v>
      </c>
      <c r="BT342">
        <v>26.7</v>
      </c>
      <c r="BU342">
        <v>136</v>
      </c>
      <c r="BV342">
        <v>26.6</v>
      </c>
      <c r="BW342">
        <v>86</v>
      </c>
      <c r="BX342">
        <v>48.3</v>
      </c>
      <c r="BY342">
        <v>692</v>
      </c>
      <c r="BZ342">
        <v>56.5</v>
      </c>
      <c r="CA342">
        <v>683</v>
      </c>
      <c r="CB342">
        <v>55.8</v>
      </c>
      <c r="CC342">
        <v>488</v>
      </c>
      <c r="CD342">
        <v>46</v>
      </c>
      <c r="CE342">
        <v>210</v>
      </c>
      <c r="CF342">
        <v>41.1</v>
      </c>
      <c r="CG342">
        <v>109</v>
      </c>
      <c r="CH342">
        <v>61.2</v>
      </c>
      <c r="CI342">
        <v>4714</v>
      </c>
      <c r="CJ342">
        <v>3.85</v>
      </c>
      <c r="CK342">
        <v>4526</v>
      </c>
      <c r="CL342">
        <v>3.69</v>
      </c>
      <c r="CM342">
        <v>3941.5</v>
      </c>
      <c r="CN342">
        <v>3.22</v>
      </c>
      <c r="CO342">
        <v>1747</v>
      </c>
      <c r="CP342">
        <v>1.43</v>
      </c>
      <c r="CQ342">
        <v>828.38</v>
      </c>
      <c r="CR342">
        <v>0.68</v>
      </c>
      <c r="CS342">
        <v>9512</v>
      </c>
      <c r="CT342">
        <v>7.8</v>
      </c>
      <c r="CU342">
        <v>9052</v>
      </c>
      <c r="CV342">
        <v>7.4</v>
      </c>
      <c r="CW342">
        <v>11456.38</v>
      </c>
      <c r="CX342">
        <v>9.4</v>
      </c>
      <c r="CY342">
        <v>14581.75</v>
      </c>
      <c r="CZ342">
        <v>11.9</v>
      </c>
      <c r="DA342">
        <v>7605</v>
      </c>
      <c r="DB342">
        <v>6.2</v>
      </c>
      <c r="DC342">
        <v>6976.75</v>
      </c>
      <c r="DD342">
        <v>5.7</v>
      </c>
      <c r="DE342">
        <v>3001</v>
      </c>
      <c r="DF342">
        <v>2.4</v>
      </c>
      <c r="DG342">
        <v>3225</v>
      </c>
      <c r="DH342">
        <v>2.6</v>
      </c>
      <c r="DI342">
        <v>39</v>
      </c>
      <c r="DJ342">
        <v>3.2</v>
      </c>
      <c r="DK342">
        <v>21</v>
      </c>
      <c r="DL342">
        <v>1.7</v>
      </c>
      <c r="DM342">
        <v>83</v>
      </c>
      <c r="DN342">
        <v>6.8</v>
      </c>
      <c r="DO342">
        <v>538</v>
      </c>
      <c r="DP342">
        <v>43.9</v>
      </c>
      <c r="DQ342">
        <v>443</v>
      </c>
      <c r="DR342">
        <v>36.200000000000003</v>
      </c>
      <c r="DS342">
        <v>760</v>
      </c>
      <c r="DT342">
        <v>62</v>
      </c>
      <c r="DU342">
        <v>300</v>
      </c>
      <c r="DV342">
        <v>24.5</v>
      </c>
      <c r="DW342">
        <v>300</v>
      </c>
      <c r="DX342">
        <v>24.5</v>
      </c>
      <c r="DY342">
        <v>16</v>
      </c>
      <c r="DZ342">
        <v>1.3</v>
      </c>
      <c r="EA342">
        <v>7</v>
      </c>
      <c r="EB342">
        <v>0.6</v>
      </c>
      <c r="EC342">
        <v>471</v>
      </c>
      <c r="ED342">
        <v>38.4</v>
      </c>
    </row>
    <row r="343" spans="1:134" x14ac:dyDescent="0.35">
      <c r="A343" s="228" t="str">
        <f t="shared" si="5"/>
        <v>Provisional.University Technical Colleges (UTCs).Total.Total</v>
      </c>
      <c r="B343">
        <v>201819</v>
      </c>
      <c r="C343" t="s">
        <v>223</v>
      </c>
      <c r="D343" t="s">
        <v>224</v>
      </c>
      <c r="E343" t="s">
        <v>225</v>
      </c>
      <c r="F343" t="s">
        <v>226</v>
      </c>
      <c r="G343" t="s">
        <v>239</v>
      </c>
      <c r="H343" s="380" t="s">
        <v>237</v>
      </c>
      <c r="I343" t="s">
        <v>7</v>
      </c>
      <c r="J343" t="s">
        <v>7</v>
      </c>
      <c r="K343" t="s">
        <v>7</v>
      </c>
      <c r="L343" t="s">
        <v>7</v>
      </c>
      <c r="M343" t="s">
        <v>7</v>
      </c>
      <c r="N343">
        <v>48</v>
      </c>
      <c r="O343">
        <v>3776</v>
      </c>
      <c r="P343">
        <v>143685.88</v>
      </c>
      <c r="Q343">
        <v>38.1</v>
      </c>
      <c r="R343">
        <v>3668</v>
      </c>
      <c r="S343">
        <v>97.1</v>
      </c>
      <c r="T343">
        <v>1042</v>
      </c>
      <c r="U343">
        <v>27.6</v>
      </c>
      <c r="V343">
        <v>1933</v>
      </c>
      <c r="W343">
        <v>51.2</v>
      </c>
      <c r="X343">
        <v>97</v>
      </c>
      <c r="Y343">
        <v>2.6</v>
      </c>
      <c r="Z343">
        <v>22</v>
      </c>
      <c r="AA343">
        <v>0.6</v>
      </c>
      <c r="AB343">
        <v>35</v>
      </c>
      <c r="AC343">
        <v>0.9</v>
      </c>
      <c r="AD343">
        <v>10952.71</v>
      </c>
      <c r="AE343">
        <v>2.9</v>
      </c>
      <c r="AF343">
        <v>3550</v>
      </c>
      <c r="AG343">
        <v>-2792.44</v>
      </c>
      <c r="AH343">
        <v>-0.79</v>
      </c>
      <c r="AI343">
        <v>-0.83</v>
      </c>
      <c r="AJ343">
        <v>-0.74</v>
      </c>
      <c r="AK343">
        <v>-3190.22</v>
      </c>
      <c r="AL343">
        <v>-0.9</v>
      </c>
      <c r="AM343">
        <v>-0.94</v>
      </c>
      <c r="AN343">
        <v>-0.86</v>
      </c>
      <c r="AO343">
        <v>-1318.51</v>
      </c>
      <c r="AP343">
        <v>-0.37</v>
      </c>
      <c r="AQ343">
        <v>-0.41</v>
      </c>
      <c r="AR343">
        <v>-0.33</v>
      </c>
      <c r="AS343">
        <v>-2959.72</v>
      </c>
      <c r="AT343">
        <v>-0.83</v>
      </c>
      <c r="AU343">
        <v>-0.88</v>
      </c>
      <c r="AV343">
        <v>-0.79</v>
      </c>
      <c r="AW343">
        <v>-3643.31</v>
      </c>
      <c r="AX343">
        <v>-1.03</v>
      </c>
      <c r="AY343">
        <v>-1.07</v>
      </c>
      <c r="AZ343">
        <v>-0.98</v>
      </c>
      <c r="BA343">
        <v>3720</v>
      </c>
      <c r="BB343">
        <v>98.5</v>
      </c>
      <c r="BC343">
        <v>3708</v>
      </c>
      <c r="BD343">
        <v>98.2</v>
      </c>
      <c r="BE343">
        <v>3503</v>
      </c>
      <c r="BF343">
        <v>92.8</v>
      </c>
      <c r="BG343">
        <v>3680</v>
      </c>
      <c r="BH343">
        <v>97.5</v>
      </c>
      <c r="BI343">
        <v>3501</v>
      </c>
      <c r="BJ343">
        <v>92.7</v>
      </c>
      <c r="BK343">
        <v>1267</v>
      </c>
      <c r="BL343">
        <v>33.6</v>
      </c>
      <c r="BM343">
        <v>357</v>
      </c>
      <c r="BN343">
        <v>9.5</v>
      </c>
      <c r="BO343">
        <v>1554</v>
      </c>
      <c r="BP343">
        <v>41.2</v>
      </c>
      <c r="BQ343">
        <v>1468</v>
      </c>
      <c r="BR343">
        <v>38.9</v>
      </c>
      <c r="BS343">
        <v>1223</v>
      </c>
      <c r="BT343">
        <v>34.9</v>
      </c>
      <c r="BU343">
        <v>366</v>
      </c>
      <c r="BV343">
        <v>28.9</v>
      </c>
      <c r="BW343">
        <v>155</v>
      </c>
      <c r="BX343">
        <v>43.4</v>
      </c>
      <c r="BY343">
        <v>2272</v>
      </c>
      <c r="BZ343">
        <v>60.2</v>
      </c>
      <c r="CA343">
        <v>2424</v>
      </c>
      <c r="CB343">
        <v>64.2</v>
      </c>
      <c r="CC343">
        <v>2002</v>
      </c>
      <c r="CD343">
        <v>57.2</v>
      </c>
      <c r="CE343">
        <v>535</v>
      </c>
      <c r="CF343">
        <v>42.2</v>
      </c>
      <c r="CG343">
        <v>203</v>
      </c>
      <c r="CH343">
        <v>56.9</v>
      </c>
      <c r="CI343">
        <v>15128</v>
      </c>
      <c r="CJ343">
        <v>4.01</v>
      </c>
      <c r="CK343">
        <v>15411</v>
      </c>
      <c r="CL343">
        <v>4.08</v>
      </c>
      <c r="CM343">
        <v>14602</v>
      </c>
      <c r="CN343">
        <v>3.87</v>
      </c>
      <c r="CO343">
        <v>4364</v>
      </c>
      <c r="CP343">
        <v>1.1599999999999999</v>
      </c>
      <c r="CQ343">
        <v>1609.88</v>
      </c>
      <c r="CR343">
        <v>0.43</v>
      </c>
      <c r="CS343">
        <v>30661</v>
      </c>
      <c r="CT343">
        <v>8.1</v>
      </c>
      <c r="CU343">
        <v>30822</v>
      </c>
      <c r="CV343">
        <v>8.1999999999999993</v>
      </c>
      <c r="CW343">
        <v>40642.379999999997</v>
      </c>
      <c r="CX343">
        <v>10.8</v>
      </c>
      <c r="CY343">
        <v>41560.5</v>
      </c>
      <c r="CZ343">
        <v>11</v>
      </c>
      <c r="DA343">
        <v>20696.75</v>
      </c>
      <c r="DB343">
        <v>5.5</v>
      </c>
      <c r="DC343">
        <v>20863.75</v>
      </c>
      <c r="DD343">
        <v>5.5</v>
      </c>
      <c r="DE343">
        <v>9885</v>
      </c>
      <c r="DF343">
        <v>2.6</v>
      </c>
      <c r="DG343">
        <v>9994</v>
      </c>
      <c r="DH343">
        <v>2.6</v>
      </c>
      <c r="DI343">
        <v>73</v>
      </c>
      <c r="DJ343">
        <v>1.9</v>
      </c>
      <c r="DK343">
        <v>73</v>
      </c>
      <c r="DL343">
        <v>1.9</v>
      </c>
      <c r="DM343">
        <v>151</v>
      </c>
      <c r="DN343">
        <v>4</v>
      </c>
      <c r="DO343">
        <v>2080</v>
      </c>
      <c r="DP343">
        <v>55.1</v>
      </c>
      <c r="DQ343">
        <v>1302</v>
      </c>
      <c r="DR343">
        <v>34.5</v>
      </c>
      <c r="DS343">
        <v>2036</v>
      </c>
      <c r="DT343">
        <v>53.9</v>
      </c>
      <c r="DU343">
        <v>1465</v>
      </c>
      <c r="DV343">
        <v>38.799999999999997</v>
      </c>
      <c r="DW343">
        <v>1228</v>
      </c>
      <c r="DX343">
        <v>32.5</v>
      </c>
      <c r="DY343">
        <v>19</v>
      </c>
      <c r="DZ343">
        <v>0.5</v>
      </c>
      <c r="EA343">
        <v>24</v>
      </c>
      <c r="EB343">
        <v>0.6</v>
      </c>
      <c r="EC343">
        <v>536</v>
      </c>
      <c r="ED343">
        <v>14.2</v>
      </c>
    </row>
    <row r="344" spans="1:134" x14ac:dyDescent="0.35">
      <c r="P344" s="520"/>
      <c r="Q344" s="520"/>
      <c r="R344" s="520"/>
      <c r="S344" s="520"/>
      <c r="T344" s="520"/>
      <c r="U344" s="520"/>
      <c r="V344" s="520"/>
      <c r="W344" s="520"/>
      <c r="X344" s="520"/>
      <c r="Y344" s="520"/>
      <c r="Z344" s="520"/>
      <c r="AA344" s="520"/>
      <c r="AB344" s="520"/>
      <c r="AC344" s="520"/>
      <c r="AD344" s="520"/>
      <c r="AE344" s="520"/>
      <c r="AF344" s="520"/>
      <c r="AG344" s="520"/>
      <c r="AH344" s="520"/>
      <c r="AI344" s="520"/>
      <c r="AJ344" s="520"/>
      <c r="AK344" s="520"/>
      <c r="AL344" s="520"/>
      <c r="AM344" s="520"/>
      <c r="AN344" s="520"/>
      <c r="AO344" s="520"/>
      <c r="AP344" s="520"/>
      <c r="AQ344" s="520"/>
      <c r="AR344" s="520"/>
      <c r="AS344" s="520"/>
      <c r="AT344" s="520"/>
      <c r="AU344" s="520"/>
      <c r="AV344" s="520"/>
      <c r="AW344" s="520"/>
      <c r="AX344" s="520"/>
      <c r="AY344" s="520"/>
      <c r="AZ344" s="520"/>
      <c r="BA344" s="520"/>
      <c r="BB344" s="520"/>
      <c r="BC344" s="520"/>
      <c r="BD344" s="520"/>
      <c r="BE344" s="520"/>
      <c r="BF344" s="520"/>
      <c r="BG344" s="520"/>
      <c r="BH344" s="520"/>
      <c r="BI344" s="520"/>
      <c r="BJ344" s="520"/>
      <c r="BK344" s="520"/>
      <c r="BL344" s="520"/>
      <c r="BM344" s="520"/>
      <c r="BN344" s="520"/>
      <c r="BO344" s="520"/>
      <c r="BP344" s="520"/>
      <c r="BQ344" s="520"/>
      <c r="BR344" s="520"/>
      <c r="BS344" s="520"/>
      <c r="BT344" s="520"/>
      <c r="BU344" s="520"/>
      <c r="BV344" s="520"/>
      <c r="BW344" s="520"/>
      <c r="BX344" s="520"/>
      <c r="BY344" s="520"/>
      <c r="BZ344" s="520"/>
      <c r="CA344" s="520"/>
      <c r="CB344" s="520"/>
      <c r="CC344" s="520"/>
      <c r="CD344" s="520"/>
      <c r="CE344" s="520"/>
      <c r="CF344" s="520"/>
      <c r="CG344" s="520"/>
      <c r="CH344" s="520"/>
      <c r="CI344" s="520"/>
      <c r="CJ344" s="520"/>
      <c r="CK344" s="520"/>
      <c r="CL344" s="520"/>
      <c r="CM344" s="520"/>
      <c r="CN344" s="520"/>
      <c r="CO344" s="520"/>
      <c r="CP344" s="520"/>
      <c r="CQ344" s="520"/>
      <c r="CR344" s="520"/>
      <c r="CS344" s="520"/>
      <c r="CT344" s="520"/>
      <c r="CU344" s="520"/>
      <c r="CV344" s="520"/>
      <c r="CW344" s="520"/>
      <c r="CX344" s="520"/>
      <c r="CY344" s="520"/>
      <c r="CZ344" s="520"/>
      <c r="DA344" s="520"/>
      <c r="DB344" s="520"/>
      <c r="DC344" s="520"/>
      <c r="DD344" s="520"/>
      <c r="DE344" s="520"/>
      <c r="DF344" s="520"/>
      <c r="DG344" s="520"/>
      <c r="DH344" s="520"/>
      <c r="DI344" s="520"/>
      <c r="DJ344" s="520"/>
      <c r="DK344" s="520"/>
      <c r="DL344" s="520"/>
      <c r="DM344" s="520"/>
      <c r="DN344" s="520"/>
      <c r="DO344" s="520"/>
      <c r="DP344" s="520"/>
      <c r="DQ344" s="520"/>
      <c r="DR344" s="520"/>
      <c r="DS344" s="520"/>
      <c r="DT344" s="520"/>
      <c r="DU344" s="520"/>
      <c r="DV344" s="520"/>
      <c r="DW344" s="520"/>
      <c r="DX344" s="520"/>
      <c r="DY344" s="520"/>
      <c r="DZ344" s="520"/>
      <c r="EA344" s="520"/>
      <c r="EB344" s="520"/>
      <c r="EC344" s="520"/>
      <c r="ED344" s="52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W56"/>
  <sheetViews>
    <sheetView showGridLines="0" zoomScaleNormal="100" workbookViewId="0"/>
  </sheetViews>
  <sheetFormatPr defaultColWidth="9.1328125" defaultRowHeight="11.65" x14ac:dyDescent="0.35"/>
  <cols>
    <col min="1" max="1" width="45.1328125" style="1" customWidth="1"/>
    <col min="2" max="2" width="10.73046875" style="1" customWidth="1"/>
    <col min="3" max="4" width="15" style="1" customWidth="1"/>
    <col min="5" max="5" width="12.73046875" style="1" customWidth="1"/>
    <col min="6" max="6" width="15" style="1" customWidth="1"/>
    <col min="7" max="16384" width="9.1328125" style="1"/>
  </cols>
  <sheetData>
    <row r="1" spans="1:9" ht="12.75" customHeight="1" x14ac:dyDescent="0.35">
      <c r="A1" s="390" t="s">
        <v>140</v>
      </c>
      <c r="B1" s="390"/>
      <c r="C1" s="390"/>
      <c r="D1" s="390"/>
      <c r="E1" s="390"/>
      <c r="F1" s="390"/>
    </row>
    <row r="2" spans="1:9" ht="12.75" customHeight="1" x14ac:dyDescent="0.35">
      <c r="A2" s="19" t="s">
        <v>412</v>
      </c>
      <c r="B2" s="19"/>
      <c r="C2" s="18"/>
      <c r="D2" s="18"/>
      <c r="E2" s="18"/>
    </row>
    <row r="3" spans="1:9" ht="12.75" customHeight="1" x14ac:dyDescent="0.35">
      <c r="A3" s="16" t="s">
        <v>0</v>
      </c>
      <c r="B3" s="18"/>
      <c r="C3" s="387"/>
      <c r="D3" s="18"/>
      <c r="E3" s="18"/>
    </row>
    <row r="4" spans="1:9" s="102" customFormat="1" ht="11.25" customHeight="1" x14ac:dyDescent="0.4">
      <c r="A4" s="113"/>
      <c r="B4" s="20"/>
      <c r="C4" s="20"/>
      <c r="D4" s="20"/>
      <c r="E4" s="39"/>
      <c r="F4" s="386"/>
      <c r="G4" s="395"/>
      <c r="H4" s="395"/>
      <c r="I4" s="395"/>
    </row>
    <row r="5" spans="1:9" s="102" customFormat="1" ht="60.75" customHeight="1" x14ac:dyDescent="0.3">
      <c r="A5" s="34"/>
      <c r="B5" s="392" t="s">
        <v>30</v>
      </c>
      <c r="C5" s="392" t="s">
        <v>50</v>
      </c>
      <c r="D5" s="394" t="s">
        <v>352</v>
      </c>
      <c r="E5" s="408" t="s">
        <v>411</v>
      </c>
      <c r="F5" s="392" t="s">
        <v>396</v>
      </c>
    </row>
    <row r="6" spans="1:9" s="102" customFormat="1" ht="6.75" customHeight="1" x14ac:dyDescent="0.3">
      <c r="A6" s="231"/>
      <c r="B6" s="243"/>
      <c r="C6" s="243"/>
      <c r="D6" s="243"/>
      <c r="F6" s="243"/>
    </row>
    <row r="7" spans="1:9" s="102" customFormat="1" ht="12.75" customHeight="1" x14ac:dyDescent="0.3">
      <c r="A7" s="391" t="s">
        <v>98</v>
      </c>
      <c r="B7" s="391"/>
      <c r="C7" s="76"/>
      <c r="D7" s="76"/>
      <c r="F7" s="76"/>
    </row>
    <row r="8" spans="1:9" s="102" customFormat="1" ht="11.25" customHeight="1" x14ac:dyDescent="0.3">
      <c r="A8" s="316" t="s">
        <v>1</v>
      </c>
      <c r="B8" s="260">
        <v>639263</v>
      </c>
      <c r="C8" s="262">
        <v>22</v>
      </c>
      <c r="D8" s="262">
        <v>54</v>
      </c>
      <c r="E8" s="262" t="s">
        <v>77</v>
      </c>
      <c r="F8" s="262" t="s">
        <v>77</v>
      </c>
    </row>
    <row r="9" spans="1:9" s="102" customFormat="1" ht="11.25" customHeight="1" x14ac:dyDescent="0.3">
      <c r="A9" s="11" t="s">
        <v>2</v>
      </c>
      <c r="B9" s="260">
        <v>627093</v>
      </c>
      <c r="C9" s="262">
        <v>23.8</v>
      </c>
      <c r="D9" s="262">
        <v>59.6</v>
      </c>
      <c r="E9" s="262" t="s">
        <v>77</v>
      </c>
      <c r="F9" s="262" t="s">
        <v>77</v>
      </c>
    </row>
    <row r="10" spans="1:9" s="102" customFormat="1" ht="11.25" customHeight="1" x14ac:dyDescent="0.3">
      <c r="A10" s="11" t="s">
        <v>17</v>
      </c>
      <c r="B10" s="260">
        <v>620617</v>
      </c>
      <c r="C10" s="263">
        <v>25.2</v>
      </c>
      <c r="D10" s="263">
        <v>60</v>
      </c>
      <c r="E10" s="263" t="s">
        <v>77</v>
      </c>
      <c r="F10" s="262" t="s">
        <v>77</v>
      </c>
    </row>
    <row r="11" spans="1:9" s="102" customFormat="1" ht="12.75" customHeight="1" x14ac:dyDescent="0.3">
      <c r="A11" s="11" t="s">
        <v>22</v>
      </c>
      <c r="B11" s="260">
        <v>632397</v>
      </c>
      <c r="C11" s="263">
        <v>34.9</v>
      </c>
      <c r="D11" s="263">
        <v>60</v>
      </c>
      <c r="E11" s="263" t="s">
        <v>77</v>
      </c>
      <c r="F11" s="262" t="s">
        <v>77</v>
      </c>
    </row>
    <row r="12" spans="1:9" s="102" customFormat="1" ht="12" customHeight="1" x14ac:dyDescent="0.3">
      <c r="A12" s="317" t="s">
        <v>141</v>
      </c>
      <c r="B12" s="264">
        <v>618437</v>
      </c>
      <c r="C12" s="265">
        <v>36.4</v>
      </c>
      <c r="D12" s="265">
        <v>58</v>
      </c>
      <c r="E12" s="265" t="s">
        <v>77</v>
      </c>
      <c r="F12" s="265" t="s">
        <v>77</v>
      </c>
    </row>
    <row r="13" spans="1:9" s="102" customFormat="1" ht="12" customHeight="1" x14ac:dyDescent="0.3">
      <c r="A13" s="318" t="s">
        <v>142</v>
      </c>
      <c r="B13" s="266">
        <v>618437</v>
      </c>
      <c r="C13" s="267">
        <v>36.299999999999997</v>
      </c>
      <c r="D13" s="267">
        <v>55.5</v>
      </c>
      <c r="E13" s="267" t="s">
        <v>77</v>
      </c>
      <c r="F13" s="267" t="s">
        <v>77</v>
      </c>
    </row>
    <row r="14" spans="1:9" s="102" customFormat="1" ht="12" customHeight="1" x14ac:dyDescent="0.3">
      <c r="A14" s="11" t="s">
        <v>354</v>
      </c>
      <c r="B14" s="260">
        <v>611024</v>
      </c>
      <c r="C14" s="263">
        <v>36.200000000000003</v>
      </c>
      <c r="D14" s="263">
        <v>55.8</v>
      </c>
      <c r="E14" s="263">
        <f>'Table 5'!B16</f>
        <v>47.4</v>
      </c>
      <c r="F14" s="263" t="s">
        <v>77</v>
      </c>
    </row>
    <row r="15" spans="1:9" s="102" customFormat="1" ht="12" customHeight="1" x14ac:dyDescent="0.3">
      <c r="A15" s="320" t="s">
        <v>350</v>
      </c>
      <c r="B15" s="268">
        <v>600425</v>
      </c>
      <c r="C15" s="269">
        <v>36.799999999999997</v>
      </c>
      <c r="D15" s="269">
        <v>55.3</v>
      </c>
      <c r="E15" s="269" t="s">
        <v>77</v>
      </c>
      <c r="F15" s="269" t="s">
        <v>77</v>
      </c>
    </row>
    <row r="16" spans="1:9" s="102" customFormat="1" ht="12" customHeight="1" x14ac:dyDescent="0.3">
      <c r="A16" s="11" t="s">
        <v>351</v>
      </c>
      <c r="B16" s="260">
        <v>600425</v>
      </c>
      <c r="C16" s="263">
        <v>36.799999999999997</v>
      </c>
      <c r="D16" s="263">
        <v>59.3</v>
      </c>
      <c r="E16" s="263">
        <f>'Table 5'!C16</f>
        <v>48.5</v>
      </c>
      <c r="F16" s="263" t="s">
        <v>77</v>
      </c>
      <c r="G16" s="206"/>
    </row>
    <row r="17" spans="1:8" s="134" customFormat="1" ht="12" customHeight="1" x14ac:dyDescent="0.3">
      <c r="A17" s="319" t="s">
        <v>446</v>
      </c>
      <c r="B17" s="268">
        <v>587640</v>
      </c>
      <c r="C17" s="269" t="s">
        <v>77</v>
      </c>
      <c r="D17" s="269">
        <v>59.1</v>
      </c>
      <c r="E17" s="269" t="s">
        <v>77</v>
      </c>
      <c r="F17" s="269" t="s">
        <v>77</v>
      </c>
      <c r="G17" s="102"/>
      <c r="H17" s="102"/>
    </row>
    <row r="18" spans="1:8" s="102" customFormat="1" ht="12" customHeight="1" x14ac:dyDescent="0.3">
      <c r="A18" s="11" t="s">
        <v>447</v>
      </c>
      <c r="B18" s="270">
        <v>587640</v>
      </c>
      <c r="C18" s="271">
        <v>35</v>
      </c>
      <c r="D18" s="271">
        <v>39.6</v>
      </c>
      <c r="E18" s="271">
        <f>'Table 5'!D16</f>
        <v>44.6</v>
      </c>
      <c r="F18" s="271" t="s">
        <v>77</v>
      </c>
      <c r="H18" s="134"/>
    </row>
    <row r="19" spans="1:8" s="206" customFormat="1" ht="12" customHeight="1" x14ac:dyDescent="0.3">
      <c r="A19" s="11" t="s">
        <v>448</v>
      </c>
      <c r="B19" s="313">
        <v>583615</v>
      </c>
      <c r="C19" s="314">
        <v>35.200000000000003</v>
      </c>
      <c r="D19" s="314">
        <v>40.200000000000003</v>
      </c>
      <c r="E19" s="314">
        <f>'Table 5'!E16</f>
        <v>44.5</v>
      </c>
      <c r="F19" s="315">
        <v>3.85</v>
      </c>
      <c r="H19" s="102"/>
    </row>
    <row r="20" spans="1:8" s="102" customFormat="1" ht="12" customHeight="1" x14ac:dyDescent="0.3">
      <c r="A20" s="407" t="s">
        <v>449</v>
      </c>
      <c r="B20" s="491">
        <f>INDEX(UD_Output!$1:$1048576,MATCH(CONCATENATE("Provisional.All schools.Total.Total"),UD_Output!$A:$A,0),MATCH(B$54,UD_Output!$1:$1,0))</f>
        <v>605874</v>
      </c>
      <c r="C20" s="492">
        <f>INDEX(UD_Output!$1:$1048576,MATCH(CONCATENATE("Provisional.All schools.Total.Total"),UD_Output!$A:$A,0),MATCH(C$54,UD_Output!$1:$1,0))</f>
        <v>36.5</v>
      </c>
      <c r="D20" s="492">
        <f>INDEX(UD_Output!$1:$1048576,MATCH(CONCATENATE("Provisional.All schools.Total.Total"),UD_Output!$A:$A,0),MATCH(D$54,UD_Output!$1:$1,0))</f>
        <v>39.799999999999997</v>
      </c>
      <c r="E20" s="492">
        <f>INDEX(UD_Output!$1:$1048576,MATCH(CONCATENATE("Provisional.All schools.Total.Total"),UD_Output!$A:$A,0),MATCH(E$54,UD_Output!$1:$1,0))</f>
        <v>44.5</v>
      </c>
      <c r="F20" s="493">
        <f>INDEX(UD_Output!$1:$1048576,MATCH(CONCATENATE("Provisional.All schools.Total.Total"),UD_Output!$A:$A,0),MATCH(F$54,UD_Output!$1:$1,0))</f>
        <v>3.86</v>
      </c>
      <c r="H20" s="206"/>
    </row>
    <row r="21" spans="1:8" s="102" customFormat="1" ht="12.75" customHeight="1" x14ac:dyDescent="0.3">
      <c r="A21" s="231"/>
      <c r="B21" s="400"/>
      <c r="C21" s="400"/>
      <c r="D21" s="400"/>
      <c r="E21" s="400"/>
      <c r="F21" s="170"/>
    </row>
    <row r="22" spans="1:8" s="102" customFormat="1" ht="11.25" customHeight="1" x14ac:dyDescent="0.3">
      <c r="A22" s="391" t="s">
        <v>410</v>
      </c>
      <c r="B22" s="391"/>
      <c r="C22" s="76"/>
      <c r="D22" s="391"/>
      <c r="E22" s="76"/>
      <c r="F22" s="76"/>
    </row>
    <row r="23" spans="1:8" s="102" customFormat="1" ht="11.25" customHeight="1" x14ac:dyDescent="0.3">
      <c r="A23" s="316" t="s">
        <v>1</v>
      </c>
      <c r="B23" s="260">
        <v>578060</v>
      </c>
      <c r="C23" s="262">
        <v>21.8</v>
      </c>
      <c r="D23" s="262">
        <v>55.7</v>
      </c>
      <c r="E23" s="262" t="s">
        <v>77</v>
      </c>
      <c r="F23" s="262" t="s">
        <v>77</v>
      </c>
    </row>
    <row r="24" spans="1:8" s="102" customFormat="1" ht="11.25" customHeight="1" x14ac:dyDescent="0.3">
      <c r="A24" s="11" t="s">
        <v>2</v>
      </c>
      <c r="B24" s="260">
        <v>566927</v>
      </c>
      <c r="C24" s="262">
        <v>21.6</v>
      </c>
      <c r="D24" s="262">
        <v>58.7</v>
      </c>
      <c r="E24" s="262" t="s">
        <v>77</v>
      </c>
      <c r="F24" s="262" t="s">
        <v>77</v>
      </c>
    </row>
    <row r="25" spans="1:8" s="102" customFormat="1" ht="12" customHeight="1" x14ac:dyDescent="0.3">
      <c r="A25" s="11" t="s">
        <v>17</v>
      </c>
      <c r="B25" s="260">
        <v>561308</v>
      </c>
      <c r="C25" s="263">
        <v>23.1</v>
      </c>
      <c r="D25" s="263">
        <v>59.3</v>
      </c>
      <c r="E25" s="262" t="s">
        <v>77</v>
      </c>
      <c r="F25" s="263" t="s">
        <v>77</v>
      </c>
    </row>
    <row r="26" spans="1:8" s="102" customFormat="1" ht="12" customHeight="1" x14ac:dyDescent="0.3">
      <c r="A26" s="11" t="s">
        <v>22</v>
      </c>
      <c r="B26" s="260">
        <v>571325</v>
      </c>
      <c r="C26" s="263">
        <v>35.5</v>
      </c>
      <c r="D26" s="263">
        <v>61.3</v>
      </c>
      <c r="E26" s="262" t="s">
        <v>77</v>
      </c>
      <c r="F26" s="263" t="s">
        <v>77</v>
      </c>
    </row>
    <row r="27" spans="1:8" s="102" customFormat="1" ht="12" customHeight="1" x14ac:dyDescent="0.3">
      <c r="A27" s="317" t="s">
        <v>141</v>
      </c>
      <c r="B27" s="264">
        <v>558432</v>
      </c>
      <c r="C27" s="265">
        <v>38.799999999999997</v>
      </c>
      <c r="D27" s="265">
        <v>61.5</v>
      </c>
      <c r="E27" s="265" t="s">
        <v>77</v>
      </c>
      <c r="F27" s="265" t="s">
        <v>77</v>
      </c>
    </row>
    <row r="28" spans="1:8" s="102" customFormat="1" ht="12" customHeight="1" x14ac:dyDescent="0.3">
      <c r="A28" s="318" t="s">
        <v>142</v>
      </c>
      <c r="B28" s="266">
        <v>558432</v>
      </c>
      <c r="C28" s="267">
        <v>38.700000000000003</v>
      </c>
      <c r="D28" s="267">
        <v>58.9</v>
      </c>
      <c r="E28" s="267" t="s">
        <v>77</v>
      </c>
      <c r="F28" s="267" t="s">
        <v>77</v>
      </c>
    </row>
    <row r="29" spans="1:8" s="102" customFormat="1" ht="12" customHeight="1" x14ac:dyDescent="0.3">
      <c r="A29" s="11" t="s">
        <v>354</v>
      </c>
      <c r="B29" s="260">
        <v>553446</v>
      </c>
      <c r="C29" s="263">
        <v>38.700000000000003</v>
      </c>
      <c r="D29" s="263">
        <v>59.2</v>
      </c>
      <c r="E29" s="263">
        <f>'Table 5'!H16</f>
        <v>48.4</v>
      </c>
      <c r="F29" s="263" t="s">
        <v>77</v>
      </c>
    </row>
    <row r="30" spans="1:8" s="102" customFormat="1" ht="12" customHeight="1" x14ac:dyDescent="0.3">
      <c r="A30" s="320" t="s">
        <v>350</v>
      </c>
      <c r="B30" s="268">
        <v>540689</v>
      </c>
      <c r="C30" s="269">
        <v>39.700000000000003</v>
      </c>
      <c r="D30" s="269">
        <v>59.3</v>
      </c>
      <c r="E30" s="269" t="s">
        <v>77</v>
      </c>
      <c r="F30" s="269" t="s">
        <v>77</v>
      </c>
    </row>
    <row r="31" spans="1:8" s="134" customFormat="1" ht="12" customHeight="1" x14ac:dyDescent="0.3">
      <c r="A31" s="11" t="s">
        <v>351</v>
      </c>
      <c r="B31" s="260">
        <v>540689</v>
      </c>
      <c r="C31" s="263">
        <v>39.700000000000003</v>
      </c>
      <c r="D31" s="263">
        <v>63</v>
      </c>
      <c r="E31" s="263">
        <f>'Table 5'!I16</f>
        <v>49.9</v>
      </c>
      <c r="F31" s="263" t="s">
        <v>77</v>
      </c>
    </row>
    <row r="32" spans="1:8" s="102" customFormat="1" ht="11.25" customHeight="1" x14ac:dyDescent="0.3">
      <c r="A32" s="319" t="s">
        <v>446</v>
      </c>
      <c r="B32" s="268">
        <v>527859</v>
      </c>
      <c r="C32" s="269" t="s">
        <v>77</v>
      </c>
      <c r="D32" s="269">
        <v>63.9</v>
      </c>
      <c r="E32" s="269">
        <f>'Table 5'!J16</f>
        <v>46.3</v>
      </c>
      <c r="F32" s="269" t="s">
        <v>77</v>
      </c>
    </row>
    <row r="33" spans="1:9" s="206" customFormat="1" ht="11.25" customHeight="1" x14ac:dyDescent="0.3">
      <c r="A33" s="11" t="s">
        <v>447</v>
      </c>
      <c r="B33" s="260">
        <v>527859</v>
      </c>
      <c r="C33" s="272">
        <v>38.200000000000003</v>
      </c>
      <c r="D33" s="272">
        <v>42.6</v>
      </c>
      <c r="E33" s="272" t="s">
        <v>77</v>
      </c>
      <c r="F33" s="272" t="s">
        <v>77</v>
      </c>
    </row>
    <row r="34" spans="1:9" s="102" customFormat="1" ht="11.25" customHeight="1" x14ac:dyDescent="0.3">
      <c r="A34" s="11" t="s">
        <v>448</v>
      </c>
      <c r="B34" s="313">
        <v>523626</v>
      </c>
      <c r="C34" s="314">
        <v>38.4</v>
      </c>
      <c r="D34" s="314">
        <v>43.3</v>
      </c>
      <c r="E34" s="314">
        <f>'Table 5'!K16</f>
        <v>46.5</v>
      </c>
      <c r="F34" s="315">
        <v>4.04</v>
      </c>
    </row>
    <row r="35" spans="1:9" s="102" customFormat="1" ht="12" customHeight="1" x14ac:dyDescent="0.3">
      <c r="A35" s="407" t="s">
        <v>449</v>
      </c>
      <c r="B35" s="491">
        <f>INDEX(UD_Output!$1:$1048576,MATCH(CONCATENATE("Provisional.All state-funded.Total.Total"),UD_Output!$A:$A,0),MATCH(B$54,UD_Output!$1:$1,0))</f>
        <v>542831</v>
      </c>
      <c r="C35" s="492">
        <f>INDEX(UD_Output!$1:$1048576,MATCH(CONCATENATE("Provisional.All state-funded.Total.Total"),UD_Output!$A:$A,0),MATCH(C$54,UD_Output!$1:$1,0))</f>
        <v>40</v>
      </c>
      <c r="D35" s="492">
        <f>INDEX(UD_Output!$1:$1048576,MATCH(CONCATENATE("Provisional.All state-funded.Total.Total"),UD_Output!$A:$A,0),MATCH(D$54,UD_Output!$1:$1,0))</f>
        <v>43</v>
      </c>
      <c r="E35" s="492">
        <f>INDEX(UD_Output!$1:$1048576,MATCH(CONCATENATE("Provisional.All state-funded.Total.Total"),UD_Output!$A:$A,0),MATCH(E$54,UD_Output!$1:$1,0))</f>
        <v>46.5</v>
      </c>
      <c r="F35" s="493">
        <f>INDEX(UD_Output!$1:$1048576,MATCH(CONCATENATE("Provisional.All state-funded.Total.Total"),UD_Output!$A:$A,0),MATCH(F$54,UD_Output!$1:$1,0))</f>
        <v>4.0599999999999996</v>
      </c>
    </row>
    <row r="36" spans="1:9" s="102" customFormat="1" ht="11.25" customHeight="1" x14ac:dyDescent="0.35">
      <c r="A36" s="114"/>
      <c r="B36" s="115"/>
      <c r="C36" s="117"/>
      <c r="D36" s="117"/>
      <c r="E36" s="117"/>
      <c r="F36" s="4"/>
      <c r="G36" s="395"/>
      <c r="H36" s="395"/>
      <c r="I36" s="395"/>
    </row>
    <row r="37" spans="1:9" s="102" customFormat="1" ht="11.25" customHeight="1" x14ac:dyDescent="0.3">
      <c r="A37" s="11"/>
      <c r="B37" s="235"/>
      <c r="C37" s="236"/>
      <c r="D37" s="236"/>
      <c r="E37" s="51"/>
      <c r="F37" s="51" t="s">
        <v>29</v>
      </c>
      <c r="G37" s="395"/>
      <c r="H37" s="395"/>
      <c r="I37" s="395"/>
    </row>
    <row r="38" spans="1:9" s="102" customFormat="1" ht="12.75" customHeight="1" x14ac:dyDescent="0.35">
      <c r="A38" s="11"/>
      <c r="B38" s="235"/>
      <c r="C38" s="236"/>
      <c r="D38" s="236"/>
      <c r="E38" s="236"/>
      <c r="F38" s="1"/>
      <c r="G38" s="395"/>
      <c r="H38" s="395"/>
      <c r="I38" s="395"/>
    </row>
    <row r="39" spans="1:9" s="102" customFormat="1" ht="45" customHeight="1" x14ac:dyDescent="0.3">
      <c r="A39" s="526" t="s">
        <v>450</v>
      </c>
      <c r="B39" s="526"/>
      <c r="C39" s="526"/>
      <c r="D39" s="526"/>
      <c r="E39" s="526"/>
      <c r="F39" s="526"/>
      <c r="G39" s="395"/>
      <c r="H39" s="395"/>
      <c r="I39" s="395"/>
    </row>
    <row r="40" spans="1:9" x14ac:dyDescent="0.35">
      <c r="A40" s="527" t="s">
        <v>95</v>
      </c>
      <c r="B40" s="527"/>
      <c r="C40" s="527"/>
      <c r="D40" s="527"/>
      <c r="E40" s="527"/>
      <c r="F40" s="527"/>
    </row>
    <row r="41" spans="1:9" ht="15.75" customHeight="1" x14ac:dyDescent="0.35">
      <c r="A41" s="528" t="s">
        <v>131</v>
      </c>
      <c r="B41" s="528"/>
      <c r="C41" s="528"/>
      <c r="D41" s="528"/>
      <c r="E41" s="528"/>
      <c r="F41" s="528"/>
    </row>
    <row r="42" spans="1:9" ht="47.25" customHeight="1" x14ac:dyDescent="0.35">
      <c r="A42" s="523" t="s">
        <v>378</v>
      </c>
      <c r="B42" s="523"/>
      <c r="C42" s="523"/>
      <c r="D42" s="523"/>
      <c r="E42" s="523"/>
      <c r="F42" s="523"/>
    </row>
    <row r="43" spans="1:9" ht="11.65" customHeight="1" x14ac:dyDescent="0.35">
      <c r="A43" s="524" t="s">
        <v>99</v>
      </c>
      <c r="B43" s="524"/>
      <c r="C43" s="524"/>
      <c r="D43" s="524"/>
      <c r="E43" s="524"/>
      <c r="F43" s="524"/>
    </row>
    <row r="44" spans="1:9" ht="50.25" customHeight="1" x14ac:dyDescent="0.35">
      <c r="A44" s="524" t="s">
        <v>451</v>
      </c>
      <c r="B44" s="524"/>
      <c r="C44" s="524"/>
      <c r="D44" s="524"/>
      <c r="E44" s="524"/>
      <c r="F44" s="524"/>
    </row>
    <row r="45" spans="1:9" ht="30.75" customHeight="1" x14ac:dyDescent="0.35">
      <c r="A45" s="523" t="s">
        <v>101</v>
      </c>
      <c r="B45" s="523"/>
      <c r="C45" s="523"/>
      <c r="D45" s="523"/>
      <c r="E45" s="523"/>
      <c r="F45" s="523"/>
      <c r="G45" s="389"/>
    </row>
    <row r="46" spans="1:9" ht="30.75" customHeight="1" x14ac:dyDescent="0.35">
      <c r="A46" s="523" t="s">
        <v>349</v>
      </c>
      <c r="B46" s="523"/>
      <c r="C46" s="523"/>
      <c r="D46" s="523"/>
      <c r="E46" s="523"/>
      <c r="F46" s="523"/>
      <c r="G46" s="389"/>
    </row>
    <row r="47" spans="1:9" ht="16.5" customHeight="1" x14ac:dyDescent="0.35">
      <c r="A47" s="524" t="s">
        <v>395</v>
      </c>
      <c r="B47" s="524"/>
      <c r="C47" s="524"/>
      <c r="D47" s="524"/>
      <c r="E47" s="524"/>
      <c r="F47" s="524"/>
      <c r="G47" s="389"/>
    </row>
    <row r="48" spans="1:9" ht="69.599999999999994" customHeight="1" x14ac:dyDescent="0.35">
      <c r="A48" s="524" t="s">
        <v>353</v>
      </c>
      <c r="B48" s="524"/>
      <c r="C48" s="524"/>
      <c r="D48" s="524"/>
      <c r="E48" s="524"/>
      <c r="F48" s="524"/>
      <c r="G48" s="389"/>
    </row>
    <row r="49" spans="1:23" ht="80.25" customHeight="1" x14ac:dyDescent="0.35">
      <c r="A49" s="524" t="s">
        <v>452</v>
      </c>
      <c r="B49" s="524"/>
      <c r="C49" s="524"/>
      <c r="D49" s="524"/>
      <c r="E49" s="524"/>
      <c r="F49" s="524"/>
    </row>
    <row r="50" spans="1:23" ht="36.75" customHeight="1" x14ac:dyDescent="0.35">
      <c r="A50" s="524" t="s">
        <v>453</v>
      </c>
      <c r="B50" s="524"/>
      <c r="C50" s="524"/>
      <c r="D50" s="524"/>
      <c r="E50" s="524"/>
      <c r="F50" s="524"/>
    </row>
    <row r="51" spans="1:23" ht="45.75" customHeight="1" x14ac:dyDescent="0.35">
      <c r="A51" s="525" t="s">
        <v>454</v>
      </c>
      <c r="B51" s="525"/>
      <c r="C51" s="525"/>
      <c r="D51" s="525"/>
      <c r="E51" s="525"/>
      <c r="F51" s="525"/>
      <c r="G51" s="388"/>
      <c r="H51" s="388"/>
      <c r="I51" s="388"/>
    </row>
    <row r="52" spans="1:23" ht="45.6" customHeight="1" x14ac:dyDescent="0.35">
      <c r="A52" s="522" t="s">
        <v>377</v>
      </c>
      <c r="B52" s="522"/>
      <c r="C52" s="522"/>
      <c r="D52" s="522"/>
      <c r="E52" s="522"/>
      <c r="F52" s="522"/>
      <c r="G52" s="393"/>
      <c r="H52" s="393"/>
      <c r="I52" s="393"/>
      <c r="J52" s="225"/>
      <c r="K52" s="225"/>
      <c r="L52" s="225"/>
      <c r="M52" s="225"/>
      <c r="N52" s="225"/>
      <c r="O52" s="225"/>
      <c r="P52" s="225"/>
      <c r="Q52" s="225"/>
      <c r="R52" s="225"/>
      <c r="S52" s="225"/>
      <c r="T52" s="225"/>
      <c r="U52" s="225"/>
      <c r="V52" s="225"/>
      <c r="W52" s="225"/>
    </row>
    <row r="53" spans="1:23" x14ac:dyDescent="0.35">
      <c r="A53" s="205"/>
    </row>
    <row r="54" spans="1:23" x14ac:dyDescent="0.35">
      <c r="A54" s="393" t="s">
        <v>78</v>
      </c>
      <c r="B54" s="418" t="s">
        <v>200</v>
      </c>
      <c r="C54" s="418" t="s">
        <v>210</v>
      </c>
      <c r="D54" s="418" t="s">
        <v>206</v>
      </c>
      <c r="E54" s="419" t="s">
        <v>202</v>
      </c>
      <c r="F54" s="418" t="s">
        <v>216</v>
      </c>
    </row>
    <row r="55" spans="1:23" x14ac:dyDescent="0.35">
      <c r="C55" s="379"/>
    </row>
    <row r="56" spans="1:23" x14ac:dyDescent="0.35">
      <c r="C56" s="379"/>
      <c r="E56" s="205"/>
    </row>
  </sheetData>
  <sheetProtection sheet="1" objects="1" scenarios="1"/>
  <mergeCells count="14">
    <mergeCell ref="A39:F39"/>
    <mergeCell ref="A42:F42"/>
    <mergeCell ref="A43:F43"/>
    <mergeCell ref="A44:F44"/>
    <mergeCell ref="A40:F40"/>
    <mergeCell ref="A41:F41"/>
    <mergeCell ref="A52:F52"/>
    <mergeCell ref="A45:F45"/>
    <mergeCell ref="A46:F46"/>
    <mergeCell ref="A48:F48"/>
    <mergeCell ref="A49:F49"/>
    <mergeCell ref="A50:F50"/>
    <mergeCell ref="A47:F47"/>
    <mergeCell ref="A51:F51"/>
  </mergeCells>
  <phoneticPr fontId="42" type="noConversion"/>
  <pageMargins left="0.31496062992125984" right="0.27559055118110237" top="0.51181102362204722" bottom="0.51181102362204722"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H50"/>
  <sheetViews>
    <sheetView showGridLines="0" zoomScaleNormal="100" zoomScalePageLayoutView="85" workbookViewId="0">
      <selection sqref="A1:I1"/>
    </sheetView>
  </sheetViews>
  <sheetFormatPr defaultColWidth="9.1328125" defaultRowHeight="10.15" x14ac:dyDescent="0.3"/>
  <cols>
    <col min="1" max="1" width="51.59765625" style="20" customWidth="1"/>
    <col min="2" max="2" width="7.1328125" style="20" customWidth="1"/>
    <col min="3" max="3" width="7.73046875" style="17" customWidth="1"/>
    <col min="4" max="4" width="0.86328125" style="17" customWidth="1"/>
    <col min="5" max="5" width="9.73046875" style="23" customWidth="1"/>
    <col min="6" max="6" width="0.86328125" style="23" customWidth="1"/>
    <col min="7" max="9" width="9.86328125" style="23" customWidth="1"/>
    <col min="10" max="10" width="1" style="23" customWidth="1"/>
    <col min="11" max="11" width="11.59765625" style="23" customWidth="1"/>
    <col min="12" max="12" width="9.3984375" style="23" customWidth="1"/>
    <col min="13" max="13" width="13.1328125" style="23" customWidth="1"/>
    <col min="14" max="14" width="13.3984375" style="23" customWidth="1"/>
    <col min="15" max="15" width="0.86328125" style="23" customWidth="1"/>
    <col min="16" max="19" width="9.73046875" style="23" customWidth="1"/>
    <col min="20" max="20" width="0.86328125" style="23" customWidth="1"/>
    <col min="21" max="21" width="9.73046875" style="23" customWidth="1"/>
    <col min="22" max="22" width="1.1328125" style="23" customWidth="1"/>
    <col min="23" max="23" width="11.86328125" style="23" customWidth="1"/>
    <col min="24" max="24" width="3.3984375" style="23" customWidth="1"/>
    <col min="25" max="25" width="9.1328125" style="20" customWidth="1"/>
    <col min="26" max="26" width="2.59765625" style="20" customWidth="1"/>
    <col min="27" max="27" width="9.1328125" style="20"/>
    <col min="28" max="28" width="10.3984375" style="20" bestFit="1" customWidth="1"/>
    <col min="29" max="29" width="9.1328125" style="20" customWidth="1"/>
    <col min="30" max="31" width="9.1328125" style="20" hidden="1" customWidth="1"/>
    <col min="32" max="33" width="9.1328125" style="20" customWidth="1"/>
    <col min="34" max="16384" width="9.1328125" style="20"/>
  </cols>
  <sheetData>
    <row r="1" spans="1:34" ht="13.5" customHeight="1" x14ac:dyDescent="0.35">
      <c r="A1" s="532" t="s">
        <v>355</v>
      </c>
      <c r="B1" s="532"/>
      <c r="C1" s="532"/>
      <c r="D1" s="532"/>
      <c r="E1" s="532"/>
      <c r="F1" s="532"/>
      <c r="G1" s="532"/>
      <c r="H1" s="532"/>
      <c r="I1" s="532"/>
      <c r="J1" s="89"/>
      <c r="K1" s="89"/>
      <c r="L1" s="89"/>
      <c r="M1" s="89"/>
      <c r="N1" s="89"/>
      <c r="O1" s="89"/>
      <c r="P1" s="89"/>
      <c r="Q1" s="89"/>
      <c r="R1" s="89"/>
      <c r="S1" s="89"/>
      <c r="T1" s="89"/>
      <c r="U1" s="89"/>
      <c r="V1" s="89"/>
      <c r="W1" s="89"/>
      <c r="X1" s="89"/>
    </row>
    <row r="2" spans="1:34" ht="13.5" customHeight="1" x14ac:dyDescent="0.35">
      <c r="A2" s="397" t="s">
        <v>415</v>
      </c>
      <c r="B2" s="81"/>
      <c r="C2" s="44"/>
      <c r="D2" s="44"/>
      <c r="E2" s="45"/>
      <c r="F2" s="45"/>
      <c r="G2" s="45"/>
      <c r="H2" s="45"/>
      <c r="I2" s="45"/>
      <c r="J2" s="45"/>
      <c r="K2" s="45"/>
      <c r="L2" s="45"/>
      <c r="M2" s="45"/>
      <c r="N2" s="45"/>
      <c r="O2" s="45"/>
      <c r="P2" s="45"/>
      <c r="Q2" s="45"/>
      <c r="R2" s="45"/>
      <c r="S2" s="45"/>
      <c r="T2" s="45"/>
      <c r="U2" s="49" t="s">
        <v>24</v>
      </c>
      <c r="V2" s="173"/>
      <c r="W2" s="50"/>
      <c r="Z2" s="424" t="s">
        <v>5</v>
      </c>
    </row>
    <row r="3" spans="1:34" ht="12.75" customHeight="1" x14ac:dyDescent="0.35">
      <c r="A3" s="37" t="s">
        <v>0</v>
      </c>
      <c r="B3" s="126"/>
      <c r="C3" s="44"/>
      <c r="D3" s="44"/>
      <c r="E3" s="45"/>
      <c r="F3" s="45"/>
      <c r="G3" s="45"/>
      <c r="H3" s="45"/>
      <c r="I3" s="45"/>
      <c r="J3" s="45"/>
      <c r="K3" s="45"/>
      <c r="L3" s="45"/>
      <c r="M3" s="45"/>
      <c r="N3" s="45"/>
      <c r="O3" s="45"/>
      <c r="P3" s="45"/>
      <c r="Q3" s="45"/>
      <c r="R3" s="45"/>
      <c r="S3" s="45"/>
      <c r="T3" s="45"/>
      <c r="U3" s="35" t="s">
        <v>23</v>
      </c>
      <c r="V3" s="534" t="s">
        <v>21</v>
      </c>
      <c r="W3" s="535"/>
      <c r="Z3" s="425" t="s">
        <v>6</v>
      </c>
      <c r="AH3" s="426" t="str">
        <f>IF(V3="All","Total",IF(V3="Boys","Boys",IF(V3="Girls","Girls")))</f>
        <v>Total</v>
      </c>
    </row>
    <row r="4" spans="1:34" ht="12.75" customHeight="1" x14ac:dyDescent="0.4">
      <c r="A4" s="113"/>
      <c r="B4" s="48"/>
      <c r="C4" s="32"/>
      <c r="D4" s="48"/>
      <c r="E4" s="48"/>
      <c r="F4" s="48"/>
      <c r="G4" s="48"/>
      <c r="H4" s="48"/>
      <c r="I4" s="48"/>
      <c r="J4" s="48"/>
      <c r="K4" s="48"/>
      <c r="L4" s="48"/>
      <c r="M4" s="48"/>
      <c r="N4" s="48"/>
      <c r="O4" s="48"/>
      <c r="P4" s="48"/>
      <c r="Q4" s="48"/>
      <c r="R4" s="48"/>
      <c r="S4" s="48"/>
      <c r="T4" s="48"/>
      <c r="U4" s="141"/>
      <c r="V4" s="141"/>
      <c r="W4" s="84"/>
      <c r="X4" s="52"/>
      <c r="Z4" s="424" t="s">
        <v>21</v>
      </c>
    </row>
    <row r="5" spans="1:34" s="32" customFormat="1" ht="21.75" customHeight="1" x14ac:dyDescent="0.3">
      <c r="A5" s="396"/>
      <c r="B5" s="536" t="s">
        <v>93</v>
      </c>
      <c r="C5" s="538" t="s">
        <v>30</v>
      </c>
      <c r="D5" s="139"/>
      <c r="E5" s="540" t="s">
        <v>418</v>
      </c>
      <c r="F5" s="136"/>
      <c r="G5" s="542" t="s">
        <v>150</v>
      </c>
      <c r="H5" s="542"/>
      <c r="I5" s="542"/>
      <c r="J5" s="83"/>
      <c r="K5" s="543" t="s">
        <v>386</v>
      </c>
      <c r="L5" s="543"/>
      <c r="M5" s="543"/>
      <c r="N5" s="543"/>
      <c r="O5" s="90"/>
      <c r="P5" s="544" t="s">
        <v>104</v>
      </c>
      <c r="Q5" s="544"/>
      <c r="R5" s="544"/>
      <c r="S5" s="544"/>
      <c r="T5" s="136"/>
      <c r="U5" s="540" t="s">
        <v>106</v>
      </c>
      <c r="V5" s="136"/>
      <c r="W5" s="540" t="s">
        <v>107</v>
      </c>
      <c r="X5" s="136"/>
    </row>
    <row r="6" spans="1:34" ht="56.25" customHeight="1" x14ac:dyDescent="0.3">
      <c r="A6" s="21"/>
      <c r="B6" s="537"/>
      <c r="C6" s="539"/>
      <c r="D6" s="140"/>
      <c r="E6" s="541"/>
      <c r="F6" s="137"/>
      <c r="G6" s="321" t="s">
        <v>123</v>
      </c>
      <c r="H6" s="321" t="s">
        <v>124</v>
      </c>
      <c r="I6" s="321" t="s">
        <v>125</v>
      </c>
      <c r="J6" s="15"/>
      <c r="K6" s="310" t="s">
        <v>151</v>
      </c>
      <c r="L6" s="310" t="s">
        <v>126</v>
      </c>
      <c r="M6" s="310" t="s">
        <v>127</v>
      </c>
      <c r="N6" s="310" t="s">
        <v>128</v>
      </c>
      <c r="O6" s="138"/>
      <c r="P6" s="257" t="s">
        <v>49</v>
      </c>
      <c r="Q6" s="258" t="s">
        <v>105</v>
      </c>
      <c r="R6" s="254" t="s">
        <v>47</v>
      </c>
      <c r="S6" s="254" t="s">
        <v>48</v>
      </c>
      <c r="T6" s="137"/>
      <c r="U6" s="541"/>
      <c r="V6" s="137"/>
      <c r="W6" s="541"/>
      <c r="X6" s="137"/>
    </row>
    <row r="7" spans="1:34" x14ac:dyDescent="0.3">
      <c r="A7" s="30"/>
      <c r="B7" s="30" t="s">
        <v>20</v>
      </c>
      <c r="C7" s="29"/>
      <c r="D7" s="29"/>
      <c r="E7" s="28"/>
      <c r="F7" s="28"/>
      <c r="G7" s="28"/>
      <c r="H7" s="28"/>
      <c r="I7" s="28"/>
      <c r="J7" s="20"/>
      <c r="K7" s="20"/>
      <c r="L7" s="192"/>
      <c r="M7" s="20"/>
      <c r="N7" s="20"/>
      <c r="O7" s="20"/>
      <c r="P7" s="20"/>
      <c r="Q7" s="20"/>
      <c r="R7" s="27"/>
      <c r="S7" s="27"/>
      <c r="T7" s="28"/>
      <c r="U7" s="28"/>
      <c r="V7" s="28"/>
      <c r="W7" s="28"/>
      <c r="X7" s="28"/>
    </row>
    <row r="8" spans="1:34" ht="11.25" customHeight="1" x14ac:dyDescent="0.3">
      <c r="A8" s="129" t="s">
        <v>387</v>
      </c>
      <c r="B8" s="26">
        <f>INDEX(UD_Output!$1:$1048576,MATCH(CONCATENATE("Provisional.",$AH8,".Total.Total"),UD_Output!$A:$A,0),MATCH(B$50,UD_Output!$1:$1,0))</f>
        <v>3209</v>
      </c>
      <c r="C8" s="26">
        <f>INDEX(UD_Output!$1:$1048576,MATCH(CONCATENATE("Provisional.",$AH8,".Total.",$AH$3),UD_Output!$A:$A,0),MATCH(C$50,UD_Output!$1:$1,0))</f>
        <v>531993</v>
      </c>
      <c r="D8" s="128"/>
      <c r="E8" s="381">
        <f>INDEX(UD_Output!$1:$1048576,MATCH(CONCATENATE("Provisional.",$AH8,".Total.",$AH$3),UD_Output!$A:$A,0),MATCH(E$50,UD_Output!$1:$1,0))</f>
        <v>47.4</v>
      </c>
      <c r="F8" s="189"/>
      <c r="G8" s="381">
        <f>INDEX(UD_Output!$1:$1048576,MATCH(CONCATENATE("Provisional.",$AH8,".Total.",$AH$3),UD_Output!$A:$A,0),MATCH(G$50,UD_Output!$1:$1,0))</f>
        <v>98.6</v>
      </c>
      <c r="H8" s="381">
        <f>INDEX(UD_Output!$1:$1048576,MATCH(CONCATENATE("Provisional.",$AH8,".Total.",$AH$3),UD_Output!$A:$A,0),MATCH(H$50,UD_Output!$1:$1,0))</f>
        <v>43.8</v>
      </c>
      <c r="I8" s="381">
        <f>INDEX(UD_Output!$1:$1048576,MATCH(CONCATENATE("Provisional.",$AH8,".Total.",$AH$3),UD_Output!$A:$A,0),MATCH(I$50,UD_Output!$1:$1,0))</f>
        <v>65.7</v>
      </c>
      <c r="J8" s="189"/>
      <c r="K8" s="381">
        <f>INDEX(UD_Output!$1:$1048576,MATCH(CONCATENATE("Provisional.",$AH8,".Total.",$AH$3),UD_Output!$A:$A,0),MATCH(K$50,UD_Output!$1:$1,0))</f>
        <v>40.799999999999997</v>
      </c>
      <c r="L8" s="382">
        <f>INDEX(UD_Output!$1:$1048576,MATCH(CONCATENATE("Provisional.",$AH8,".Total.",$AH$3),UD_Output!$A:$A,0),MATCH(L$50,UD_Output!$1:$1,0))</f>
        <v>4.1399999999999997</v>
      </c>
      <c r="M8" s="381">
        <f>INDEX(UD_Output!$1:$1048576,MATCH(CONCATENATE("Provisional.",$AH8,".Total.",$AH$3),UD_Output!$A:$A,0),MATCH(M$50,UD_Output!$1:$1,0))</f>
        <v>17.399999999999999</v>
      </c>
      <c r="N8" s="381">
        <f>INDEX(UD_Output!$1:$1048576,MATCH(CONCATENATE("Provisional.",$AH8,".Total.",$AH$3),UD_Output!$A:$A,0),MATCH(N$50,UD_Output!$1:$1,0))</f>
        <v>25.3</v>
      </c>
      <c r="O8" s="189"/>
      <c r="P8" s="26">
        <f>INDEX(UD_Output!$1:$1048576,MATCH(CONCATENATE("Provisional.",$AH8,".Total.",$AH$3),UD_Output!$A:$A,0),MATCH(P$50,UD_Output!$1:$1,0))</f>
        <v>503116</v>
      </c>
      <c r="Q8" s="382">
        <f>INDEX(UD_Output!$1:$1048576,MATCH(CONCATENATE("Provisional.",$AH8,".Total.",$AH$3),UD_Output!$A:$A,0),MATCH(Q$50,UD_Output!$1:$1,0))</f>
        <v>0.01</v>
      </c>
      <c r="R8" s="382">
        <f>INDEX(UD_Output!$1:$1048576,MATCH(CONCATENATE("Provisional.",$AH8,".Total.",$AH$3),UD_Output!$A:$A,0),MATCH(R$50,UD_Output!$1:$1,0))</f>
        <v>0</v>
      </c>
      <c r="S8" s="382">
        <f>INDEX(UD_Output!$1:$1048576,MATCH(CONCATENATE("Provisional.",$AH8,".Total.",$AH$3),UD_Output!$A:$A,0),MATCH(S$50,UD_Output!$1:$1,0))</f>
        <v>0.01</v>
      </c>
      <c r="T8" s="189"/>
      <c r="U8" s="381">
        <f>INDEX(UD_Output!$1:$1048576,MATCH(CONCATENATE("Provisional.",$AH8,".Total.",$AH$3),UD_Output!$A:$A,0),MATCH(U$50,UD_Output!$1:$1,0))</f>
        <v>99.2</v>
      </c>
      <c r="V8" s="189"/>
      <c r="W8" s="381">
        <f>INDEX(UD_Output!$1:$1048576,MATCH(CONCATENATE("Provisional.",$AH8,".Total.",$AH$3),UD_Output!$A:$A,0),MATCH(W$50,UD_Output!$1:$1,0))</f>
        <v>99</v>
      </c>
      <c r="X8" s="174"/>
      <c r="AA8" s="94"/>
      <c r="AH8" s="427" t="s">
        <v>235</v>
      </c>
    </row>
    <row r="9" spans="1:34" ht="16.5" customHeight="1" x14ac:dyDescent="0.3">
      <c r="A9" s="38" t="s">
        <v>388</v>
      </c>
      <c r="B9" s="26">
        <f>INDEX(UD_Output!$1:$1048576,MATCH(CONCATENATE("Provisional.",$AH9,".Total.Total"),UD_Output!$A:$A,0),MATCH(B$50,UD_Output!$1:$1,0))</f>
        <v>838</v>
      </c>
      <c r="C9" s="26">
        <f>INDEX(UD_Output!$1:$1048576,MATCH(CONCATENATE("Provisional.",$AH9,".Total.",$AH$3),UD_Output!$A:$A,0),MATCH(C$50,UD_Output!$1:$1,0))</f>
        <v>140187</v>
      </c>
      <c r="D9" s="128"/>
      <c r="E9" s="381">
        <f>INDEX(UD_Output!$1:$1048576,MATCH(CONCATENATE("Provisional.",$AH9,".Total.",$AH$3),UD_Output!$A:$A,0),MATCH(E$50,UD_Output!$1:$1,0))</f>
        <v>46.6</v>
      </c>
      <c r="F9" s="189"/>
      <c r="G9" s="381">
        <f>INDEX(UD_Output!$1:$1048576,MATCH(CONCATENATE("Provisional.",$AH9,".Total.",$AH$3),UD_Output!$A:$A,0),MATCH(G$50,UD_Output!$1:$1,0))</f>
        <v>98.5</v>
      </c>
      <c r="H9" s="381">
        <f>INDEX(UD_Output!$1:$1048576,MATCH(CONCATENATE("Provisional.",$AH9,".Total.",$AH$3),UD_Output!$A:$A,0),MATCH(H$50,UD_Output!$1:$1,0))</f>
        <v>42.1</v>
      </c>
      <c r="I9" s="381">
        <f>INDEX(UD_Output!$1:$1048576,MATCH(CONCATENATE("Provisional.",$AH9,".Total.",$AH$3),UD_Output!$A:$A,0),MATCH(I$50,UD_Output!$1:$1,0))</f>
        <v>64.400000000000006</v>
      </c>
      <c r="J9" s="189"/>
      <c r="K9" s="381">
        <f>INDEX(UD_Output!$1:$1048576,MATCH(CONCATENATE("Provisional.",$AH9,".Total.",$AH$3),UD_Output!$A:$A,0),MATCH(K$50,UD_Output!$1:$1,0))</f>
        <v>38.5</v>
      </c>
      <c r="L9" s="382">
        <f>INDEX(UD_Output!$1:$1048576,MATCH(CONCATENATE("Provisional.",$AH9,".Total.",$AH$3),UD_Output!$A:$A,0),MATCH(L$50,UD_Output!$1:$1,0))</f>
        <v>4.0599999999999996</v>
      </c>
      <c r="M9" s="381">
        <f>INDEX(UD_Output!$1:$1048576,MATCH(CONCATENATE("Provisional.",$AH9,".Total.",$AH$3),UD_Output!$A:$A,0),MATCH(M$50,UD_Output!$1:$1,0))</f>
        <v>15.5</v>
      </c>
      <c r="N9" s="381">
        <f>INDEX(UD_Output!$1:$1048576,MATCH(CONCATENATE("Provisional.",$AH9,".Total.",$AH$3),UD_Output!$A:$A,0),MATCH(N$50,UD_Output!$1:$1,0))</f>
        <v>23.3</v>
      </c>
      <c r="O9" s="189"/>
      <c r="P9" s="26">
        <f>INDEX(UD_Output!$1:$1048576,MATCH(CONCATENATE("Provisional.",$AH9,".Total.",$AH$3),UD_Output!$A:$A,0),MATCH(P$50,UD_Output!$1:$1,0))</f>
        <v>132381</v>
      </c>
      <c r="Q9" s="382">
        <f>INDEX(UD_Output!$1:$1048576,MATCH(CONCATENATE("Provisional.",$AH9,".Total.",$AH$3),UD_Output!$A:$A,0),MATCH(Q$50,UD_Output!$1:$1,0))</f>
        <v>-0.03</v>
      </c>
      <c r="R9" s="382">
        <f>INDEX(UD_Output!$1:$1048576,MATCH(CONCATENATE("Provisional.",$AH9,".Total.",$AH$3),UD_Output!$A:$A,0),MATCH(R$50,UD_Output!$1:$1,0))</f>
        <v>-0.04</v>
      </c>
      <c r="S9" s="382">
        <f>INDEX(UD_Output!$1:$1048576,MATCH(CONCATENATE("Provisional.",$AH9,".Total.",$AH$3),UD_Output!$A:$A,0),MATCH(S$50,UD_Output!$1:$1,0))</f>
        <v>-0.02</v>
      </c>
      <c r="T9" s="189"/>
      <c r="U9" s="381">
        <f>INDEX(UD_Output!$1:$1048576,MATCH(CONCATENATE("Provisional.",$AH9,".Total.",$AH$3),UD_Output!$A:$A,0),MATCH(U$50,UD_Output!$1:$1,0))</f>
        <v>99.2</v>
      </c>
      <c r="V9" s="189"/>
      <c r="W9" s="381">
        <f>INDEX(UD_Output!$1:$1048576,MATCH(CONCATENATE("Provisional.",$AH9,".Total.",$AH$3),UD_Output!$A:$A,0),MATCH(W$50,UD_Output!$1:$1,0))</f>
        <v>98.9</v>
      </c>
      <c r="X9" s="174"/>
      <c r="AB9" s="524"/>
      <c r="AC9" s="524"/>
      <c r="AD9" s="524"/>
      <c r="AE9" s="524"/>
      <c r="AF9" s="524"/>
      <c r="AG9" s="524"/>
      <c r="AH9" s="427" t="s">
        <v>232</v>
      </c>
    </row>
    <row r="10" spans="1:34" ht="19.5" customHeight="1" x14ac:dyDescent="0.3">
      <c r="A10" s="130" t="s">
        <v>92</v>
      </c>
      <c r="B10" s="26">
        <f>INDEX(UD_Output!$1:$1048576,MATCH(CONCATENATE("Provisional.",$AH10,".Total.Total"),UD_Output!$A:$A,0),MATCH(B$50,UD_Output!$1:$1,0))</f>
        <v>2352</v>
      </c>
      <c r="C10" s="26">
        <f>INDEX(UD_Output!$1:$1048576,MATCH(CONCATENATE("Provisional.",$AH10,".Total.",$AH$3),UD_Output!$A:$A,0),MATCH(C$50,UD_Output!$1:$1,0))</f>
        <v>390047</v>
      </c>
      <c r="D10" s="128"/>
      <c r="E10" s="381">
        <f>INDEX(UD_Output!$1:$1048576,MATCH(CONCATENATE("Provisional.",$AH10,".Total.",$AH$3),UD_Output!$A:$A,0),MATCH(E$50,UD_Output!$1:$1,0))</f>
        <v>47.8</v>
      </c>
      <c r="F10" s="189"/>
      <c r="G10" s="381">
        <f>INDEX(UD_Output!$1:$1048576,MATCH(CONCATENATE("Provisional.",$AH10,".Total.",$AH$3),UD_Output!$A:$A,0),MATCH(G$50,UD_Output!$1:$1,0))</f>
        <v>98.7</v>
      </c>
      <c r="H10" s="381">
        <f>INDEX(UD_Output!$1:$1048576,MATCH(CONCATENATE("Provisional.",$AH10,".Total.",$AH$3),UD_Output!$A:$A,0),MATCH(H$50,UD_Output!$1:$1,0))</f>
        <v>44.5</v>
      </c>
      <c r="I10" s="381">
        <f>INDEX(UD_Output!$1:$1048576,MATCH(CONCATENATE("Provisional.",$AH10,".Total.",$AH$3),UD_Output!$A:$A,0),MATCH(I$50,UD_Output!$1:$1,0))</f>
        <v>66.3</v>
      </c>
      <c r="J10" s="189"/>
      <c r="K10" s="381">
        <f>INDEX(UD_Output!$1:$1048576,MATCH(CONCATENATE("Provisional.",$AH10,".Total.",$AH$3),UD_Output!$A:$A,0),MATCH(K$50,UD_Output!$1:$1,0))</f>
        <v>41.7</v>
      </c>
      <c r="L10" s="382">
        <f>INDEX(UD_Output!$1:$1048576,MATCH(CONCATENATE("Provisional.",$AH10,".Total.",$AH$3),UD_Output!$A:$A,0),MATCH(L$50,UD_Output!$1:$1,0))</f>
        <v>4.18</v>
      </c>
      <c r="M10" s="381">
        <f>INDEX(UD_Output!$1:$1048576,MATCH(CONCATENATE("Provisional.",$AH10,".Total.",$AH$3),UD_Output!$A:$A,0),MATCH(M$50,UD_Output!$1:$1,0))</f>
        <v>18</v>
      </c>
      <c r="N10" s="381">
        <f>INDEX(UD_Output!$1:$1048576,MATCH(CONCATENATE("Provisional.",$AH10,".Total.",$AH$3),UD_Output!$A:$A,0),MATCH(N$50,UD_Output!$1:$1,0))</f>
        <v>26.1</v>
      </c>
      <c r="O10" s="189"/>
      <c r="P10" s="26">
        <f>INDEX(UD_Output!$1:$1048576,MATCH(CONCATENATE("Provisional.",$AH10,".Total.",$AH$3),UD_Output!$A:$A,0),MATCH(P$50,UD_Output!$1:$1,0))</f>
        <v>369240</v>
      </c>
      <c r="Q10" s="382">
        <f>INDEX(UD_Output!$1:$1048576,MATCH(CONCATENATE("Provisional.",$AH10,".Total.",$AH$3),UD_Output!$A:$A,0),MATCH(Q$50,UD_Output!$1:$1,0))</f>
        <v>0.03</v>
      </c>
      <c r="R10" s="382">
        <f>INDEX(UD_Output!$1:$1048576,MATCH(CONCATENATE("Provisional.",$AH10,".Total.",$AH$3),UD_Output!$A:$A,0),MATCH(R$50,UD_Output!$1:$1,0))</f>
        <v>0.02</v>
      </c>
      <c r="S10" s="382">
        <f>INDEX(UD_Output!$1:$1048576,MATCH(CONCATENATE("Provisional.",$AH10,".Total.",$AH$3),UD_Output!$A:$A,0),MATCH(S$50,UD_Output!$1:$1,0))</f>
        <v>0.03</v>
      </c>
      <c r="T10" s="189"/>
      <c r="U10" s="381">
        <f>INDEX(UD_Output!$1:$1048576,MATCH(CONCATENATE("Provisional.",$AH10,".Total.",$AH$3),UD_Output!$A:$A,0),MATCH(U$50,UD_Output!$1:$1,0))</f>
        <v>99.3</v>
      </c>
      <c r="V10" s="189"/>
      <c r="W10" s="381">
        <f>INDEX(UD_Output!$1:$1048576,MATCH(CONCATENATE("Provisional.",$AH10,".Total.",$AH$3),UD_Output!$A:$A,0),MATCH(W$50,UD_Output!$1:$1,0))</f>
        <v>99.1</v>
      </c>
      <c r="X10" s="174"/>
      <c r="AH10" s="427" t="s">
        <v>92</v>
      </c>
    </row>
    <row r="11" spans="1:34" ht="11.25" customHeight="1" x14ac:dyDescent="0.3">
      <c r="A11" s="131" t="s">
        <v>32</v>
      </c>
      <c r="B11" s="26">
        <f>INDEX(UD_Output!$1:$1048576,MATCH(CONCATENATE("Provisional.",$AH11,".Total.Total"),UD_Output!$A:$A,0),MATCH(B$50,UD_Output!$1:$1,0))</f>
        <v>694</v>
      </c>
      <c r="C11" s="26">
        <f>INDEX(UD_Output!$1:$1048576,MATCH(CONCATENATE("Provisional.",$AH11,".Total.",$AH$3),UD_Output!$A:$A,0),MATCH(C$50,UD_Output!$1:$1,0))</f>
        <v>103965</v>
      </c>
      <c r="D11" s="128"/>
      <c r="E11" s="381">
        <f>INDEX(UD_Output!$1:$1048576,MATCH(CONCATENATE("Provisional.",$AH11,".Total.",$AH$3),UD_Output!$A:$A,0),MATCH(E$50,UD_Output!$1:$1,0))</f>
        <v>41.9</v>
      </c>
      <c r="F11" s="189"/>
      <c r="G11" s="381">
        <f>INDEX(UD_Output!$1:$1048576,MATCH(CONCATENATE("Provisional.",$AH11,".Total.",$AH$3),UD_Output!$A:$A,0),MATCH(G$50,UD_Output!$1:$1,0))</f>
        <v>98.2</v>
      </c>
      <c r="H11" s="381">
        <f>INDEX(UD_Output!$1:$1048576,MATCH(CONCATENATE("Provisional.",$AH11,".Total.",$AH$3),UD_Output!$A:$A,0),MATCH(H$50,UD_Output!$1:$1,0))</f>
        <v>32.6</v>
      </c>
      <c r="I11" s="381">
        <f>INDEX(UD_Output!$1:$1048576,MATCH(CONCATENATE("Provisional.",$AH11,".Total.",$AH$3),UD_Output!$A:$A,0),MATCH(I$50,UD_Output!$1:$1,0))</f>
        <v>54.8</v>
      </c>
      <c r="J11" s="189"/>
      <c r="K11" s="381">
        <f>INDEX(UD_Output!$1:$1048576,MATCH(CONCATENATE("Provisional.",$AH11,".Total.",$AH$3),UD_Output!$A:$A,0),MATCH(K$50,UD_Output!$1:$1,0))</f>
        <v>32.5</v>
      </c>
      <c r="L11" s="382">
        <f>INDEX(UD_Output!$1:$1048576,MATCH(CONCATENATE("Provisional.",$AH11,".Total.",$AH$3),UD_Output!$A:$A,0),MATCH(L$50,UD_Output!$1:$1,0))</f>
        <v>3.54</v>
      </c>
      <c r="M11" s="381">
        <f>INDEX(UD_Output!$1:$1048576,MATCH(CONCATENATE("Provisional.",$AH11,".Total.",$AH$3),UD_Output!$A:$A,0),MATCH(M$50,UD_Output!$1:$1,0))</f>
        <v>9.6</v>
      </c>
      <c r="N11" s="381">
        <f>INDEX(UD_Output!$1:$1048576,MATCH(CONCATENATE("Provisional.",$AH11,".Total.",$AH$3),UD_Output!$A:$A,0),MATCH(N$50,UD_Output!$1:$1,0))</f>
        <v>15.7</v>
      </c>
      <c r="O11" s="189"/>
      <c r="P11" s="26">
        <f>INDEX(UD_Output!$1:$1048576,MATCH(CONCATENATE("Provisional.",$AH11,".Total.",$AH$3),UD_Output!$A:$A,0),MATCH(P$50,UD_Output!$1:$1,0))</f>
        <v>96891</v>
      </c>
      <c r="Q11" s="382">
        <f>INDEX(UD_Output!$1:$1048576,MATCH(CONCATENATE("Provisional.",$AH11,".Total.",$AH$3),UD_Output!$A:$A,0),MATCH(Q$50,UD_Output!$1:$1,0))</f>
        <v>-0.18</v>
      </c>
      <c r="R11" s="382">
        <f>INDEX(UD_Output!$1:$1048576,MATCH(CONCATENATE("Provisional.",$AH11,".Total.",$AH$3),UD_Output!$A:$A,0),MATCH(R$50,UD_Output!$1:$1,0))</f>
        <v>-0.19</v>
      </c>
      <c r="S11" s="382">
        <f>INDEX(UD_Output!$1:$1048576,MATCH(CONCATENATE("Provisional.",$AH11,".Total.",$AH$3),UD_Output!$A:$A,0),MATCH(S$50,UD_Output!$1:$1,0))</f>
        <v>-0.17</v>
      </c>
      <c r="T11" s="189"/>
      <c r="U11" s="381">
        <f>INDEX(UD_Output!$1:$1048576,MATCH(CONCATENATE("Provisional.",$AH11,".Total.",$AH$3),UD_Output!$A:$A,0),MATCH(U$50,UD_Output!$1:$1,0))</f>
        <v>99</v>
      </c>
      <c r="V11" s="189"/>
      <c r="W11" s="381">
        <f>INDEX(UD_Output!$1:$1048576,MATCH(CONCATENATE("Provisional.",$AH11,".Total.",$AH$3),UD_Output!$A:$A,0),MATCH(W$50,UD_Output!$1:$1,0))</f>
        <v>98.6</v>
      </c>
      <c r="X11" s="174"/>
      <c r="AH11" s="427" t="s">
        <v>234</v>
      </c>
    </row>
    <row r="12" spans="1:34" ht="11.25" customHeight="1" x14ac:dyDescent="0.3">
      <c r="A12" s="131" t="s">
        <v>33</v>
      </c>
      <c r="B12" s="26">
        <f>INDEX(UD_Output!$1:$1048576,MATCH(CONCATENATE("Provisional.",$AH12,".Total.Total"),UD_Output!$A:$A,0),MATCH(B$50,UD_Output!$1:$1,0))</f>
        <v>1480</v>
      </c>
      <c r="C12" s="26">
        <f>INDEX(UD_Output!$1:$1048576,MATCH(CONCATENATE("Provisional.",$AH12,".Total.",$AH$3),UD_Output!$A:$A,0),MATCH(C$50,UD_Output!$1:$1,0))</f>
        <v>272013</v>
      </c>
      <c r="D12" s="128"/>
      <c r="E12" s="381">
        <f>INDEX(UD_Output!$1:$1048576,MATCH(CONCATENATE("Provisional.",$AH12,".Total.",$AH$3),UD_Output!$A:$A,0),MATCH(E$50,UD_Output!$1:$1,0))</f>
        <v>50.3</v>
      </c>
      <c r="F12" s="189"/>
      <c r="G12" s="381">
        <f>INDEX(UD_Output!$1:$1048576,MATCH(CONCATENATE("Provisional.",$AH12,".Total.",$AH$3),UD_Output!$A:$A,0),MATCH(G$50,UD_Output!$1:$1,0))</f>
        <v>99</v>
      </c>
      <c r="H12" s="381">
        <f>INDEX(UD_Output!$1:$1048576,MATCH(CONCATENATE("Provisional.",$AH12,".Total.",$AH$3),UD_Output!$A:$A,0),MATCH(H$50,UD_Output!$1:$1,0))</f>
        <v>49.4</v>
      </c>
      <c r="I12" s="381">
        <f>INDEX(UD_Output!$1:$1048576,MATCH(CONCATENATE("Provisional.",$AH12,".Total.",$AH$3),UD_Output!$A:$A,0),MATCH(I$50,UD_Output!$1:$1,0))</f>
        <v>70.900000000000006</v>
      </c>
      <c r="J12" s="189"/>
      <c r="K12" s="381">
        <f>INDEX(UD_Output!$1:$1048576,MATCH(CONCATENATE("Provisional.",$AH12,".Total.",$AH$3),UD_Output!$A:$A,0),MATCH(K$50,UD_Output!$1:$1,0))</f>
        <v>45.3</v>
      </c>
      <c r="L12" s="382">
        <f>INDEX(UD_Output!$1:$1048576,MATCH(CONCATENATE("Provisional.",$AH12,".Total.",$AH$3),UD_Output!$A:$A,0),MATCH(L$50,UD_Output!$1:$1,0))</f>
        <v>4.45</v>
      </c>
      <c r="M12" s="381">
        <f>INDEX(UD_Output!$1:$1048576,MATCH(CONCATENATE("Provisional.",$AH12,".Total.",$AH$3),UD_Output!$A:$A,0),MATCH(M$50,UD_Output!$1:$1,0))</f>
        <v>21.4</v>
      </c>
      <c r="N12" s="381">
        <f>INDEX(UD_Output!$1:$1048576,MATCH(CONCATENATE("Provisional.",$AH12,".Total.",$AH$3),UD_Output!$A:$A,0),MATCH(N$50,UD_Output!$1:$1,0))</f>
        <v>30.2</v>
      </c>
      <c r="O12" s="189"/>
      <c r="P12" s="26">
        <f>INDEX(UD_Output!$1:$1048576,MATCH(CONCATENATE("Provisional.",$AH12,".Total.",$AH$3),UD_Output!$A:$A,0),MATCH(P$50,UD_Output!$1:$1,0))</f>
        <v>259504</v>
      </c>
      <c r="Q12" s="382">
        <f>INDEX(UD_Output!$1:$1048576,MATCH(CONCATENATE("Provisional.",$AH12,".Total.",$AH$3),UD_Output!$A:$A,0),MATCH(Q$50,UD_Output!$1:$1,0))</f>
        <v>0.11</v>
      </c>
      <c r="R12" s="382">
        <f>INDEX(UD_Output!$1:$1048576,MATCH(CONCATENATE("Provisional.",$AH12,".Total.",$AH$3),UD_Output!$A:$A,0),MATCH(R$50,UD_Output!$1:$1,0))</f>
        <v>0.11</v>
      </c>
      <c r="S12" s="382">
        <f>INDEX(UD_Output!$1:$1048576,MATCH(CONCATENATE("Provisional.",$AH12,".Total.",$AH$3),UD_Output!$A:$A,0),MATCH(S$50,UD_Output!$1:$1,0))</f>
        <v>0.12</v>
      </c>
      <c r="T12" s="189"/>
      <c r="U12" s="381">
        <f>INDEX(UD_Output!$1:$1048576,MATCH(CONCATENATE("Provisional.",$AH12,".Total.",$AH$3),UD_Output!$A:$A,0),MATCH(U$50,UD_Output!$1:$1,0))</f>
        <v>99.4</v>
      </c>
      <c r="V12" s="189"/>
      <c r="W12" s="381">
        <f>INDEX(UD_Output!$1:$1048576,MATCH(CONCATENATE("Provisional.",$AH12,".Total.",$AH$3),UD_Output!$A:$A,0),MATCH(W$50,UD_Output!$1:$1,0))</f>
        <v>99.3</v>
      </c>
      <c r="X12" s="174"/>
      <c r="AH12" s="427" t="s">
        <v>228</v>
      </c>
    </row>
    <row r="13" spans="1:34" s="27" customFormat="1" ht="11.25" customHeight="1" x14ac:dyDescent="0.3">
      <c r="A13" s="132" t="s">
        <v>25</v>
      </c>
      <c r="B13" s="26">
        <f>INDEX(UD_Output!$1:$1048576,MATCH(CONCATENATE("Provisional.",$AH13,".Total.Total"),UD_Output!$A:$A,0),MATCH(B$50,UD_Output!$1:$1,0))</f>
        <v>104</v>
      </c>
      <c r="C13" s="26">
        <f>INDEX(UD_Output!$1:$1048576,MATCH(CONCATENATE("Provisional.",$AH13,".Total.",$AH$3),UD_Output!$A:$A,0),MATCH(C$50,UD_Output!$1:$1,0))</f>
        <v>9068</v>
      </c>
      <c r="D13" s="128"/>
      <c r="E13" s="381">
        <f>INDEX(UD_Output!$1:$1048576,MATCH(CONCATENATE("Provisional.",$AH13,".Total.",$AH$3),UD_Output!$A:$A,0),MATCH(E$50,UD_Output!$1:$1,0))</f>
        <v>48.2</v>
      </c>
      <c r="F13" s="189"/>
      <c r="G13" s="381">
        <f>INDEX(UD_Output!$1:$1048576,MATCH(CONCATENATE("Provisional.",$AH13,".Total.",$AH$3),UD_Output!$A:$A,0),MATCH(G$50,UD_Output!$1:$1,0))</f>
        <v>98</v>
      </c>
      <c r="H13" s="381">
        <f>INDEX(UD_Output!$1:$1048576,MATCH(CONCATENATE("Provisional.",$AH13,".Total.",$AH$3),UD_Output!$A:$A,0),MATCH(H$50,UD_Output!$1:$1,0))</f>
        <v>45.4</v>
      </c>
      <c r="I13" s="381">
        <f>INDEX(UD_Output!$1:$1048576,MATCH(CONCATENATE("Provisional.",$AH13,".Total.",$AH$3),UD_Output!$A:$A,0),MATCH(I$50,UD_Output!$1:$1,0))</f>
        <v>67.099999999999994</v>
      </c>
      <c r="J13" s="189"/>
      <c r="K13" s="381">
        <f>INDEX(UD_Output!$1:$1048576,MATCH(CONCATENATE("Provisional.",$AH13,".Total.",$AH$3),UD_Output!$A:$A,0),MATCH(K$50,UD_Output!$1:$1,0))</f>
        <v>59.2</v>
      </c>
      <c r="L13" s="382">
        <f>INDEX(UD_Output!$1:$1048576,MATCH(CONCATENATE("Provisional.",$AH13,".Total.",$AH$3),UD_Output!$A:$A,0),MATCH(L$50,UD_Output!$1:$1,0))</f>
        <v>4.4000000000000004</v>
      </c>
      <c r="M13" s="381">
        <f>INDEX(UD_Output!$1:$1048576,MATCH(CONCATENATE("Provisional.",$AH13,".Total.",$AH$3),UD_Output!$A:$A,0),MATCH(M$50,UD_Output!$1:$1,0))</f>
        <v>22.5</v>
      </c>
      <c r="N13" s="381">
        <f>INDEX(UD_Output!$1:$1048576,MATCH(CONCATENATE("Provisional.",$AH13,".Total.",$AH$3),UD_Output!$A:$A,0),MATCH(N$50,UD_Output!$1:$1,0))</f>
        <v>34</v>
      </c>
      <c r="O13" s="189"/>
      <c r="P13" s="26">
        <f>INDEX(UD_Output!$1:$1048576,MATCH(CONCATENATE("Provisional.",$AH13,".Total.",$AH$3),UD_Output!$A:$A,0),MATCH(P$50,UD_Output!$1:$1,0))</f>
        <v>8178</v>
      </c>
      <c r="Q13" s="382">
        <f>INDEX(UD_Output!$1:$1048576,MATCH(CONCATENATE("Provisional.",$AH13,".Total.",$AH$3),UD_Output!$A:$A,0),MATCH(Q$50,UD_Output!$1:$1,0))</f>
        <v>0.21</v>
      </c>
      <c r="R13" s="382">
        <f>INDEX(UD_Output!$1:$1048576,MATCH(CONCATENATE("Provisional.",$AH13,".Total.",$AH$3),UD_Output!$A:$A,0),MATCH(R$50,UD_Output!$1:$1,0))</f>
        <v>0.19</v>
      </c>
      <c r="S13" s="382">
        <f>INDEX(UD_Output!$1:$1048576,MATCH(CONCATENATE("Provisional.",$AH13,".Total.",$AH$3),UD_Output!$A:$A,0),MATCH(S$50,UD_Output!$1:$1,0))</f>
        <v>0.24</v>
      </c>
      <c r="T13" s="189"/>
      <c r="U13" s="381">
        <f>INDEX(UD_Output!$1:$1048576,MATCH(CONCATENATE("Provisional.",$AH13,".Total.",$AH$3),UD_Output!$A:$A,0),MATCH(U$50,UD_Output!$1:$1,0))</f>
        <v>98.6</v>
      </c>
      <c r="V13" s="189"/>
      <c r="W13" s="381">
        <f>INDEX(UD_Output!$1:$1048576,MATCH(CONCATENATE("Provisional.",$AH13,".Total.",$AH$3),UD_Output!$A:$A,0),MATCH(W$50,UD_Output!$1:$1,0))</f>
        <v>98.4</v>
      </c>
      <c r="X13" s="174"/>
      <c r="Y13" s="20"/>
      <c r="AH13" s="427" t="s">
        <v>230</v>
      </c>
    </row>
    <row r="14" spans="1:34" s="27" customFormat="1" ht="11.65" x14ac:dyDescent="0.3">
      <c r="A14" s="132" t="s">
        <v>392</v>
      </c>
      <c r="B14" s="26">
        <f>INDEX(UD_Output!$1:$1048576,MATCH(CONCATENATE("Provisional.",$AH14,".Total.Total"),UD_Output!$A:$A,0),MATCH(B$50,UD_Output!$1:$1,0))</f>
        <v>48</v>
      </c>
      <c r="C14" s="26">
        <f>INDEX(UD_Output!$1:$1048576,MATCH(CONCATENATE("Provisional.",$AH14,".Total.",$AH$3),UD_Output!$A:$A,0),MATCH(C$50,UD_Output!$1:$1,0))</f>
        <v>3776</v>
      </c>
      <c r="D14" s="128"/>
      <c r="E14" s="381">
        <f>INDEX(UD_Output!$1:$1048576,MATCH(CONCATENATE("Provisional.",$AH14,".Total.",$AH$3),UD_Output!$A:$A,0),MATCH(E$50,UD_Output!$1:$1,0))</f>
        <v>38.1</v>
      </c>
      <c r="F14" s="189"/>
      <c r="G14" s="381">
        <f>INDEX(UD_Output!$1:$1048576,MATCH(CONCATENATE("Provisional.",$AH14,".Total.",$AH$3),UD_Output!$A:$A,0),MATCH(G$50,UD_Output!$1:$1,0))</f>
        <v>97.1</v>
      </c>
      <c r="H14" s="381">
        <f>INDEX(UD_Output!$1:$1048576,MATCH(CONCATENATE("Provisional.",$AH14,".Total.",$AH$3),UD_Output!$A:$A,0),MATCH(H$50,UD_Output!$1:$1,0))</f>
        <v>27.6</v>
      </c>
      <c r="I14" s="381">
        <f>INDEX(UD_Output!$1:$1048576,MATCH(CONCATENATE("Provisional.",$AH14,".Total.",$AH$3),UD_Output!$A:$A,0),MATCH(I$50,UD_Output!$1:$1,0))</f>
        <v>51.2</v>
      </c>
      <c r="J14" s="189"/>
      <c r="K14" s="381">
        <f>INDEX(UD_Output!$1:$1048576,MATCH(CONCATENATE("Provisional.",$AH14,".Total.",$AH$3),UD_Output!$A:$A,0),MATCH(K$50,UD_Output!$1:$1,0))</f>
        <v>2.6</v>
      </c>
      <c r="L14" s="382">
        <f>INDEX(UD_Output!$1:$1048576,MATCH(CONCATENATE("Provisional.",$AH14,".Total.",$AH$3),UD_Output!$A:$A,0),MATCH(L$50,UD_Output!$1:$1,0))</f>
        <v>2.9</v>
      </c>
      <c r="M14" s="381">
        <f>INDEX(UD_Output!$1:$1048576,MATCH(CONCATENATE("Provisional.",$AH14,".Total.",$AH$3),UD_Output!$A:$A,0),MATCH(M$50,UD_Output!$1:$1,0))</f>
        <v>0.6</v>
      </c>
      <c r="N14" s="381">
        <f>INDEX(UD_Output!$1:$1048576,MATCH(CONCATENATE("Provisional.",$AH14,".Total.",$AH$3),UD_Output!$A:$A,0),MATCH(N$50,UD_Output!$1:$1,0))</f>
        <v>0.9</v>
      </c>
      <c r="O14" s="189"/>
      <c r="P14" s="26">
        <f>INDEX(UD_Output!$1:$1048576,MATCH(CONCATENATE("Provisional.",$AH14,".Total.",$AH$3),UD_Output!$A:$A,0),MATCH(P$50,UD_Output!$1:$1,0))</f>
        <v>3550</v>
      </c>
      <c r="Q14" s="382">
        <f>INDEX(UD_Output!$1:$1048576,MATCH(CONCATENATE("Provisional.",$AH14,".Total.",$AH$3),UD_Output!$A:$A,0),MATCH(Q$50,UD_Output!$1:$1,0))</f>
        <v>-0.79</v>
      </c>
      <c r="R14" s="382">
        <f>INDEX(UD_Output!$1:$1048576,MATCH(CONCATENATE("Provisional.",$AH14,".Total.",$AH$3),UD_Output!$A:$A,0),MATCH(R$50,UD_Output!$1:$1,0))</f>
        <v>-0.83</v>
      </c>
      <c r="S14" s="382">
        <f>INDEX(UD_Output!$1:$1048576,MATCH(CONCATENATE("Provisional.",$AH14,".Total.",$AH$3),UD_Output!$A:$A,0),MATCH(S$50,UD_Output!$1:$1,0))</f>
        <v>-0.74</v>
      </c>
      <c r="T14" s="189"/>
      <c r="U14" s="381">
        <f>INDEX(UD_Output!$1:$1048576,MATCH(CONCATENATE("Provisional.",$AH14,".Total.",$AH$3),UD_Output!$A:$A,0),MATCH(U$50,UD_Output!$1:$1,0))</f>
        <v>98.5</v>
      </c>
      <c r="V14" s="189"/>
      <c r="W14" s="381">
        <f>INDEX(UD_Output!$1:$1048576,MATCH(CONCATENATE("Provisional.",$AH14,".Total.",$AH$3),UD_Output!$A:$A,0),MATCH(W$50,UD_Output!$1:$1,0))</f>
        <v>98.2</v>
      </c>
      <c r="X14" s="174"/>
      <c r="Y14" s="20"/>
      <c r="AH14" s="427" t="s">
        <v>237</v>
      </c>
    </row>
    <row r="15" spans="1:34" s="27" customFormat="1" ht="11.65" x14ac:dyDescent="0.3">
      <c r="A15" s="132" t="s">
        <v>393</v>
      </c>
      <c r="B15" s="26">
        <f>INDEX(UD_Output!$1:$1048576,MATCH(CONCATENATE("Provisional.",$AH15,".Total.Total"),UD_Output!$A:$A,0),MATCH(B$50,UD_Output!$1:$1,0))</f>
        <v>26</v>
      </c>
      <c r="C15" s="26">
        <f>INDEX(UD_Output!$1:$1048576,MATCH(CONCATENATE("Provisional.",$AH15,".Total.",$AH$3),UD_Output!$A:$A,0),MATCH(C$50,UD_Output!$1:$1,0))</f>
        <v>1225</v>
      </c>
      <c r="D15" s="128"/>
      <c r="E15" s="381">
        <f>INDEX(UD_Output!$1:$1048576,MATCH(CONCATENATE("Provisional.",$AH15,".Total.",$AH$3),UD_Output!$A:$A,0),MATCH(E$50,UD_Output!$1:$1,0))</f>
        <v>36.4</v>
      </c>
      <c r="F15" s="189"/>
      <c r="G15" s="381">
        <f>INDEX(UD_Output!$1:$1048576,MATCH(CONCATENATE("Provisional.",$AH15,".Total.",$AH$3),UD_Output!$A:$A,0),MATCH(G$50,UD_Output!$1:$1,0))</f>
        <v>96.2</v>
      </c>
      <c r="H15" s="381">
        <f>INDEX(UD_Output!$1:$1048576,MATCH(CONCATENATE("Provisional.",$AH15,".Total.",$AH$3),UD_Output!$A:$A,0),MATCH(H$50,UD_Output!$1:$1,0))</f>
        <v>21.8</v>
      </c>
      <c r="I15" s="381">
        <f>INDEX(UD_Output!$1:$1048576,MATCH(CONCATENATE("Provisional.",$AH15,".Total.",$AH$3),UD_Output!$A:$A,0),MATCH(I$50,UD_Output!$1:$1,0))</f>
        <v>45.4</v>
      </c>
      <c r="J15" s="189"/>
      <c r="K15" s="381">
        <f>INDEX(UD_Output!$1:$1048576,MATCH(CONCATENATE("Provisional.",$AH15,".Total.",$AH$3),UD_Output!$A:$A,0),MATCH(K$50,UD_Output!$1:$1,0))</f>
        <v>8.1999999999999993</v>
      </c>
      <c r="L15" s="382">
        <f>INDEX(UD_Output!$1:$1048576,MATCH(CONCATENATE("Provisional.",$AH15,".Total.",$AH$3),UD_Output!$A:$A,0),MATCH(L$50,UD_Output!$1:$1,0))</f>
        <v>2.68</v>
      </c>
      <c r="M15" s="381">
        <f>INDEX(UD_Output!$1:$1048576,MATCH(CONCATENATE("Provisional.",$AH15,".Total.",$AH$3),UD_Output!$A:$A,0),MATCH(M$50,UD_Output!$1:$1,0))</f>
        <v>2</v>
      </c>
      <c r="N15" s="381">
        <f>INDEX(UD_Output!$1:$1048576,MATCH(CONCATENATE("Provisional.",$AH15,".Total.",$AH$3),UD_Output!$A:$A,0),MATCH(N$50,UD_Output!$1:$1,0))</f>
        <v>3.6</v>
      </c>
      <c r="O15" s="189"/>
      <c r="P15" s="26">
        <f>INDEX(UD_Output!$1:$1048576,MATCH(CONCATENATE("Provisional.",$AH15,".Total.",$AH$3),UD_Output!$A:$A,0),MATCH(P$50,UD_Output!$1:$1,0))</f>
        <v>1117</v>
      </c>
      <c r="Q15" s="382">
        <f>INDEX(UD_Output!$1:$1048576,MATCH(CONCATENATE("Provisional.",$AH15,".Total.",$AH$3),UD_Output!$A:$A,0),MATCH(Q$50,UD_Output!$1:$1,0))</f>
        <v>-0.71</v>
      </c>
      <c r="R15" s="382">
        <f>INDEX(UD_Output!$1:$1048576,MATCH(CONCATENATE("Provisional.",$AH15,".Total.",$AH$3),UD_Output!$A:$A,0),MATCH(R$50,UD_Output!$1:$1,0))</f>
        <v>-0.79</v>
      </c>
      <c r="S15" s="382">
        <f>INDEX(UD_Output!$1:$1048576,MATCH(CONCATENATE("Provisional.",$AH15,".Total.",$AH$3),UD_Output!$A:$A,0),MATCH(S$50,UD_Output!$1:$1,0))</f>
        <v>-0.64</v>
      </c>
      <c r="T15" s="189"/>
      <c r="U15" s="381">
        <f>INDEX(UD_Output!$1:$1048576,MATCH(CONCATENATE("Provisional.",$AH15,".Total.",$AH$3),UD_Output!$A:$A,0),MATCH(U$50,UD_Output!$1:$1,0))</f>
        <v>97.3</v>
      </c>
      <c r="V15" s="189"/>
      <c r="W15" s="381">
        <f>INDEX(UD_Output!$1:$1048576,MATCH(CONCATENATE("Provisional.",$AH15,".Total.",$AH$3),UD_Output!$A:$A,0),MATCH(W$50,UD_Output!$1:$1,0))</f>
        <v>96.6</v>
      </c>
      <c r="X15" s="174"/>
      <c r="Y15" s="20"/>
      <c r="AH15" s="427" t="s">
        <v>236</v>
      </c>
    </row>
    <row r="16" spans="1:34" s="27" customFormat="1" ht="19.5" customHeight="1" x14ac:dyDescent="0.3">
      <c r="A16" s="38" t="s">
        <v>419</v>
      </c>
      <c r="B16" s="26">
        <f>INDEX(UD_Output!$1:$1048576,MATCH(CONCATENATE("Provisional.",$AH16,".Total.Total"),UD_Output!$A:$A,0),MATCH(B$50,UD_Output!$1:$1,0))</f>
        <v>16</v>
      </c>
      <c r="C16" s="26">
        <f>INDEX(UD_Output!$1:$1048576,MATCH(CONCATENATE("Provisional.",$AH16,".Total.",$AH$3),UD_Output!$A:$A,0),MATCH(C$50,UD_Output!$1:$1,0))</f>
        <v>1181</v>
      </c>
      <c r="D16" s="128"/>
      <c r="E16" s="381">
        <f>INDEX(UD_Output!$1:$1048576,MATCH(CONCATENATE("Provisional.",$AH16,".Total.",$AH$3),UD_Output!$A:$A,0),MATCH(E$50,UD_Output!$1:$1,0))</f>
        <v>14.7</v>
      </c>
      <c r="F16" s="189"/>
      <c r="G16" s="381">
        <f>INDEX(UD_Output!$1:$1048576,MATCH(CONCATENATE("Provisional.",$AH16,".Total.",$AH$3),UD_Output!$A:$A,0),MATCH(G$50,UD_Output!$1:$1,0))</f>
        <v>69.900000000000006</v>
      </c>
      <c r="H16" s="381">
        <f>INDEX(UD_Output!$1:$1048576,MATCH(CONCATENATE("Provisional.",$AH16,".Total.",$AH$3),UD_Output!$A:$A,0),MATCH(H$50,UD_Output!$1:$1,0))</f>
        <v>6.2</v>
      </c>
      <c r="I16" s="381">
        <f>INDEX(UD_Output!$1:$1048576,MATCH(CONCATENATE("Provisional.",$AH16,".Total.",$AH$3),UD_Output!$A:$A,0),MATCH(I$50,UD_Output!$1:$1,0))</f>
        <v>17.8</v>
      </c>
      <c r="J16" s="189"/>
      <c r="K16" s="381">
        <f>INDEX(UD_Output!$1:$1048576,MATCH(CONCATENATE("Provisional.",$AH16,".Total.",$AH$3),UD_Output!$A:$A,0),MATCH(K$50,UD_Output!$1:$1,0))</f>
        <v>1.2</v>
      </c>
      <c r="L16" s="382">
        <f>INDEX(UD_Output!$1:$1048576,MATCH(CONCATENATE("Provisional.",$AH16,".Total.",$AH$3),UD_Output!$A:$A,0),MATCH(L$50,UD_Output!$1:$1,0))</f>
        <v>1.1100000000000001</v>
      </c>
      <c r="M16" s="381">
        <f>INDEX(UD_Output!$1:$1048576,MATCH(CONCATENATE("Provisional.",$AH16,".Total.",$AH$3),UD_Output!$A:$A,0),MATCH(M$50,UD_Output!$1:$1,0))</f>
        <v>0.3</v>
      </c>
      <c r="N16" s="381">
        <f>INDEX(UD_Output!$1:$1048576,MATCH(CONCATENATE("Provisional.",$AH16,".Total.",$AH$3),UD_Output!$A:$A,0),MATCH(N$50,UD_Output!$1:$1,0))</f>
        <v>0.4</v>
      </c>
      <c r="O16" s="189"/>
      <c r="P16" s="26">
        <f>INDEX(UD_Output!$1:$1048576,MATCH(CONCATENATE("Provisional.",$AH16,".Total.",$AH$3),UD_Output!$A:$A,0),MATCH(P$50,UD_Output!$1:$1,0))</f>
        <v>959</v>
      </c>
      <c r="Q16" s="382">
        <f>INDEX(UD_Output!$1:$1048576,MATCH(CONCATENATE("Provisional.",$AH16,".Total.",$AH$3),UD_Output!$A:$A,0),MATCH(Q$50,UD_Output!$1:$1,0))</f>
        <v>-2.17</v>
      </c>
      <c r="R16" s="382">
        <f>INDEX(UD_Output!$1:$1048576,MATCH(CONCATENATE("Provisional.",$AH16,".Total.",$AH$3),UD_Output!$A:$A,0),MATCH(R$50,UD_Output!$1:$1,0))</f>
        <v>-2.25</v>
      </c>
      <c r="S16" s="382">
        <f>INDEX(UD_Output!$1:$1048576,MATCH(CONCATENATE("Provisional.",$AH16,".Total.",$AH$3),UD_Output!$A:$A,0),MATCH(S$50,UD_Output!$1:$1,0))</f>
        <v>-2.08</v>
      </c>
      <c r="T16" s="189"/>
      <c r="U16" s="381">
        <f>INDEX(UD_Output!$1:$1048576,MATCH(CONCATENATE("Provisional.",$AH16,".Total.",$AH$3),UD_Output!$A:$A,0),MATCH(U$50,UD_Output!$1:$1,0))</f>
        <v>77.099999999999994</v>
      </c>
      <c r="V16" s="189"/>
      <c r="W16" s="381">
        <f>INDEX(UD_Output!$1:$1048576,MATCH(CONCATENATE("Provisional.",$AH16,".Total.",$AH$3),UD_Output!$A:$A,0),MATCH(W$50,UD_Output!$1:$1,0))</f>
        <v>74.5</v>
      </c>
      <c r="X16" s="174"/>
      <c r="Y16" s="20"/>
      <c r="AH16" s="427" t="s">
        <v>229</v>
      </c>
    </row>
    <row r="17" spans="1:34" s="27" customFormat="1" ht="22.35" customHeight="1" x14ac:dyDescent="0.3">
      <c r="A17" s="129" t="s">
        <v>89</v>
      </c>
      <c r="B17" s="26">
        <f>INDEX(UD_Output!$1:$1048576,MATCH(CONCATENATE("Provisional.",$AH17,".Total.Total"),UD_Output!$A:$A,0),MATCH(B$50,UD_Output!$1:$1,0))</f>
        <v>765</v>
      </c>
      <c r="C17" s="26">
        <f>INDEX(UD_Output!$1:$1048576,MATCH(CONCATENATE("Provisional.",$AH17,".Total.",$AH$3),UD_Output!$A:$A,0),MATCH(C$50,UD_Output!$1:$1,0))</f>
        <v>10838</v>
      </c>
      <c r="D17" s="128"/>
      <c r="E17" s="381">
        <f>INDEX(UD_Output!$1:$1048576,MATCH(CONCATENATE("Provisional.",$AH17,".Total.",$AH$3),UD_Output!$A:$A,0),MATCH(E$50,UD_Output!$1:$1,0))</f>
        <v>2.8</v>
      </c>
      <c r="F17" s="189"/>
      <c r="G17" s="381">
        <f>INDEX(UD_Output!$1:$1048576,MATCH(CONCATENATE("Provisional.",$AH17,".Total.",$AH$3),UD_Output!$A:$A,0),MATCH(G$50,UD_Output!$1:$1,0))</f>
        <v>15.8</v>
      </c>
      <c r="H17" s="381">
        <f>INDEX(UD_Output!$1:$1048576,MATCH(CONCATENATE("Provisional.",$AH17,".Total.",$AH$3),UD_Output!$A:$A,0),MATCH(H$50,UD_Output!$1:$1,0))</f>
        <v>0.5</v>
      </c>
      <c r="I17" s="381">
        <f>INDEX(UD_Output!$1:$1048576,MATCH(CONCATENATE("Provisional.",$AH17,".Total.",$AH$3),UD_Output!$A:$A,0),MATCH(I$50,UD_Output!$1:$1,0))</f>
        <v>1.4</v>
      </c>
      <c r="J17" s="189"/>
      <c r="K17" s="381">
        <f>INDEX(UD_Output!$1:$1048576,MATCH(CONCATENATE("Provisional.",$AH17,".Total.",$AH$3),UD_Output!$A:$A,0),MATCH(K$50,UD_Output!$1:$1,0))</f>
        <v>0</v>
      </c>
      <c r="L17" s="382">
        <f>INDEX(UD_Output!$1:$1048576,MATCH(CONCATENATE("Provisional.",$AH17,".Total.",$AH$3),UD_Output!$A:$A,0),MATCH(L$50,UD_Output!$1:$1,0))</f>
        <v>0.18</v>
      </c>
      <c r="M17" s="381">
        <f>INDEX(UD_Output!$1:$1048576,MATCH(CONCATENATE("Provisional.",$AH17,".Total.",$AH$3),UD_Output!$A:$A,0),MATCH(M$50,UD_Output!$1:$1,0))</f>
        <v>0</v>
      </c>
      <c r="N17" s="381">
        <f>INDEX(UD_Output!$1:$1048576,MATCH(CONCATENATE("Provisional.",$AH17,".Total.",$AH$3),UD_Output!$A:$A,0),MATCH(N$50,UD_Output!$1:$1,0))</f>
        <v>0</v>
      </c>
      <c r="O17" s="189"/>
      <c r="P17" s="26">
        <f>INDEX(UD_Output!$1:$1048576,MATCH(CONCATENATE("Provisional.",$AH17,".Total.",$AH$3),UD_Output!$A:$A,0),MATCH(P$50,UD_Output!$1:$1,0))</f>
        <v>9939</v>
      </c>
      <c r="Q17" s="382">
        <f>INDEX(UD_Output!$1:$1048576,MATCH(CONCATENATE("Provisional.",$AH17,".Total.",$AH$3),UD_Output!$A:$A,0),MATCH(Q$50,UD_Output!$1:$1,0))</f>
        <v>-1.79</v>
      </c>
      <c r="R17" s="382">
        <f>INDEX(UD_Output!$1:$1048576,MATCH(CONCATENATE("Provisional.",$AH17,".Total.",$AH$3),UD_Output!$A:$A,0),MATCH(R$50,UD_Output!$1:$1,0))</f>
        <v>-1.81</v>
      </c>
      <c r="S17" s="382">
        <f>INDEX(UD_Output!$1:$1048576,MATCH(CONCATENATE("Provisional.",$AH17,".Total.",$AH$3),UD_Output!$A:$A,0),MATCH(S$50,UD_Output!$1:$1,0))</f>
        <v>-1.76</v>
      </c>
      <c r="T17" s="189"/>
      <c r="U17" s="381">
        <f>INDEX(UD_Output!$1:$1048576,MATCH(CONCATENATE("Provisional.",$AH17,".Total.",$AH$3),UD_Output!$A:$A,0),MATCH(U$50,UD_Output!$1:$1,0))</f>
        <v>30.4</v>
      </c>
      <c r="V17" s="189"/>
      <c r="W17" s="381">
        <f>INDEX(UD_Output!$1:$1048576,MATCH(CONCATENATE("Provisional.",$AH17,".Total.",$AH$3),UD_Output!$A:$A,0),MATCH(W$50,UD_Output!$1:$1,0))</f>
        <v>28.8</v>
      </c>
      <c r="X17" s="174"/>
      <c r="Y17" s="20"/>
      <c r="AB17" s="27" t="s">
        <v>20</v>
      </c>
      <c r="AH17" s="427" t="s">
        <v>238</v>
      </c>
    </row>
    <row r="18" spans="1:34" ht="20.85" customHeight="1" x14ac:dyDescent="0.3">
      <c r="A18" s="133" t="s">
        <v>90</v>
      </c>
      <c r="B18" s="26">
        <f>INDEX(UD_Output!$1:$1048576,MATCH(CONCATENATE("Provisional.",$AH18,".Total.Total"),UD_Output!$A:$A,0),MATCH(B$50,UD_Output!$1:$1,0))</f>
        <v>3974</v>
      </c>
      <c r="C18" s="26">
        <f>INDEX(UD_Output!$1:$1048576,MATCH(CONCATENATE("Provisional.",$AH18,".Total.",$AH$3),UD_Output!$A:$A,0),MATCH(C$50,UD_Output!$1:$1,0))</f>
        <v>542831</v>
      </c>
      <c r="D18" s="128"/>
      <c r="E18" s="381">
        <f>INDEX(UD_Output!$1:$1048576,MATCH(CONCATENATE("Provisional.",$AH18,".Total.",$AH$3),UD_Output!$A:$A,0),MATCH(E$50,UD_Output!$1:$1,0))</f>
        <v>46.5</v>
      </c>
      <c r="F18" s="189"/>
      <c r="G18" s="381">
        <f>INDEX(UD_Output!$1:$1048576,MATCH(CONCATENATE("Provisional.",$AH18,".Total.",$AH$3),UD_Output!$A:$A,0),MATCH(G$50,UD_Output!$1:$1,0))</f>
        <v>96.9</v>
      </c>
      <c r="H18" s="381">
        <f>INDEX(UD_Output!$1:$1048576,MATCH(CONCATENATE("Provisional.",$AH18,".Total.",$AH$3),UD_Output!$A:$A,0),MATCH(H$50,UD_Output!$1:$1,0))</f>
        <v>43</v>
      </c>
      <c r="I18" s="381">
        <f>INDEX(UD_Output!$1:$1048576,MATCH(CONCATENATE("Provisional.",$AH18,".Total.",$AH$3),UD_Output!$A:$A,0),MATCH(I$50,UD_Output!$1:$1,0))</f>
        <v>64.400000000000006</v>
      </c>
      <c r="J18" s="189"/>
      <c r="K18" s="381">
        <f>INDEX(UD_Output!$1:$1048576,MATCH(CONCATENATE("Provisional.",$AH18,".Total.",$AH$3),UD_Output!$A:$A,0),MATCH(K$50,UD_Output!$1:$1,0))</f>
        <v>40</v>
      </c>
      <c r="L18" s="382">
        <f>INDEX(UD_Output!$1:$1048576,MATCH(CONCATENATE("Provisional.",$AH18,".Total.",$AH$3),UD_Output!$A:$A,0),MATCH(L$50,UD_Output!$1:$1,0))</f>
        <v>4.0599999999999996</v>
      </c>
      <c r="M18" s="381">
        <f>INDEX(UD_Output!$1:$1048576,MATCH(CONCATENATE("Provisional.",$AH18,".Total.",$AH$3),UD_Output!$A:$A,0),MATCH(M$50,UD_Output!$1:$1,0))</f>
        <v>17</v>
      </c>
      <c r="N18" s="381">
        <f>INDEX(UD_Output!$1:$1048576,MATCH(CONCATENATE("Provisional.",$AH18,".Total.",$AH$3),UD_Output!$A:$A,0),MATCH(N$50,UD_Output!$1:$1,0))</f>
        <v>24.8</v>
      </c>
      <c r="O18" s="189"/>
      <c r="P18" s="26">
        <f>INDEX(UD_Output!$1:$1048576,MATCH(CONCATENATE("Provisional.",$AH18,".Total.",$AH$3),UD_Output!$A:$A,0),MATCH(P$50,UD_Output!$1:$1,0))</f>
        <v>513055</v>
      </c>
      <c r="Q18" s="382">
        <f>INDEX(UD_Output!$1:$1048576,MATCH(CONCATENATE("Provisional.",$AH18,".Total.",$AH$3),UD_Output!$A:$A,0),MATCH(Q$50,UD_Output!$1:$1,0))</f>
        <v>-0.03</v>
      </c>
      <c r="R18" s="382">
        <f>INDEX(UD_Output!$1:$1048576,MATCH(CONCATENATE("Provisional.",$AH18,".Total.",$AH$3),UD_Output!$A:$A,0),MATCH(R$50,UD_Output!$1:$1,0))</f>
        <v>-0.03</v>
      </c>
      <c r="S18" s="382">
        <f>INDEX(UD_Output!$1:$1048576,MATCH(CONCATENATE("Provisional.",$AH18,".Total.",$AH$3),UD_Output!$A:$A,0),MATCH(S$50,UD_Output!$1:$1,0))</f>
        <v>-0.02</v>
      </c>
      <c r="T18" s="189"/>
      <c r="U18" s="381">
        <f>INDEX(UD_Output!$1:$1048576,MATCH(CONCATENATE("Provisional.",$AH18,".Total.",$AH$3),UD_Output!$A:$A,0),MATCH(U$50,UD_Output!$1:$1,0))</f>
        <v>97.8</v>
      </c>
      <c r="V18" s="189"/>
      <c r="W18" s="381">
        <f>INDEX(UD_Output!$1:$1048576,MATCH(CONCATENATE("Provisional.",$AH18,".Total.",$AH$3),UD_Output!$A:$A,0),MATCH(W$50,UD_Output!$1:$1,0))</f>
        <v>97.6</v>
      </c>
      <c r="X18" s="174"/>
      <c r="AH18" s="427" t="s">
        <v>227</v>
      </c>
    </row>
    <row r="19" spans="1:34" ht="30" customHeight="1" x14ac:dyDescent="0.3">
      <c r="A19" s="489" t="s">
        <v>416</v>
      </c>
      <c r="B19" s="26">
        <f>INDEX(UD_Output!$1:$1048576,MATCH(CONCATENATE("Provisional.",$AH19,".Total.Total"),UD_Output!$A:$A,0),MATCH(B$50,UD_Output!$1:$1,0))</f>
        <v>420</v>
      </c>
      <c r="C19" s="26">
        <f>INDEX(UD_Output!$1:$1048576,MATCH(CONCATENATE("Provisional.",$AH19,".Total.",$AH$3),UD_Output!$A:$A,0),MATCH(C$50,UD_Output!$1:$1,0))</f>
        <v>9670</v>
      </c>
      <c r="D19" s="128"/>
      <c r="E19" s="381">
        <f>INDEX(UD_Output!$1:$1048576,MATCH(CONCATENATE("Provisional.",$AH19,".Total.",$AH$3),UD_Output!$A:$A,0),MATCH(E$50,UD_Output!$1:$1,0))</f>
        <v>6.6</v>
      </c>
      <c r="F19" s="189"/>
      <c r="G19" s="381">
        <f>INDEX(UD_Output!$1:$1048576,MATCH(CONCATENATE("Provisional.",$AH19,".Total.",$AH$3),UD_Output!$A:$A,0),MATCH(G$50,UD_Output!$1:$1,0))</f>
        <v>47.5</v>
      </c>
      <c r="H19" s="381">
        <f>INDEX(UD_Output!$1:$1048576,MATCH(CONCATENATE("Provisional.",$AH19,".Total.",$AH$3),UD_Output!$A:$A,0),MATCH(H$50,UD_Output!$1:$1,0))</f>
        <v>1.5</v>
      </c>
      <c r="I19" s="381">
        <f>INDEX(UD_Output!$1:$1048576,MATCH(CONCATENATE("Provisional.",$AH19,".Total.",$AH$3),UD_Output!$A:$A,0),MATCH(I$50,UD_Output!$1:$1,0))</f>
        <v>4.3</v>
      </c>
      <c r="J19" s="189"/>
      <c r="K19" s="381">
        <f>INDEX(UD_Output!$1:$1048576,MATCH(CONCATENATE("Provisional.",$AH19,".Total.",$AH$3),UD_Output!$A:$A,0),MATCH(K$50,UD_Output!$1:$1,0))</f>
        <v>0.4</v>
      </c>
      <c r="L19" s="382">
        <f>INDEX(UD_Output!$1:$1048576,MATCH(CONCATENATE("Provisional.",$AH19,".Total.",$AH$3),UD_Output!$A:$A,0),MATCH(L$50,UD_Output!$1:$1,0))</f>
        <v>0.43</v>
      </c>
      <c r="M19" s="381">
        <f>INDEX(UD_Output!$1:$1048576,MATCH(CONCATENATE("Provisional.",$AH19,".Total.",$AH$3),UD_Output!$A:$A,0),MATCH(M$50,UD_Output!$1:$1,0))</f>
        <v>0.1</v>
      </c>
      <c r="N19" s="381">
        <f>INDEX(UD_Output!$1:$1048576,MATCH(CONCATENATE("Provisional.",$AH19,".Total.",$AH$3),UD_Output!$A:$A,0),MATCH(N$50,UD_Output!$1:$1,0))</f>
        <v>0.1</v>
      </c>
      <c r="O19" s="189"/>
      <c r="P19" s="26">
        <f>INDEX(UD_Output!$1:$1048576,MATCH(CONCATENATE("Provisional.",$AH19,".Total.",$AH$3),UD_Output!$A:$A,0),MATCH(P$50,UD_Output!$1:$1,0))</f>
        <v>8600</v>
      </c>
      <c r="Q19" s="382">
        <f>INDEX(UD_Output!$1:$1048576,MATCH(CONCATENATE("Provisional.",$AH19,".Total.",$AH$3),UD_Output!$A:$A,0),MATCH(Q$50,UD_Output!$1:$1,0))</f>
        <v>-3.08</v>
      </c>
      <c r="R19" s="382">
        <f>INDEX(UD_Output!$1:$1048576,MATCH(CONCATENATE("Provisional.",$AH19,".Total.",$AH$3),UD_Output!$A:$A,0),MATCH(R$50,UD_Output!$1:$1,0))</f>
        <v>-3.1</v>
      </c>
      <c r="S19" s="382">
        <f>INDEX(UD_Output!$1:$1048576,MATCH(CONCATENATE("Provisional.",$AH19,".Total.",$AH$3),UD_Output!$A:$A,0),MATCH(S$50,UD_Output!$1:$1,0))</f>
        <v>-3.05</v>
      </c>
      <c r="T19" s="189"/>
      <c r="U19" s="381">
        <f>INDEX(UD_Output!$1:$1048576,MATCH(CONCATENATE("Provisional.",$AH19,".Total.",$AH$3),UD_Output!$A:$A,0),MATCH(U$50,UD_Output!$1:$1,0))</f>
        <v>61.7</v>
      </c>
      <c r="V19" s="189"/>
      <c r="W19" s="381">
        <f>INDEX(UD_Output!$1:$1048576,MATCH(CONCATENATE("Provisional.",$AH19,".Total.",$AH$3),UD_Output!$A:$A,0),MATCH(W$50,UD_Output!$1:$1,0))</f>
        <v>57.7</v>
      </c>
      <c r="X19" s="174"/>
      <c r="AH19" s="427" t="s">
        <v>397</v>
      </c>
    </row>
    <row r="20" spans="1:34" ht="39" customHeight="1" x14ac:dyDescent="0.3">
      <c r="A20" s="490" t="s">
        <v>417</v>
      </c>
      <c r="B20" s="26">
        <f>INDEX(UD_Output!$1:$1048576,MATCH(CONCATENATE("Provisional.",$AH20,".Total.Total"),UD_Output!$A:$A,0),MATCH(B$50,UD_Output!$1:$1,0))</f>
        <v>4394</v>
      </c>
      <c r="C20" s="26">
        <f>INDEX(UD_Output!$1:$1048576,MATCH(CONCATENATE("Provisional.",$AH20,".Total.",$AH$3),UD_Output!$A:$A,0),MATCH(C$50,UD_Output!$1:$1,0))</f>
        <v>552501</v>
      </c>
      <c r="D20" s="128"/>
      <c r="E20" s="381">
        <f>INDEX(UD_Output!$1:$1048576,MATCH(CONCATENATE("Provisional.",$AH20,".Total.",$AH$3),UD_Output!$A:$A,0),MATCH(E$50,UD_Output!$1:$1,0))</f>
        <v>45.8</v>
      </c>
      <c r="F20" s="189"/>
      <c r="G20" s="381">
        <f>INDEX(UD_Output!$1:$1048576,MATCH(CONCATENATE("Provisional.",$AH20,".Total.",$AH$3),UD_Output!$A:$A,0),MATCH(G$50,UD_Output!$1:$1,0))</f>
        <v>96.1</v>
      </c>
      <c r="H20" s="381">
        <f>INDEX(UD_Output!$1:$1048576,MATCH(CONCATENATE("Provisional.",$AH20,".Total.",$AH$3),UD_Output!$A:$A,0),MATCH(H$50,UD_Output!$1:$1,0))</f>
        <v>42.2</v>
      </c>
      <c r="I20" s="381">
        <f>INDEX(UD_Output!$1:$1048576,MATCH(CONCATENATE("Provisional.",$AH20,".Total.",$AH$3),UD_Output!$A:$A,0),MATCH(I$50,UD_Output!$1:$1,0))</f>
        <v>63.3</v>
      </c>
      <c r="J20" s="189"/>
      <c r="K20" s="381">
        <f>INDEX(UD_Output!$1:$1048576,MATCH(CONCATENATE("Provisional.",$AH20,".Total.",$AH$3),UD_Output!$A:$A,0),MATCH(K$50,UD_Output!$1:$1,0))</f>
        <v>39.299999999999997</v>
      </c>
      <c r="L20" s="382">
        <f>INDEX(UD_Output!$1:$1048576,MATCH(CONCATENATE("Provisional.",$AH20,".Total.",$AH$3),UD_Output!$A:$A,0),MATCH(L$50,UD_Output!$1:$1,0))</f>
        <v>4</v>
      </c>
      <c r="M20" s="381">
        <f>INDEX(UD_Output!$1:$1048576,MATCH(CONCATENATE("Provisional.",$AH20,".Total.",$AH$3),UD_Output!$A:$A,0),MATCH(M$50,UD_Output!$1:$1,0))</f>
        <v>16.7</v>
      </c>
      <c r="N20" s="381">
        <f>INDEX(UD_Output!$1:$1048576,MATCH(CONCATENATE("Provisional.",$AH20,".Total.",$AH$3),UD_Output!$A:$A,0),MATCH(N$50,UD_Output!$1:$1,0))</f>
        <v>24.4</v>
      </c>
      <c r="O20" s="189"/>
      <c r="P20" s="26">
        <f>INDEX(UD_Output!$1:$1048576,MATCH(CONCATENATE("Provisional.",$AH20,".Total.",$AH$3),UD_Output!$A:$A,0),MATCH(P$50,UD_Output!$1:$1,0))</f>
        <v>521655</v>
      </c>
      <c r="Q20" s="382">
        <f>INDEX(UD_Output!$1:$1048576,MATCH(CONCATENATE("Provisional.",$AH20,".Total.",$AH$3),UD_Output!$A:$A,0),MATCH(Q$50,UD_Output!$1:$1,0))</f>
        <v>-0.08</v>
      </c>
      <c r="R20" s="382">
        <f>INDEX(UD_Output!$1:$1048576,MATCH(CONCATENATE("Provisional.",$AH20,".Total.",$AH$3),UD_Output!$A:$A,0),MATCH(R$50,UD_Output!$1:$1,0))</f>
        <v>-0.08</v>
      </c>
      <c r="S20" s="382">
        <f>INDEX(UD_Output!$1:$1048576,MATCH(CONCATENATE("Provisional.",$AH20,".Total.",$AH$3),UD_Output!$A:$A,0),MATCH(S$50,UD_Output!$1:$1,0))</f>
        <v>-7.0000000000000007E-2</v>
      </c>
      <c r="T20" s="189"/>
      <c r="U20" s="381">
        <f>INDEX(UD_Output!$1:$1048576,MATCH(CONCATENATE("Provisional.",$AH20,".Total.",$AH$3),UD_Output!$A:$A,0),MATCH(U$50,UD_Output!$1:$1,0))</f>
        <v>97.2</v>
      </c>
      <c r="V20" s="189"/>
      <c r="W20" s="381">
        <f>INDEX(UD_Output!$1:$1048576,MATCH(CONCATENATE("Provisional.",$AH20,".Total.",$AH$3),UD_Output!$A:$A,0),MATCH(W$50,UD_Output!$1:$1,0))</f>
        <v>96.9</v>
      </c>
      <c r="X20" s="174"/>
      <c r="AH20" s="427" t="s">
        <v>398</v>
      </c>
    </row>
    <row r="21" spans="1:34" ht="20.85" customHeight="1" x14ac:dyDescent="0.3">
      <c r="A21" s="129" t="s">
        <v>19</v>
      </c>
      <c r="B21" s="26">
        <f>INDEX(UD_Output!$1:$1048576,MATCH(CONCATENATE("Provisional.",$AH21,".Total.Total"),UD_Output!$A:$A,0),MATCH(B$50,UD_Output!$1:$1,0))</f>
        <v>52</v>
      </c>
      <c r="C21" s="26">
        <f>INDEX(UD_Output!$1:$1048576,MATCH(CONCATENATE("Provisional.",$AH21,".Total.",$AH$3),UD_Output!$A:$A,0),MATCH(C$50,UD_Output!$1:$1,0))</f>
        <v>417</v>
      </c>
      <c r="D21" s="128"/>
      <c r="E21" s="381">
        <f>INDEX(UD_Output!$1:$1048576,MATCH(CONCATENATE("Provisional.",$AH21,".Total.",$AH$3),UD_Output!$A:$A,0),MATCH(E$50,UD_Output!$1:$1,0))</f>
        <v>6.8</v>
      </c>
      <c r="F21" s="189"/>
      <c r="G21" s="381">
        <f>INDEX(UD_Output!$1:$1048576,MATCH(CONCATENATE("Provisional.",$AH21,".Total.",$AH$3),UD_Output!$A:$A,0),MATCH(G$50,UD_Output!$1:$1,0))</f>
        <v>21.1</v>
      </c>
      <c r="H21" s="381">
        <f>INDEX(UD_Output!$1:$1048576,MATCH(CONCATENATE("Provisional.",$AH21,".Total.",$AH$3),UD_Output!$A:$A,0),MATCH(H$50,UD_Output!$1:$1,0))</f>
        <v>2.4</v>
      </c>
      <c r="I21" s="381">
        <f>INDEX(UD_Output!$1:$1048576,MATCH(CONCATENATE("Provisional.",$AH21,".Total.",$AH$3),UD_Output!$A:$A,0),MATCH(I$50,UD_Output!$1:$1,0))</f>
        <v>5</v>
      </c>
      <c r="J21" s="189"/>
      <c r="K21" s="381">
        <f>INDEX(UD_Output!$1:$1048576,MATCH(CONCATENATE("Provisional.",$AH21,".Total.",$AH$3),UD_Output!$A:$A,0),MATCH(K$50,UD_Output!$1:$1,0))</f>
        <v>1</v>
      </c>
      <c r="L21" s="382">
        <f>INDEX(UD_Output!$1:$1048576,MATCH(CONCATENATE("Provisional.",$AH21,".Total.",$AH$3),UD_Output!$A:$A,0),MATCH(L$50,UD_Output!$1:$1,0))</f>
        <v>0.52</v>
      </c>
      <c r="M21" s="381">
        <f>INDEX(UD_Output!$1:$1048576,MATCH(CONCATENATE("Provisional.",$AH21,".Total.",$AH$3),UD_Output!$A:$A,0),MATCH(M$50,UD_Output!$1:$1,0))</f>
        <v>0.2</v>
      </c>
      <c r="N21" s="381">
        <f>INDEX(UD_Output!$1:$1048576,MATCH(CONCATENATE("Provisional.",$AH21,".Total.",$AH$3),UD_Output!$A:$A,0),MATCH(N$50,UD_Output!$1:$1,0))</f>
        <v>0.5</v>
      </c>
      <c r="O21" s="189"/>
      <c r="P21" s="26">
        <f>INDEX(UD_Output!$1:$1048576,MATCH(CONCATENATE("Provisional.",$AH21,".Total.",$AH$3),UD_Output!$A:$A,0),MATCH(P$50,UD_Output!$1:$1,0))</f>
        <v>344</v>
      </c>
      <c r="Q21" s="382">
        <f>INDEX(UD_Output!$1:$1048576,MATCH(CONCATENATE("Provisional.",$AH21,".Total.",$AH$3),UD_Output!$A:$A,0),MATCH(Q$50,UD_Output!$1:$1,0))</f>
        <v>-1.78</v>
      </c>
      <c r="R21" s="382">
        <f>INDEX(UD_Output!$1:$1048576,MATCH(CONCATENATE("Provisional.",$AH21,".Total.",$AH$3),UD_Output!$A:$A,0),MATCH(R$50,UD_Output!$1:$1,0))</f>
        <v>-1.92</v>
      </c>
      <c r="S21" s="382">
        <f>INDEX(UD_Output!$1:$1048576,MATCH(CONCATENATE("Provisional.",$AH21,".Total.",$AH$3),UD_Output!$A:$A,0),MATCH(S$50,UD_Output!$1:$1,0))</f>
        <v>-1.65</v>
      </c>
      <c r="T21" s="189"/>
      <c r="U21" s="381">
        <f>INDEX(UD_Output!$1:$1048576,MATCH(CONCATENATE("Provisional.",$AH21,".Total.",$AH$3),UD_Output!$A:$A,0),MATCH(U$50,UD_Output!$1:$1,0))</f>
        <v>38.6</v>
      </c>
      <c r="V21" s="189"/>
      <c r="W21" s="381">
        <f>INDEX(UD_Output!$1:$1048576,MATCH(CONCATENATE("Provisional.",$AH21,".Total.",$AH$3),UD_Output!$A:$A,0),MATCH(W$50,UD_Output!$1:$1,0))</f>
        <v>38.1</v>
      </c>
      <c r="X21" s="174"/>
      <c r="AH21" s="427" t="s">
        <v>233</v>
      </c>
    </row>
    <row r="22" spans="1:34" ht="12" customHeight="1" x14ac:dyDescent="0.3">
      <c r="A22" s="129" t="s">
        <v>13</v>
      </c>
      <c r="B22" s="26">
        <f>INDEX(UD_Output!$1:$1048576,MATCH(CONCATENATE("Provisional.",$AH22,".Total.Total"),UD_Output!$A:$A,0),MATCH(B$50,UD_Output!$1:$1,0))</f>
        <v>847</v>
      </c>
      <c r="C22" s="26">
        <f>INDEX(UD_Output!$1:$1048576,MATCH(CONCATENATE("Provisional.",$AH22,".Total.",$AH$3),UD_Output!$A:$A,0),MATCH(C$50,UD_Output!$1:$1,0))</f>
        <v>45626</v>
      </c>
      <c r="D22" s="128"/>
      <c r="E22" s="381">
        <f>INDEX(UD_Output!$1:$1048576,MATCH(CONCATENATE("Provisional.",$AH22,".Total.",$AH$3),UD_Output!$A:$A,0),MATCH(E$50,UD_Output!$1:$1,0))</f>
        <v>34.6</v>
      </c>
      <c r="F22" s="189"/>
      <c r="G22" s="381">
        <f>INDEX(UD_Output!$1:$1048576,MATCH(CONCATENATE("Provisional.",$AH22,".Total.",$AH$3),UD_Output!$A:$A,0),MATCH(G$50,UD_Output!$1:$1,0))</f>
        <v>26.3</v>
      </c>
      <c r="H22" s="381">
        <f>INDEX(UD_Output!$1:$1048576,MATCH(CONCATENATE("Provisional.",$AH22,".Total.",$AH$3),UD_Output!$A:$A,0),MATCH(H$50,UD_Output!$1:$1,0))</f>
        <v>16.7</v>
      </c>
      <c r="I22" s="381">
        <f>INDEX(UD_Output!$1:$1048576,MATCH(CONCATENATE("Provisional.",$AH22,".Total.",$AH$3),UD_Output!$A:$A,0),MATCH(I$50,UD_Output!$1:$1,0))</f>
        <v>21.8</v>
      </c>
      <c r="J22" s="189"/>
      <c r="K22" s="381">
        <f>INDEX(UD_Output!$1:$1048576,MATCH(CONCATENATE("Provisional.",$AH22,".Total.",$AH$3),UD_Output!$A:$A,0),MATCH(K$50,UD_Output!$1:$1,0))</f>
        <v>9.3000000000000007</v>
      </c>
      <c r="L22" s="382">
        <f>INDEX(UD_Output!$1:$1048576,MATCH(CONCATENATE("Provisional.",$AH22,".Total.",$AH$3),UD_Output!$A:$A,0),MATCH(L$50,UD_Output!$1:$1,0))</f>
        <v>2.7</v>
      </c>
      <c r="M22" s="381">
        <f>INDEX(UD_Output!$1:$1048576,MATCH(CONCATENATE("Provisional.",$AH22,".Total.",$AH$3),UD_Output!$A:$A,0),MATCH(M$50,UD_Output!$1:$1,0))</f>
        <v>5.6</v>
      </c>
      <c r="N22" s="381">
        <f>INDEX(UD_Output!$1:$1048576,MATCH(CONCATENATE("Provisional.",$AH22,".Total.",$AH$3),UD_Output!$A:$A,0),MATCH(N$50,UD_Output!$1:$1,0))</f>
        <v>7.4</v>
      </c>
      <c r="O22" s="189"/>
      <c r="P22" s="26">
        <f>INDEX(UD_Output!$1:$1048576,MATCH(CONCATENATE("Provisional.",$AH22,".Total.",$AH$3),UD_Output!$A:$A,0),MATCH(P$50,UD_Output!$1:$1,0))</f>
        <v>0</v>
      </c>
      <c r="Q22" s="382" t="s">
        <v>77</v>
      </c>
      <c r="R22" s="382" t="s">
        <v>77</v>
      </c>
      <c r="S22" s="382" t="s">
        <v>77</v>
      </c>
      <c r="T22" s="189"/>
      <c r="U22" s="381">
        <f>INDEX(UD_Output!$1:$1048576,MATCH(CONCATENATE("Provisional.",$AH22,".Total.",$AH$3),UD_Output!$A:$A,0),MATCH(U$50,UD_Output!$1:$1,0))</f>
        <v>96.2</v>
      </c>
      <c r="V22" s="189"/>
      <c r="W22" s="381">
        <f>INDEX(UD_Output!$1:$1048576,MATCH(CONCATENATE("Provisional.",$AH22,".Total.",$AH$3),UD_Output!$A:$A,0),MATCH(W$50,UD_Output!$1:$1,0))</f>
        <v>96.2</v>
      </c>
      <c r="X22" s="174"/>
      <c r="AH22" s="427" t="s">
        <v>231</v>
      </c>
    </row>
    <row r="23" spans="1:34" ht="12" customHeight="1" x14ac:dyDescent="0.3">
      <c r="A23" s="129" t="s">
        <v>14</v>
      </c>
      <c r="B23" s="26">
        <f>INDEX(UD_Output!$1:$1048576,MATCH(CONCATENATE("Provisional.",$AH23,".Total.Total"),UD_Output!$A:$A,0),MATCH(B$50,UD_Output!$1:$1,0))</f>
        <v>297</v>
      </c>
      <c r="C23" s="26">
        <f>INDEX(UD_Output!$1:$1048576,MATCH(CONCATENATE("Provisional.",$AH23,".Total.",$AH$3),UD_Output!$A:$A,0),MATCH(C$50,UD_Output!$1:$1,0))</f>
        <v>2178</v>
      </c>
      <c r="D23" s="128"/>
      <c r="E23" s="381">
        <f>INDEX(UD_Output!$1:$1048576,MATCH(CONCATENATE("Provisional.",$AH23,".Total.",$AH$3),UD_Output!$A:$A,0),MATCH(E$50,UD_Output!$1:$1,0))</f>
        <v>7.9</v>
      </c>
      <c r="F23" s="189"/>
      <c r="G23" s="381">
        <f>INDEX(UD_Output!$1:$1048576,MATCH(CONCATENATE("Provisional.",$AH23,".Total.",$AH$3),UD_Output!$A:$A,0),MATCH(G$50,UD_Output!$1:$1,0))</f>
        <v>40.299999999999997</v>
      </c>
      <c r="H23" s="381">
        <f>INDEX(UD_Output!$1:$1048576,MATCH(CONCATENATE("Provisional.",$AH23,".Total.",$AH$3),UD_Output!$A:$A,0),MATCH(H$50,UD_Output!$1:$1,0))</f>
        <v>3.5</v>
      </c>
      <c r="I23" s="381">
        <f>INDEX(UD_Output!$1:$1048576,MATCH(CONCATENATE("Provisional.",$AH23,".Total.",$AH$3),UD_Output!$A:$A,0),MATCH(I$50,UD_Output!$1:$1,0))</f>
        <v>7.3</v>
      </c>
      <c r="J23" s="189"/>
      <c r="K23" s="381">
        <f>INDEX(UD_Output!$1:$1048576,MATCH(CONCATENATE("Provisional.",$AH23,".Total.",$AH$3),UD_Output!$A:$A,0),MATCH(K$50,UD_Output!$1:$1,0))</f>
        <v>0.2</v>
      </c>
      <c r="L23" s="382">
        <f>INDEX(UD_Output!$1:$1048576,MATCH(CONCATENATE("Provisional.",$AH23,".Total.",$AH$3),UD_Output!$A:$A,0),MATCH(L$50,UD_Output!$1:$1,0))</f>
        <v>0.56999999999999995</v>
      </c>
      <c r="M23" s="381">
        <f>INDEX(UD_Output!$1:$1048576,MATCH(CONCATENATE("Provisional.",$AH23,".Total.",$AH$3),UD_Output!$A:$A,0),MATCH(M$50,UD_Output!$1:$1,0))</f>
        <v>0</v>
      </c>
      <c r="N23" s="381">
        <f>INDEX(UD_Output!$1:$1048576,MATCH(CONCATENATE("Provisional.",$AH23,".Total.",$AH$3),UD_Output!$A:$A,0),MATCH(N$50,UD_Output!$1:$1,0))</f>
        <v>0.1</v>
      </c>
      <c r="O23" s="189"/>
      <c r="P23" s="26">
        <f>INDEX(UD_Output!$1:$1048576,MATCH(CONCATENATE("Provisional.",$AH23,".Total.",$AH$3),UD_Output!$A:$A,0),MATCH(P$50,UD_Output!$1:$1,0))</f>
        <v>0</v>
      </c>
      <c r="Q23" s="382" t="s">
        <v>77</v>
      </c>
      <c r="R23" s="382" t="s">
        <v>77</v>
      </c>
      <c r="S23" s="382" t="s">
        <v>77</v>
      </c>
      <c r="T23" s="189"/>
      <c r="U23" s="381">
        <f>INDEX(UD_Output!$1:$1048576,MATCH(CONCATENATE("Provisional.",$AH23,".Total.",$AH$3),UD_Output!$A:$A,0),MATCH(U$50,UD_Output!$1:$1,0))</f>
        <v>61</v>
      </c>
      <c r="V23" s="189"/>
      <c r="W23" s="381">
        <f>INDEX(UD_Output!$1:$1048576,MATCH(CONCATENATE("Provisional.",$AH23,".Total.",$AH$3),UD_Output!$A:$A,0),MATCH(W$50,UD_Output!$1:$1,0))</f>
        <v>57.1</v>
      </c>
      <c r="X23" s="174"/>
      <c r="AH23" s="427" t="s">
        <v>310</v>
      </c>
    </row>
    <row r="24" spans="1:34" ht="20.85" customHeight="1" x14ac:dyDescent="0.3">
      <c r="A24" s="133" t="s">
        <v>116</v>
      </c>
      <c r="B24" s="26">
        <f>INDEX(UD_Output!$1:$1048576,MATCH(CONCATENATE("Provisional.",$AH24,".Total.Total"),UD_Output!$A:$A,0),MATCH(B$50,UD_Output!$1:$1,0))</f>
        <v>1196</v>
      </c>
      <c r="C24" s="26">
        <f>INDEX(UD_Output!$1:$1048576,MATCH(CONCATENATE("Provisional.",$AH24,".Total.",$AH$3),UD_Output!$A:$A,0),MATCH(C$50,UD_Output!$1:$1,0))</f>
        <v>48221</v>
      </c>
      <c r="D24" s="128"/>
      <c r="E24" s="381">
        <f>INDEX(UD_Output!$1:$1048576,MATCH(CONCATENATE("Provisional.",$AH24,".Total.",$AH$3),UD_Output!$A:$A,0),MATCH(E$50,UD_Output!$1:$1,0))</f>
        <v>33.200000000000003</v>
      </c>
      <c r="F24" s="189"/>
      <c r="G24" s="381">
        <f>INDEX(UD_Output!$1:$1048576,MATCH(CONCATENATE("Provisional.",$AH24,".Total.",$AH$3),UD_Output!$A:$A,0),MATCH(G$50,UD_Output!$1:$1,0))</f>
        <v>26.9</v>
      </c>
      <c r="H24" s="381">
        <f>INDEX(UD_Output!$1:$1048576,MATCH(CONCATENATE("Provisional.",$AH24,".Total.",$AH$3),UD_Output!$A:$A,0),MATCH(H$50,UD_Output!$1:$1,0))</f>
        <v>15.9</v>
      </c>
      <c r="I24" s="381">
        <f>INDEX(UD_Output!$1:$1048576,MATCH(CONCATENATE("Provisional.",$AH24,".Total.",$AH$3),UD_Output!$A:$A,0),MATCH(I$50,UD_Output!$1:$1,0))</f>
        <v>21</v>
      </c>
      <c r="J24" s="189"/>
      <c r="K24" s="381">
        <f>INDEX(UD_Output!$1:$1048576,MATCH(CONCATENATE("Provisional.",$AH24,".Total.",$AH$3),UD_Output!$A:$A,0),MATCH(K$50,UD_Output!$1:$1,0))</f>
        <v>8.8000000000000007</v>
      </c>
      <c r="L24" s="382">
        <f>INDEX(UD_Output!$1:$1048576,MATCH(CONCATENATE("Provisional.",$AH24,".Total.",$AH$3),UD_Output!$A:$A,0),MATCH(L$50,UD_Output!$1:$1,0))</f>
        <v>2.59</v>
      </c>
      <c r="M24" s="381">
        <f>INDEX(UD_Output!$1:$1048576,MATCH(CONCATENATE("Provisional.",$AH24,".Total.",$AH$3),UD_Output!$A:$A,0),MATCH(M$50,UD_Output!$1:$1,0))</f>
        <v>5.3</v>
      </c>
      <c r="N24" s="381">
        <f>INDEX(UD_Output!$1:$1048576,MATCH(CONCATENATE("Provisional.",$AH24,".Total.",$AH$3),UD_Output!$A:$A,0),MATCH(N$50,UD_Output!$1:$1,0))</f>
        <v>7</v>
      </c>
      <c r="O24" s="189"/>
      <c r="P24" s="26">
        <f>INDEX(UD_Output!$1:$1048576,MATCH(CONCATENATE("Provisional.",$AH24,".Total.",$AH$3),UD_Output!$A:$A,0),MATCH(P$50,UD_Output!$1:$1,0))</f>
        <v>344</v>
      </c>
      <c r="Q24" s="382">
        <f>INDEX(UD_Output!$1:$1048576,MATCH(CONCATENATE("Provisional.",$AH24,".Total.",$AH$3),UD_Output!$A:$A,0),MATCH(Q$50,UD_Output!$1:$1,0))</f>
        <v>-1.78</v>
      </c>
      <c r="R24" s="382">
        <f>INDEX(UD_Output!$1:$1048576,MATCH(CONCATENATE("Provisional.",$AH24,".Total.",$AH$3),UD_Output!$A:$A,0),MATCH(R$50,UD_Output!$1:$1,0))</f>
        <v>-1.92</v>
      </c>
      <c r="S24" s="382">
        <f>INDEX(UD_Output!$1:$1048576,MATCH(CONCATENATE("Provisional.",$AH24,".Total.",$AH$3),UD_Output!$A:$A,0),MATCH(S$50,UD_Output!$1:$1,0))</f>
        <v>-1.65</v>
      </c>
      <c r="T24" s="189"/>
      <c r="U24" s="381">
        <f>INDEX(UD_Output!$1:$1048576,MATCH(CONCATENATE("Provisional.",$AH24,".Total.",$AH$3),UD_Output!$A:$A,0),MATCH(U$50,UD_Output!$1:$1,0))</f>
        <v>94.1</v>
      </c>
      <c r="V24" s="189"/>
      <c r="W24" s="381">
        <f>INDEX(UD_Output!$1:$1048576,MATCH(CONCATENATE("Provisional.",$AH24,".Total.",$AH$3),UD_Output!$A:$A,0),MATCH(W$50,UD_Output!$1:$1,0))</f>
        <v>93.9</v>
      </c>
      <c r="X24" s="174"/>
      <c r="AH24" s="427" t="s">
        <v>311</v>
      </c>
    </row>
    <row r="25" spans="1:34" ht="19.5" customHeight="1" x14ac:dyDescent="0.3">
      <c r="A25" s="133" t="s">
        <v>18</v>
      </c>
      <c r="B25" s="26">
        <f>INDEX(UD_Output!$1:$1048576,MATCH(CONCATENATE("Provisional.",$AH25,".Total.Total"),UD_Output!$A:$A,0),MATCH(B$50,UD_Output!$1:$1,0))</f>
        <v>1114</v>
      </c>
      <c r="C25" s="26">
        <f>INDEX(UD_Output!$1:$1048576,MATCH(CONCATENATE("Provisional.",$AH25,".Total.",$AH$3),UD_Output!$A:$A,0),MATCH(C$50,UD_Output!$1:$1,0))</f>
        <v>13433</v>
      </c>
      <c r="D25" s="128"/>
      <c r="E25" s="381">
        <f>INDEX(UD_Output!$1:$1048576,MATCH(CONCATENATE("Provisional.",$AH25,".Total.",$AH$3),UD_Output!$A:$A,0),MATCH(E$50,UD_Output!$1:$1,0))</f>
        <v>3.8</v>
      </c>
      <c r="F25" s="189"/>
      <c r="G25" s="381">
        <f>INDEX(UD_Output!$1:$1048576,MATCH(CONCATENATE("Provisional.",$AH25,".Total.",$AH$3),UD_Output!$A:$A,0),MATCH(G$50,UD_Output!$1:$1,0))</f>
        <v>19.899999999999999</v>
      </c>
      <c r="H25" s="381">
        <f>INDEX(UD_Output!$1:$1048576,MATCH(CONCATENATE("Provisional.",$AH25,".Total.",$AH$3),UD_Output!$A:$A,0),MATCH(H$50,UD_Output!$1:$1,0))</f>
        <v>1</v>
      </c>
      <c r="I25" s="381">
        <f>INDEX(UD_Output!$1:$1048576,MATCH(CONCATENATE("Provisional.",$AH25,".Total.",$AH$3),UD_Output!$A:$A,0),MATCH(I$50,UD_Output!$1:$1,0))</f>
        <v>2.5</v>
      </c>
      <c r="J25" s="189"/>
      <c r="K25" s="381">
        <f>INDEX(UD_Output!$1:$1048576,MATCH(CONCATENATE("Provisional.",$AH25,".Total.",$AH$3),UD_Output!$A:$A,0),MATCH(K$50,UD_Output!$1:$1,0))</f>
        <v>0.1</v>
      </c>
      <c r="L25" s="382">
        <f>INDEX(UD_Output!$1:$1048576,MATCH(CONCATENATE("Provisional.",$AH25,".Total.",$AH$3),UD_Output!$A:$A,0),MATCH(L$50,UD_Output!$1:$1,0))</f>
        <v>0.25</v>
      </c>
      <c r="M25" s="381">
        <f>INDEX(UD_Output!$1:$1048576,MATCH(CONCATENATE("Provisional.",$AH25,".Total.",$AH$3),UD_Output!$A:$A,0),MATCH(M$50,UD_Output!$1:$1,0))</f>
        <v>0</v>
      </c>
      <c r="N25" s="381">
        <f>INDEX(UD_Output!$1:$1048576,MATCH(CONCATENATE("Provisional.",$AH25,".Total.",$AH$3),UD_Output!$A:$A,0),MATCH(N$50,UD_Output!$1:$1,0))</f>
        <v>0.1</v>
      </c>
      <c r="O25" s="189"/>
      <c r="P25" s="26">
        <f>INDEX(UD_Output!$1:$1048576,MATCH(CONCATENATE("Provisional.",$AH25,".Total.",$AH$3),UD_Output!$A:$A,0),MATCH(P$50,UD_Output!$1:$1,0))</f>
        <v>10283</v>
      </c>
      <c r="Q25" s="382">
        <f>INDEX(UD_Output!$1:$1048576,MATCH(CONCATENATE("Provisional.",$AH25,".Total.",$AH$3),UD_Output!$A:$A,0),MATCH(Q$50,UD_Output!$1:$1,0))</f>
        <v>-1.79</v>
      </c>
      <c r="R25" s="382">
        <f>INDEX(UD_Output!$1:$1048576,MATCH(CONCATENATE("Provisional.",$AH25,".Total.",$AH$3),UD_Output!$A:$A,0),MATCH(R$50,UD_Output!$1:$1,0))</f>
        <v>-1.81</v>
      </c>
      <c r="S25" s="382">
        <f>INDEX(UD_Output!$1:$1048576,MATCH(CONCATENATE("Provisional.",$AH25,".Total.",$AH$3),UD_Output!$A:$A,0),MATCH(S$50,UD_Output!$1:$1,0))</f>
        <v>-1.76</v>
      </c>
      <c r="T25" s="189"/>
      <c r="U25" s="381">
        <f>INDEX(UD_Output!$1:$1048576,MATCH(CONCATENATE("Provisional.",$AH25,".Total.",$AH$3),UD_Output!$A:$A,0),MATCH(U$50,UD_Output!$1:$1,0))</f>
        <v>35.6</v>
      </c>
      <c r="V25" s="189"/>
      <c r="W25" s="381">
        <f>INDEX(UD_Output!$1:$1048576,MATCH(CONCATENATE("Provisional.",$AH25,".Total.",$AH$3),UD_Output!$A:$A,0),MATCH(W$50,UD_Output!$1:$1,0))</f>
        <v>33.700000000000003</v>
      </c>
      <c r="X25" s="174"/>
      <c r="AB25" s="24"/>
      <c r="AH25" s="426" t="s">
        <v>18</v>
      </c>
    </row>
    <row r="26" spans="1:34" ht="19.5" customHeight="1" x14ac:dyDescent="0.3">
      <c r="A26" s="133" t="s">
        <v>15</v>
      </c>
      <c r="B26" s="26">
        <f>INDEX(UD_Output!$1:$1048576,MATCH(CONCATENATE("Provisional.",$AH26,".Total.Total"),UD_Output!$A:$A,0),MATCH(B$50,UD_Output!$1:$1,0))</f>
        <v>5608</v>
      </c>
      <c r="C26" s="26">
        <f>INDEX(UD_Output!$1:$1048576,MATCH(CONCATENATE("Provisional.",$AH26,".Total.",$AH$3),UD_Output!$A:$A,0),MATCH(C$50,UD_Output!$1:$1,0))</f>
        <v>605874</v>
      </c>
      <c r="D26" s="128"/>
      <c r="E26" s="381">
        <f>INDEX(UD_Output!$1:$1048576,MATCH(CONCATENATE("Provisional.",$AH26,".Total.",$AH$3),UD_Output!$A:$A,0),MATCH(E$50,UD_Output!$1:$1,0))</f>
        <v>44.5</v>
      </c>
      <c r="F26" s="189"/>
      <c r="G26" s="381">
        <f>INDEX(UD_Output!$1:$1048576,MATCH(CONCATENATE("Provisional.",$AH26,".Total.",$AH$3),UD_Output!$A:$A,0),MATCH(G$50,UD_Output!$1:$1,0))</f>
        <v>90</v>
      </c>
      <c r="H26" s="381">
        <f>INDEX(UD_Output!$1:$1048576,MATCH(CONCATENATE("Provisional.",$AH26,".Total.",$AH$3),UD_Output!$A:$A,0),MATCH(H$50,UD_Output!$1:$1,0))</f>
        <v>39.799999999999997</v>
      </c>
      <c r="I26" s="381">
        <f>INDEX(UD_Output!$1:$1048576,MATCH(CONCATENATE("Provisional.",$AH26,".Total.",$AH$3),UD_Output!$A:$A,0),MATCH(I$50,UD_Output!$1:$1,0))</f>
        <v>59.5</v>
      </c>
      <c r="J26" s="189"/>
      <c r="K26" s="381">
        <f>INDEX(UD_Output!$1:$1048576,MATCH(CONCATENATE("Provisional.",$AH26,".Total.",$AH$3),UD_Output!$A:$A,0),MATCH(K$50,UD_Output!$1:$1,0))</f>
        <v>36.5</v>
      </c>
      <c r="L26" s="382">
        <f>INDEX(UD_Output!$1:$1048576,MATCH(CONCATENATE("Provisional.",$AH26,".Total.",$AH$3),UD_Output!$A:$A,0),MATCH(L$50,UD_Output!$1:$1,0))</f>
        <v>3.86</v>
      </c>
      <c r="M26" s="381">
        <f>INDEX(UD_Output!$1:$1048576,MATCH(CONCATENATE("Provisional.",$AH26,".Total.",$AH$3),UD_Output!$A:$A,0),MATCH(M$50,UD_Output!$1:$1,0))</f>
        <v>15.7</v>
      </c>
      <c r="N26" s="381">
        <f>INDEX(UD_Output!$1:$1048576,MATCH(CONCATENATE("Provisional.",$AH26,".Total.",$AH$3),UD_Output!$A:$A,0),MATCH(N$50,UD_Output!$1:$1,0))</f>
        <v>22.8</v>
      </c>
      <c r="O26" s="189"/>
      <c r="P26" s="26">
        <f>INDEX(UD_Output!$1:$1048576,MATCH(CONCATENATE("Provisional.",$AH26,".Total.",$AH$3),UD_Output!$A:$A,0),MATCH(P$50,UD_Output!$1:$1,0))</f>
        <v>521999</v>
      </c>
      <c r="Q26" s="382">
        <f>INDEX(UD_Output!$1:$1048576,MATCH(CONCATENATE("Provisional.",$AH26,".Total.",$AH$3),UD_Output!$A:$A,0),MATCH(Q$50,UD_Output!$1:$1,0))</f>
        <v>-0.08</v>
      </c>
      <c r="R26" s="382">
        <f>INDEX(UD_Output!$1:$1048576,MATCH(CONCATENATE("Provisional.",$AH26,".Total.",$AH$3),UD_Output!$A:$A,0),MATCH(R$50,UD_Output!$1:$1,0))</f>
        <v>-0.08</v>
      </c>
      <c r="S26" s="382">
        <f>INDEX(UD_Output!$1:$1048576,MATCH(CONCATENATE("Provisional.",$AH26,".Total.",$AH$3),UD_Output!$A:$A,0),MATCH(S$50,UD_Output!$1:$1,0))</f>
        <v>-7.0000000000000007E-2</v>
      </c>
      <c r="T26" s="189"/>
      <c r="U26" s="381">
        <f>INDEX(UD_Output!$1:$1048576,MATCH(CONCATENATE("Provisional.",$AH26,".Total.",$AH$3),UD_Output!$A:$A,0),MATCH(U$50,UD_Output!$1:$1,0))</f>
        <v>96.5</v>
      </c>
      <c r="V26" s="189"/>
      <c r="W26" s="381">
        <f>INDEX(UD_Output!$1:$1048576,MATCH(CONCATENATE("Provisional.",$AH26,".Total.",$AH$3),UD_Output!$A:$A,0),MATCH(W$50,UD_Output!$1:$1,0))</f>
        <v>96.2</v>
      </c>
      <c r="X26" s="174"/>
      <c r="AH26" s="427" t="s">
        <v>266</v>
      </c>
    </row>
    <row r="27" spans="1:34" ht="11.25" customHeight="1" x14ac:dyDescent="0.3">
      <c r="A27" s="21"/>
      <c r="B27" s="108"/>
      <c r="C27" s="109"/>
      <c r="D27" s="109"/>
      <c r="E27" s="110"/>
      <c r="F27" s="110"/>
      <c r="G27" s="110"/>
      <c r="H27" s="110"/>
      <c r="I27" s="110"/>
      <c r="J27" s="110"/>
      <c r="K27" s="110"/>
      <c r="L27" s="204"/>
      <c r="M27" s="110"/>
      <c r="N27" s="110"/>
      <c r="O27" s="110"/>
      <c r="P27" s="110"/>
      <c r="Q27" s="110"/>
      <c r="R27" s="110"/>
      <c r="S27" s="110"/>
      <c r="T27" s="110"/>
      <c r="U27" s="110"/>
      <c r="V27" s="110"/>
      <c r="W27" s="110"/>
      <c r="X27" s="25"/>
      <c r="Y27" s="26"/>
      <c r="AH27" s="426"/>
    </row>
    <row r="28" spans="1:34" ht="11.25" customHeight="1" x14ac:dyDescent="0.3">
      <c r="A28" s="22"/>
      <c r="B28" s="22"/>
      <c r="C28" s="8"/>
      <c r="D28" s="8"/>
      <c r="E28" s="9"/>
      <c r="F28" s="9"/>
      <c r="G28" s="9"/>
      <c r="H28" s="9"/>
      <c r="I28" s="9"/>
      <c r="J28" s="9"/>
      <c r="K28" s="9"/>
      <c r="L28" s="9"/>
      <c r="M28" s="9"/>
      <c r="N28" s="9"/>
      <c r="O28" s="9"/>
      <c r="P28" s="9"/>
      <c r="Q28" s="9"/>
      <c r="R28" s="9"/>
      <c r="S28" s="9"/>
      <c r="T28" s="9"/>
      <c r="U28" s="9"/>
      <c r="V28" s="9"/>
      <c r="X28" s="51" t="s">
        <v>29</v>
      </c>
    </row>
    <row r="29" spans="1:34" ht="14.25" customHeight="1" x14ac:dyDescent="0.3">
      <c r="A29" s="527" t="s">
        <v>26</v>
      </c>
      <c r="B29" s="527"/>
      <c r="C29" s="527"/>
      <c r="D29" s="527"/>
      <c r="E29" s="527"/>
      <c r="F29" s="527"/>
      <c r="G29" s="527"/>
      <c r="H29" s="527"/>
      <c r="I29" s="527"/>
      <c r="J29" s="527"/>
      <c r="K29" s="527"/>
      <c r="L29" s="527"/>
      <c r="M29" s="527"/>
      <c r="N29" s="527"/>
      <c r="O29" s="527"/>
      <c r="P29" s="527"/>
      <c r="Q29" s="527"/>
      <c r="R29" s="527"/>
      <c r="S29" s="527"/>
      <c r="T29" s="527"/>
      <c r="U29" s="527"/>
      <c r="V29" s="527"/>
      <c r="W29" s="527"/>
      <c r="X29" s="256"/>
    </row>
    <row r="30" spans="1:34" ht="12.75" customHeight="1" x14ac:dyDescent="0.3">
      <c r="A30" s="527" t="s">
        <v>384</v>
      </c>
      <c r="B30" s="527"/>
      <c r="C30" s="527"/>
      <c r="D30" s="527"/>
      <c r="E30" s="527"/>
      <c r="F30" s="527"/>
      <c r="G30" s="527"/>
      <c r="H30" s="527"/>
      <c r="I30" s="527"/>
      <c r="J30" s="527"/>
      <c r="K30" s="527"/>
      <c r="L30" s="527"/>
      <c r="M30" s="527"/>
      <c r="N30" s="527"/>
      <c r="O30" s="527"/>
      <c r="P30" s="527"/>
      <c r="Q30" s="527"/>
      <c r="R30" s="527"/>
      <c r="S30" s="527"/>
      <c r="T30" s="527"/>
      <c r="U30" s="527"/>
      <c r="V30" s="527"/>
      <c r="W30" s="527"/>
      <c r="X30" s="527"/>
    </row>
    <row r="31" spans="1:34" ht="36.75" customHeight="1" x14ac:dyDescent="0.3">
      <c r="A31" s="524" t="s">
        <v>108</v>
      </c>
      <c r="B31" s="524"/>
      <c r="C31" s="524"/>
      <c r="D31" s="524"/>
      <c r="E31" s="524"/>
      <c r="F31" s="524"/>
      <c r="G31" s="524"/>
      <c r="H31" s="524"/>
      <c r="I31" s="524"/>
      <c r="J31" s="524"/>
      <c r="K31" s="524"/>
      <c r="L31" s="524"/>
      <c r="M31" s="524"/>
      <c r="N31" s="524"/>
      <c r="O31" s="524"/>
      <c r="P31" s="524"/>
      <c r="Q31" s="524"/>
      <c r="R31" s="524"/>
      <c r="S31" s="524"/>
      <c r="T31" s="524"/>
      <c r="U31" s="524"/>
      <c r="V31" s="524"/>
      <c r="W31" s="524"/>
      <c r="X31" s="524"/>
    </row>
    <row r="32" spans="1:34" ht="14.25" customHeight="1" x14ac:dyDescent="0.3">
      <c r="A32" s="524" t="s">
        <v>423</v>
      </c>
      <c r="B32" s="524"/>
      <c r="C32" s="524"/>
      <c r="D32" s="524"/>
      <c r="E32" s="524"/>
      <c r="F32" s="524"/>
      <c r="G32" s="524"/>
      <c r="H32" s="524"/>
      <c r="I32" s="524"/>
      <c r="J32" s="524"/>
      <c r="K32" s="524"/>
      <c r="L32" s="524"/>
      <c r="M32" s="524"/>
      <c r="N32" s="524"/>
      <c r="O32" s="524"/>
      <c r="P32" s="524"/>
      <c r="Q32" s="524"/>
      <c r="R32" s="524"/>
      <c r="S32" s="524"/>
      <c r="T32" s="524"/>
      <c r="U32" s="524"/>
      <c r="V32" s="524"/>
      <c r="W32" s="524"/>
      <c r="X32" s="256"/>
    </row>
    <row r="33" spans="1:34" ht="29.25" customHeight="1" x14ac:dyDescent="0.3">
      <c r="A33" s="530" t="s">
        <v>385</v>
      </c>
      <c r="B33" s="530"/>
      <c r="C33" s="530"/>
      <c r="D33" s="530"/>
      <c r="E33" s="530"/>
      <c r="F33" s="530"/>
      <c r="G33" s="530"/>
      <c r="H33" s="530"/>
      <c r="I33" s="530"/>
      <c r="J33" s="530"/>
      <c r="K33" s="530"/>
      <c r="L33" s="530"/>
      <c r="M33" s="530"/>
      <c r="N33" s="530"/>
      <c r="O33" s="530"/>
      <c r="P33" s="530"/>
      <c r="Q33" s="530"/>
      <c r="R33" s="530"/>
      <c r="S33" s="530"/>
      <c r="T33" s="530"/>
      <c r="U33" s="530"/>
      <c r="V33" s="530"/>
      <c r="W33" s="530"/>
      <c r="X33" s="530"/>
    </row>
    <row r="34" spans="1:34" ht="52.5" customHeight="1" x14ac:dyDescent="0.3">
      <c r="A34" s="530" t="s">
        <v>455</v>
      </c>
      <c r="B34" s="530"/>
      <c r="C34" s="530"/>
      <c r="D34" s="530"/>
      <c r="E34" s="530"/>
      <c r="F34" s="530"/>
      <c r="G34" s="530"/>
      <c r="H34" s="530"/>
      <c r="I34" s="530"/>
      <c r="J34" s="530"/>
      <c r="K34" s="530"/>
      <c r="L34" s="530"/>
      <c r="M34" s="530"/>
      <c r="N34" s="530"/>
      <c r="O34" s="530"/>
      <c r="P34" s="530"/>
      <c r="Q34" s="530"/>
      <c r="R34" s="530"/>
      <c r="S34" s="530"/>
      <c r="T34" s="530"/>
      <c r="U34" s="530"/>
      <c r="V34" s="530"/>
      <c r="W34" s="530"/>
      <c r="X34" s="530"/>
    </row>
    <row r="35" spans="1:34" ht="27.75" customHeight="1" x14ac:dyDescent="0.3">
      <c r="A35" s="524" t="s">
        <v>389</v>
      </c>
      <c r="B35" s="524"/>
      <c r="C35" s="524"/>
      <c r="D35" s="524"/>
      <c r="E35" s="524"/>
      <c r="F35" s="524"/>
      <c r="G35" s="524"/>
      <c r="H35" s="524"/>
      <c r="I35" s="524"/>
      <c r="J35" s="524"/>
      <c r="K35" s="524"/>
      <c r="L35" s="524"/>
      <c r="M35" s="524"/>
      <c r="N35" s="524"/>
      <c r="O35" s="524"/>
      <c r="P35" s="524"/>
      <c r="Q35" s="524"/>
      <c r="R35" s="524"/>
      <c r="S35" s="524"/>
      <c r="T35" s="524"/>
      <c r="U35" s="524"/>
      <c r="V35" s="524"/>
      <c r="W35" s="524"/>
      <c r="X35" s="524"/>
    </row>
    <row r="36" spans="1:34" ht="15" customHeight="1" x14ac:dyDescent="0.3">
      <c r="A36" s="529" t="s">
        <v>390</v>
      </c>
      <c r="B36" s="529"/>
      <c r="C36" s="529"/>
      <c r="D36" s="529"/>
      <c r="E36" s="529"/>
      <c r="F36" s="529"/>
      <c r="G36" s="529"/>
      <c r="H36" s="529"/>
      <c r="I36" s="529"/>
      <c r="J36" s="529"/>
      <c r="K36" s="529"/>
      <c r="L36" s="529"/>
      <c r="M36" s="529"/>
      <c r="N36" s="529"/>
      <c r="O36" s="529"/>
      <c r="P36" s="529"/>
      <c r="Q36" s="529"/>
      <c r="R36" s="529"/>
      <c r="S36" s="529"/>
      <c r="T36" s="529"/>
      <c r="U36" s="529"/>
      <c r="V36" s="529"/>
      <c r="W36" s="529"/>
      <c r="X36" s="529"/>
    </row>
    <row r="37" spans="1:34" ht="63" customHeight="1" x14ac:dyDescent="0.3">
      <c r="A37" s="524" t="s">
        <v>391</v>
      </c>
      <c r="B37" s="524"/>
      <c r="C37" s="524"/>
      <c r="D37" s="524"/>
      <c r="E37" s="524"/>
      <c r="F37" s="524"/>
      <c r="G37" s="524"/>
      <c r="H37" s="524"/>
      <c r="I37" s="524"/>
      <c r="J37" s="524"/>
      <c r="K37" s="524"/>
      <c r="L37" s="524"/>
      <c r="M37" s="524"/>
      <c r="N37" s="524"/>
      <c r="O37" s="524"/>
      <c r="P37" s="524"/>
      <c r="Q37" s="524"/>
      <c r="R37" s="524"/>
      <c r="S37" s="524"/>
      <c r="T37" s="524"/>
      <c r="U37" s="524"/>
      <c r="V37" s="524"/>
      <c r="W37" s="524"/>
      <c r="X37" s="524"/>
    </row>
    <row r="38" spans="1:34" ht="15" customHeight="1" x14ac:dyDescent="0.3">
      <c r="A38" s="524" t="s">
        <v>100</v>
      </c>
      <c r="B38" s="524"/>
      <c r="C38" s="524"/>
      <c r="D38" s="524"/>
      <c r="E38" s="524"/>
      <c r="F38" s="524"/>
      <c r="G38" s="524"/>
      <c r="H38" s="524"/>
      <c r="I38" s="524"/>
      <c r="J38" s="524"/>
      <c r="K38" s="524"/>
      <c r="L38" s="524"/>
      <c r="M38" s="524"/>
      <c r="N38" s="524"/>
      <c r="O38" s="524"/>
      <c r="P38" s="524"/>
      <c r="Q38" s="524"/>
      <c r="R38" s="524"/>
      <c r="S38" s="524"/>
      <c r="T38" s="524"/>
      <c r="U38" s="524"/>
      <c r="V38" s="524"/>
      <c r="W38" s="524"/>
      <c r="X38" s="524"/>
    </row>
    <row r="39" spans="1:34" ht="15" customHeight="1" x14ac:dyDescent="0.3">
      <c r="A39" s="524" t="s">
        <v>91</v>
      </c>
      <c r="B39" s="524"/>
      <c r="C39" s="524"/>
      <c r="D39" s="524"/>
      <c r="E39" s="524"/>
      <c r="F39" s="524"/>
      <c r="G39" s="524"/>
      <c r="H39" s="524"/>
      <c r="I39" s="524"/>
      <c r="J39" s="524"/>
      <c r="K39" s="524"/>
      <c r="L39" s="524"/>
      <c r="M39" s="524"/>
      <c r="N39" s="524"/>
      <c r="O39" s="524"/>
      <c r="P39" s="524"/>
      <c r="Q39" s="524"/>
      <c r="R39" s="524"/>
      <c r="S39" s="524"/>
      <c r="T39" s="524"/>
      <c r="U39" s="524"/>
      <c r="V39" s="524"/>
      <c r="W39" s="524"/>
      <c r="X39" s="524"/>
    </row>
    <row r="40" spans="1:34" ht="26.25" customHeight="1" x14ac:dyDescent="0.3">
      <c r="A40" s="524" t="s">
        <v>375</v>
      </c>
      <c r="B40" s="524"/>
      <c r="C40" s="524"/>
      <c r="D40" s="524"/>
      <c r="E40" s="524"/>
      <c r="F40" s="524"/>
      <c r="G40" s="524"/>
      <c r="H40" s="524"/>
      <c r="I40" s="524"/>
      <c r="J40" s="524"/>
      <c r="K40" s="524"/>
      <c r="L40" s="524"/>
      <c r="M40" s="524"/>
      <c r="N40" s="524"/>
      <c r="O40" s="524"/>
      <c r="P40" s="524"/>
      <c r="Q40" s="524"/>
      <c r="R40" s="524"/>
      <c r="S40" s="524"/>
      <c r="T40" s="524"/>
      <c r="U40" s="524"/>
      <c r="V40" s="524"/>
      <c r="W40" s="524"/>
      <c r="X40" s="524"/>
    </row>
    <row r="41" spans="1:34" ht="15" customHeight="1" x14ac:dyDescent="0.3">
      <c r="A41" s="524" t="s">
        <v>117</v>
      </c>
      <c r="B41" s="524"/>
      <c r="C41" s="524"/>
      <c r="D41" s="524"/>
      <c r="E41" s="524"/>
      <c r="F41" s="524"/>
      <c r="G41" s="524"/>
      <c r="H41" s="524"/>
      <c r="I41" s="524"/>
      <c r="J41" s="524"/>
      <c r="K41" s="524"/>
      <c r="L41" s="524"/>
      <c r="M41" s="524"/>
      <c r="N41" s="524"/>
      <c r="O41" s="524"/>
      <c r="P41" s="524"/>
      <c r="Q41" s="524"/>
      <c r="R41" s="524"/>
      <c r="S41" s="524"/>
      <c r="T41" s="524"/>
      <c r="U41" s="524"/>
      <c r="V41" s="524"/>
      <c r="W41" s="524"/>
      <c r="X41" s="524"/>
    </row>
    <row r="42" spans="1:34" x14ac:dyDescent="0.3">
      <c r="A42" s="259"/>
      <c r="B42" s="259"/>
      <c r="C42" s="259"/>
      <c r="D42" s="259"/>
      <c r="E42" s="259"/>
      <c r="F42" s="259"/>
      <c r="G42" s="259"/>
      <c r="H42" s="259"/>
      <c r="I42" s="259"/>
      <c r="J42" s="259"/>
      <c r="K42" s="259"/>
      <c r="L42" s="259"/>
      <c r="M42" s="259"/>
      <c r="N42" s="259"/>
      <c r="O42" s="259"/>
      <c r="P42" s="259"/>
      <c r="Q42" s="259"/>
      <c r="R42" s="259"/>
      <c r="S42" s="259"/>
      <c r="T42" s="259"/>
      <c r="U42" s="259"/>
      <c r="V42" s="259"/>
      <c r="W42" s="259"/>
      <c r="X42" s="259"/>
    </row>
    <row r="43" spans="1:34" x14ac:dyDescent="0.3">
      <c r="A43" s="533" t="s">
        <v>78</v>
      </c>
      <c r="B43" s="533"/>
      <c r="C43" s="533"/>
      <c r="D43" s="533"/>
      <c r="E43" s="533"/>
      <c r="F43" s="533"/>
      <c r="G43" s="533"/>
      <c r="H43" s="533"/>
      <c r="I43" s="533"/>
      <c r="J43" s="533"/>
      <c r="K43" s="533"/>
      <c r="L43" s="533"/>
      <c r="M43" s="533"/>
      <c r="N43" s="533"/>
      <c r="O43" s="533"/>
      <c r="P43" s="533"/>
      <c r="Q43" s="533"/>
      <c r="R43" s="533"/>
      <c r="S43" s="533"/>
      <c r="T43" s="533"/>
      <c r="U43" s="533"/>
      <c r="V43" s="533"/>
      <c r="W43" s="533"/>
      <c r="X43" s="533"/>
    </row>
    <row r="46" spans="1:34" x14ac:dyDescent="0.3">
      <c r="A46" s="531"/>
      <c r="B46" s="531"/>
      <c r="C46" s="531"/>
      <c r="D46" s="531"/>
      <c r="E46" s="531"/>
      <c r="F46" s="531"/>
      <c r="G46" s="531"/>
      <c r="H46" s="531"/>
      <c r="I46" s="531"/>
      <c r="J46" s="531"/>
      <c r="K46" s="531"/>
      <c r="L46" s="531"/>
      <c r="M46" s="531"/>
      <c r="N46" s="531"/>
      <c r="O46" s="531"/>
      <c r="P46" s="531"/>
      <c r="Q46" s="531"/>
      <c r="R46" s="531"/>
      <c r="S46" s="531"/>
      <c r="T46" s="531"/>
      <c r="AH46" s="192"/>
    </row>
    <row r="47" spans="1:34" ht="50.25" customHeight="1" x14ac:dyDescent="0.3">
      <c r="A47" s="524"/>
      <c r="B47" s="524"/>
      <c r="C47" s="524"/>
      <c r="D47" s="524"/>
      <c r="E47" s="524"/>
      <c r="F47" s="524"/>
      <c r="G47" s="524"/>
      <c r="H47" s="524"/>
      <c r="I47" s="524"/>
      <c r="J47" s="524"/>
      <c r="K47" s="524"/>
      <c r="L47" s="524"/>
      <c r="M47" s="524"/>
      <c r="N47" s="524"/>
      <c r="O47" s="524"/>
      <c r="P47" s="524"/>
      <c r="Q47" s="524"/>
      <c r="R47" s="524"/>
      <c r="S47" s="524"/>
      <c r="T47" s="524"/>
    </row>
    <row r="50" spans="2:34" s="192" customFormat="1" x14ac:dyDescent="0.3">
      <c r="B50" s="420" t="s">
        <v>199</v>
      </c>
      <c r="C50" s="421" t="s">
        <v>200</v>
      </c>
      <c r="D50" s="421"/>
      <c r="E50" s="422" t="s">
        <v>202</v>
      </c>
      <c r="F50" s="422"/>
      <c r="G50" s="422" t="s">
        <v>204</v>
      </c>
      <c r="H50" s="422" t="s">
        <v>206</v>
      </c>
      <c r="I50" s="422" t="s">
        <v>208</v>
      </c>
      <c r="J50" s="422"/>
      <c r="K50" s="422" t="s">
        <v>210</v>
      </c>
      <c r="L50" s="422" t="s">
        <v>216</v>
      </c>
      <c r="M50" s="422" t="s">
        <v>212</v>
      </c>
      <c r="N50" s="422" t="s">
        <v>214</v>
      </c>
      <c r="O50" s="423"/>
      <c r="P50" s="423" t="s">
        <v>217</v>
      </c>
      <c r="Q50" s="423" t="s">
        <v>218</v>
      </c>
      <c r="R50" s="423" t="s">
        <v>299</v>
      </c>
      <c r="S50" s="423" t="s">
        <v>298</v>
      </c>
      <c r="T50" s="423"/>
      <c r="U50" s="423" t="s">
        <v>220</v>
      </c>
      <c r="V50" s="423"/>
      <c r="W50" s="423" t="s">
        <v>222</v>
      </c>
      <c r="X50" s="378"/>
      <c r="AH50" s="20"/>
    </row>
  </sheetData>
  <sheetProtection sheet="1" objects="1" scenarios="1"/>
  <mergeCells count="27">
    <mergeCell ref="A1:I1"/>
    <mergeCell ref="A41:X41"/>
    <mergeCell ref="A43:X43"/>
    <mergeCell ref="V3:W3"/>
    <mergeCell ref="B5:B6"/>
    <mergeCell ref="C5:C6"/>
    <mergeCell ref="E5:E6"/>
    <mergeCell ref="G5:I5"/>
    <mergeCell ref="K5:N5"/>
    <mergeCell ref="P5:S5"/>
    <mergeCell ref="U5:U6"/>
    <mergeCell ref="W5:W6"/>
    <mergeCell ref="A34:X34"/>
    <mergeCell ref="A47:T47"/>
    <mergeCell ref="A40:X40"/>
    <mergeCell ref="AB9:AG9"/>
    <mergeCell ref="A30:X30"/>
    <mergeCell ref="A32:W32"/>
    <mergeCell ref="A35:X35"/>
    <mergeCell ref="A36:X36"/>
    <mergeCell ref="A38:X38"/>
    <mergeCell ref="A39:X39"/>
    <mergeCell ref="A31:X31"/>
    <mergeCell ref="A33:X33"/>
    <mergeCell ref="A46:T46"/>
    <mergeCell ref="A37:X37"/>
    <mergeCell ref="A29:W29"/>
  </mergeCells>
  <conditionalFormatting sqref="Y27">
    <cfRule type="expression" dxfId="0" priority="1">
      <formula>(#REF!="Percentage")</formula>
    </cfRule>
  </conditionalFormatting>
  <dataValidations count="2">
    <dataValidation type="list" allowBlank="1" showInputMessage="1" showErrorMessage="1" sqref="WVY982053:WVY982054 WMC982053:WMC982054 WCG982053:WCG982054 VSK982053:VSK982054 VIO982053:VIO982054 UYS982053:UYS982054 UOW982053:UOW982054 UFA982053:UFA982054 TVE982053:TVE982054 TLI982053:TLI982054 TBM982053:TBM982054 SRQ982053:SRQ982054 SHU982053:SHU982054 RXY982053:RXY982054 ROC982053:ROC982054 REG982053:REG982054 QUK982053:QUK982054 QKO982053:QKO982054 QAS982053:QAS982054 PQW982053:PQW982054 PHA982053:PHA982054 OXE982053:OXE982054 ONI982053:ONI982054 ODM982053:ODM982054 NTQ982053:NTQ982054 NJU982053:NJU982054 MZY982053:MZY982054 MQC982053:MQC982054 MGG982053:MGG982054 LWK982053:LWK982054 LMO982053:LMO982054 LCS982053:LCS982054 KSW982053:KSW982054 KJA982053:KJA982054 JZE982053:JZE982054 JPI982053:JPI982054 JFM982053:JFM982054 IVQ982053:IVQ982054 ILU982053:ILU982054 IBY982053:IBY982054 HSC982053:HSC982054 HIG982053:HIG982054 GYK982053:GYK982054 GOO982053:GOO982054 GES982053:GES982054 FUW982053:FUW982054 FLA982053:FLA982054 FBE982053:FBE982054 ERI982053:ERI982054 EHM982053:EHM982054 DXQ982053:DXQ982054 DNU982053:DNU982054 DDY982053:DDY982054 CUC982053:CUC982054 CKG982053:CKG982054 CAK982053:CAK982054 BQO982053:BQO982054 BGS982053:BGS982054 AWW982053:AWW982054 ANA982053:ANA982054 ADE982053:ADE982054 TI982053:TI982054 JM982053:JM982054 WVY916517:WVY916518 WMC916517:WMC916518 WCG916517:WCG916518 VSK916517:VSK916518 VIO916517:VIO916518 UYS916517:UYS916518 UOW916517:UOW916518 UFA916517:UFA916518 TVE916517:TVE916518 TLI916517:TLI916518 TBM916517:TBM916518 SRQ916517:SRQ916518 SHU916517:SHU916518 RXY916517:RXY916518 ROC916517:ROC916518 REG916517:REG916518 QUK916517:QUK916518 QKO916517:QKO916518 QAS916517:QAS916518 PQW916517:PQW916518 PHA916517:PHA916518 OXE916517:OXE916518 ONI916517:ONI916518 ODM916517:ODM916518 NTQ916517:NTQ916518 NJU916517:NJU916518 MZY916517:MZY916518 MQC916517:MQC916518 MGG916517:MGG916518 LWK916517:LWK916518 LMO916517:LMO916518 LCS916517:LCS916518 KSW916517:KSW916518 KJA916517:KJA916518 JZE916517:JZE916518 JPI916517:JPI916518 JFM916517:JFM916518 IVQ916517:IVQ916518 ILU916517:ILU916518 IBY916517:IBY916518 HSC916517:HSC916518 HIG916517:HIG916518 GYK916517:GYK916518 GOO916517:GOO916518 GES916517:GES916518 FUW916517:FUW916518 FLA916517:FLA916518 FBE916517:FBE916518 ERI916517:ERI916518 EHM916517:EHM916518 DXQ916517:DXQ916518 DNU916517:DNU916518 DDY916517:DDY916518 CUC916517:CUC916518 CKG916517:CKG916518 CAK916517:CAK916518 BQO916517:BQO916518 BGS916517:BGS916518 AWW916517:AWW916518 ANA916517:ANA916518 ADE916517:ADE916518 TI916517:TI916518 JM916517:JM916518 WVY850981:WVY850982 WMC850981:WMC850982 WCG850981:WCG850982 VSK850981:VSK850982 VIO850981:VIO850982 UYS850981:UYS850982 UOW850981:UOW850982 UFA850981:UFA850982 TVE850981:TVE850982 TLI850981:TLI850982 TBM850981:TBM850982 SRQ850981:SRQ850982 SHU850981:SHU850982 RXY850981:RXY850982 ROC850981:ROC850982 REG850981:REG850982 QUK850981:QUK850982 QKO850981:QKO850982 QAS850981:QAS850982 PQW850981:PQW850982 PHA850981:PHA850982 OXE850981:OXE850982 ONI850981:ONI850982 ODM850981:ODM850982 NTQ850981:NTQ850982 NJU850981:NJU850982 MZY850981:MZY850982 MQC850981:MQC850982 MGG850981:MGG850982 LWK850981:LWK850982 LMO850981:LMO850982 LCS850981:LCS850982 KSW850981:KSW850982 KJA850981:KJA850982 JZE850981:JZE850982 JPI850981:JPI850982 JFM850981:JFM850982 IVQ850981:IVQ850982 ILU850981:ILU850982 IBY850981:IBY850982 HSC850981:HSC850982 HIG850981:HIG850982 GYK850981:GYK850982 GOO850981:GOO850982 GES850981:GES850982 FUW850981:FUW850982 FLA850981:FLA850982 FBE850981:FBE850982 ERI850981:ERI850982 EHM850981:EHM850982 DXQ850981:DXQ850982 DNU850981:DNU850982 DDY850981:DDY850982 CUC850981:CUC850982 CKG850981:CKG850982 CAK850981:CAK850982 BQO850981:BQO850982 BGS850981:BGS850982 AWW850981:AWW850982 ANA850981:ANA850982 ADE850981:ADE850982 TI850981:TI850982 JM850981:JM850982 WVY785445:WVY785446 WMC785445:WMC785446 WCG785445:WCG785446 VSK785445:VSK785446 VIO785445:VIO785446 UYS785445:UYS785446 UOW785445:UOW785446 UFA785445:UFA785446 TVE785445:TVE785446 TLI785445:TLI785446 TBM785445:TBM785446 SRQ785445:SRQ785446 SHU785445:SHU785446 RXY785445:RXY785446 ROC785445:ROC785446 REG785445:REG785446 QUK785445:QUK785446 QKO785445:QKO785446 QAS785445:QAS785446 PQW785445:PQW785446 PHA785445:PHA785446 OXE785445:OXE785446 ONI785445:ONI785446 ODM785445:ODM785446 NTQ785445:NTQ785446 NJU785445:NJU785446 MZY785445:MZY785446 MQC785445:MQC785446 MGG785445:MGG785446 LWK785445:LWK785446 LMO785445:LMO785446 LCS785445:LCS785446 KSW785445:KSW785446 KJA785445:KJA785446 JZE785445:JZE785446 JPI785445:JPI785446 JFM785445:JFM785446 IVQ785445:IVQ785446 ILU785445:ILU785446 IBY785445:IBY785446 HSC785445:HSC785446 HIG785445:HIG785446 GYK785445:GYK785446 GOO785445:GOO785446 GES785445:GES785446 FUW785445:FUW785446 FLA785445:FLA785446 FBE785445:FBE785446 ERI785445:ERI785446 EHM785445:EHM785446 DXQ785445:DXQ785446 DNU785445:DNU785446 DDY785445:DDY785446 CUC785445:CUC785446 CKG785445:CKG785446 CAK785445:CAK785446 BQO785445:BQO785446 BGS785445:BGS785446 AWW785445:AWW785446 ANA785445:ANA785446 ADE785445:ADE785446 TI785445:TI785446 JM785445:JM785446 WVY719909:WVY719910 WMC719909:WMC719910 WCG719909:WCG719910 VSK719909:VSK719910 VIO719909:VIO719910 UYS719909:UYS719910 UOW719909:UOW719910 UFA719909:UFA719910 TVE719909:TVE719910 TLI719909:TLI719910 TBM719909:TBM719910 SRQ719909:SRQ719910 SHU719909:SHU719910 RXY719909:RXY719910 ROC719909:ROC719910 REG719909:REG719910 QUK719909:QUK719910 QKO719909:QKO719910 QAS719909:QAS719910 PQW719909:PQW719910 PHA719909:PHA719910 OXE719909:OXE719910 ONI719909:ONI719910 ODM719909:ODM719910 NTQ719909:NTQ719910 NJU719909:NJU719910 MZY719909:MZY719910 MQC719909:MQC719910 MGG719909:MGG719910 LWK719909:LWK719910 LMO719909:LMO719910 LCS719909:LCS719910 KSW719909:KSW719910 KJA719909:KJA719910 JZE719909:JZE719910 JPI719909:JPI719910 JFM719909:JFM719910 IVQ719909:IVQ719910 ILU719909:ILU719910 IBY719909:IBY719910 HSC719909:HSC719910 HIG719909:HIG719910 GYK719909:GYK719910 GOO719909:GOO719910 GES719909:GES719910 FUW719909:FUW719910 FLA719909:FLA719910 FBE719909:FBE719910 ERI719909:ERI719910 EHM719909:EHM719910 DXQ719909:DXQ719910 DNU719909:DNU719910 DDY719909:DDY719910 CUC719909:CUC719910 CKG719909:CKG719910 CAK719909:CAK719910 BQO719909:BQO719910 BGS719909:BGS719910 AWW719909:AWW719910 ANA719909:ANA719910 ADE719909:ADE719910 TI719909:TI719910 JM719909:JM719910 WVY654373:WVY654374 WMC654373:WMC654374 WCG654373:WCG654374 VSK654373:VSK654374 VIO654373:VIO654374 UYS654373:UYS654374 UOW654373:UOW654374 UFA654373:UFA654374 TVE654373:TVE654374 TLI654373:TLI654374 TBM654373:TBM654374 SRQ654373:SRQ654374 SHU654373:SHU654374 RXY654373:RXY654374 ROC654373:ROC654374 REG654373:REG654374 QUK654373:QUK654374 QKO654373:QKO654374 QAS654373:QAS654374 PQW654373:PQW654374 PHA654373:PHA654374 OXE654373:OXE654374 ONI654373:ONI654374 ODM654373:ODM654374 NTQ654373:NTQ654374 NJU654373:NJU654374 MZY654373:MZY654374 MQC654373:MQC654374 MGG654373:MGG654374 LWK654373:LWK654374 LMO654373:LMO654374 LCS654373:LCS654374 KSW654373:KSW654374 KJA654373:KJA654374 JZE654373:JZE654374 JPI654373:JPI654374 JFM654373:JFM654374 IVQ654373:IVQ654374 ILU654373:ILU654374 IBY654373:IBY654374 HSC654373:HSC654374 HIG654373:HIG654374 GYK654373:GYK654374 GOO654373:GOO654374 GES654373:GES654374 FUW654373:FUW654374 FLA654373:FLA654374 FBE654373:FBE654374 ERI654373:ERI654374 EHM654373:EHM654374 DXQ654373:DXQ654374 DNU654373:DNU654374 DDY654373:DDY654374 CUC654373:CUC654374 CKG654373:CKG654374 CAK654373:CAK654374 BQO654373:BQO654374 BGS654373:BGS654374 AWW654373:AWW654374 ANA654373:ANA654374 ADE654373:ADE654374 TI654373:TI654374 JM654373:JM654374 WVY588837:WVY588838 WMC588837:WMC588838 WCG588837:WCG588838 VSK588837:VSK588838 VIO588837:VIO588838 UYS588837:UYS588838 UOW588837:UOW588838 UFA588837:UFA588838 TVE588837:TVE588838 TLI588837:TLI588838 TBM588837:TBM588838 SRQ588837:SRQ588838 SHU588837:SHU588838 RXY588837:RXY588838 ROC588837:ROC588838 REG588837:REG588838 QUK588837:QUK588838 QKO588837:QKO588838 QAS588837:QAS588838 PQW588837:PQW588838 PHA588837:PHA588838 OXE588837:OXE588838 ONI588837:ONI588838 ODM588837:ODM588838 NTQ588837:NTQ588838 NJU588837:NJU588838 MZY588837:MZY588838 MQC588837:MQC588838 MGG588837:MGG588838 LWK588837:LWK588838 LMO588837:LMO588838 LCS588837:LCS588838 KSW588837:KSW588838 KJA588837:KJA588838 JZE588837:JZE588838 JPI588837:JPI588838 JFM588837:JFM588838 IVQ588837:IVQ588838 ILU588837:ILU588838 IBY588837:IBY588838 HSC588837:HSC588838 HIG588837:HIG588838 GYK588837:GYK588838 GOO588837:GOO588838 GES588837:GES588838 FUW588837:FUW588838 FLA588837:FLA588838 FBE588837:FBE588838 ERI588837:ERI588838 EHM588837:EHM588838 DXQ588837:DXQ588838 DNU588837:DNU588838 DDY588837:DDY588838 CUC588837:CUC588838 CKG588837:CKG588838 CAK588837:CAK588838 BQO588837:BQO588838 BGS588837:BGS588838 AWW588837:AWW588838 ANA588837:ANA588838 ADE588837:ADE588838 TI588837:TI588838 JM588837:JM588838 WVY523301:WVY523302 WMC523301:WMC523302 WCG523301:WCG523302 VSK523301:VSK523302 VIO523301:VIO523302 UYS523301:UYS523302 UOW523301:UOW523302 UFA523301:UFA523302 TVE523301:TVE523302 TLI523301:TLI523302 TBM523301:TBM523302 SRQ523301:SRQ523302 SHU523301:SHU523302 RXY523301:RXY523302 ROC523301:ROC523302 REG523301:REG523302 QUK523301:QUK523302 QKO523301:QKO523302 QAS523301:QAS523302 PQW523301:PQW523302 PHA523301:PHA523302 OXE523301:OXE523302 ONI523301:ONI523302 ODM523301:ODM523302 NTQ523301:NTQ523302 NJU523301:NJU523302 MZY523301:MZY523302 MQC523301:MQC523302 MGG523301:MGG523302 LWK523301:LWK523302 LMO523301:LMO523302 LCS523301:LCS523302 KSW523301:KSW523302 KJA523301:KJA523302 JZE523301:JZE523302 JPI523301:JPI523302 JFM523301:JFM523302 IVQ523301:IVQ523302 ILU523301:ILU523302 IBY523301:IBY523302 HSC523301:HSC523302 HIG523301:HIG523302 GYK523301:GYK523302 GOO523301:GOO523302 GES523301:GES523302 FUW523301:FUW523302 FLA523301:FLA523302 FBE523301:FBE523302 ERI523301:ERI523302 EHM523301:EHM523302 DXQ523301:DXQ523302 DNU523301:DNU523302 DDY523301:DDY523302 CUC523301:CUC523302 CKG523301:CKG523302 CAK523301:CAK523302 BQO523301:BQO523302 BGS523301:BGS523302 AWW523301:AWW523302 ANA523301:ANA523302 ADE523301:ADE523302 TI523301:TI523302 JM523301:JM523302 WVY457765:WVY457766 WMC457765:WMC457766 WCG457765:WCG457766 VSK457765:VSK457766 VIO457765:VIO457766 UYS457765:UYS457766 UOW457765:UOW457766 UFA457765:UFA457766 TVE457765:TVE457766 TLI457765:TLI457766 TBM457765:TBM457766 SRQ457765:SRQ457766 SHU457765:SHU457766 RXY457765:RXY457766 ROC457765:ROC457766 REG457765:REG457766 QUK457765:QUK457766 QKO457765:QKO457766 QAS457765:QAS457766 PQW457765:PQW457766 PHA457765:PHA457766 OXE457765:OXE457766 ONI457765:ONI457766 ODM457765:ODM457766 NTQ457765:NTQ457766 NJU457765:NJU457766 MZY457765:MZY457766 MQC457765:MQC457766 MGG457765:MGG457766 LWK457765:LWK457766 LMO457765:LMO457766 LCS457765:LCS457766 KSW457765:KSW457766 KJA457765:KJA457766 JZE457765:JZE457766 JPI457765:JPI457766 JFM457765:JFM457766 IVQ457765:IVQ457766 ILU457765:ILU457766 IBY457765:IBY457766 HSC457765:HSC457766 HIG457765:HIG457766 GYK457765:GYK457766 GOO457765:GOO457766 GES457765:GES457766 FUW457765:FUW457766 FLA457765:FLA457766 FBE457765:FBE457766 ERI457765:ERI457766 EHM457765:EHM457766 DXQ457765:DXQ457766 DNU457765:DNU457766 DDY457765:DDY457766 CUC457765:CUC457766 CKG457765:CKG457766 CAK457765:CAK457766 BQO457765:BQO457766 BGS457765:BGS457766 AWW457765:AWW457766 ANA457765:ANA457766 ADE457765:ADE457766 TI457765:TI457766 JM457765:JM457766 WVY392229:WVY392230 WMC392229:WMC392230 WCG392229:WCG392230 VSK392229:VSK392230 VIO392229:VIO392230 UYS392229:UYS392230 UOW392229:UOW392230 UFA392229:UFA392230 TVE392229:TVE392230 TLI392229:TLI392230 TBM392229:TBM392230 SRQ392229:SRQ392230 SHU392229:SHU392230 RXY392229:RXY392230 ROC392229:ROC392230 REG392229:REG392230 QUK392229:QUK392230 QKO392229:QKO392230 QAS392229:QAS392230 PQW392229:PQW392230 PHA392229:PHA392230 OXE392229:OXE392230 ONI392229:ONI392230 ODM392229:ODM392230 NTQ392229:NTQ392230 NJU392229:NJU392230 MZY392229:MZY392230 MQC392229:MQC392230 MGG392229:MGG392230 LWK392229:LWK392230 LMO392229:LMO392230 LCS392229:LCS392230 KSW392229:KSW392230 KJA392229:KJA392230 JZE392229:JZE392230 JPI392229:JPI392230 JFM392229:JFM392230 IVQ392229:IVQ392230 ILU392229:ILU392230 IBY392229:IBY392230 HSC392229:HSC392230 HIG392229:HIG392230 GYK392229:GYK392230 GOO392229:GOO392230 GES392229:GES392230 FUW392229:FUW392230 FLA392229:FLA392230 FBE392229:FBE392230 ERI392229:ERI392230 EHM392229:EHM392230 DXQ392229:DXQ392230 DNU392229:DNU392230 DDY392229:DDY392230 CUC392229:CUC392230 CKG392229:CKG392230 CAK392229:CAK392230 BQO392229:BQO392230 BGS392229:BGS392230 AWW392229:AWW392230 ANA392229:ANA392230 ADE392229:ADE392230 TI392229:TI392230 JM392229:JM392230 WVY326693:WVY326694 WMC326693:WMC326694 WCG326693:WCG326694 VSK326693:VSK326694 VIO326693:VIO326694 UYS326693:UYS326694 UOW326693:UOW326694 UFA326693:UFA326694 TVE326693:TVE326694 TLI326693:TLI326694 TBM326693:TBM326694 SRQ326693:SRQ326694 SHU326693:SHU326694 RXY326693:RXY326694 ROC326693:ROC326694 REG326693:REG326694 QUK326693:QUK326694 QKO326693:QKO326694 QAS326693:QAS326694 PQW326693:PQW326694 PHA326693:PHA326694 OXE326693:OXE326694 ONI326693:ONI326694 ODM326693:ODM326694 NTQ326693:NTQ326694 NJU326693:NJU326694 MZY326693:MZY326694 MQC326693:MQC326694 MGG326693:MGG326694 LWK326693:LWK326694 LMO326693:LMO326694 LCS326693:LCS326694 KSW326693:KSW326694 KJA326693:KJA326694 JZE326693:JZE326694 JPI326693:JPI326694 JFM326693:JFM326694 IVQ326693:IVQ326694 ILU326693:ILU326694 IBY326693:IBY326694 HSC326693:HSC326694 HIG326693:HIG326694 GYK326693:GYK326694 GOO326693:GOO326694 GES326693:GES326694 FUW326693:FUW326694 FLA326693:FLA326694 FBE326693:FBE326694 ERI326693:ERI326694 EHM326693:EHM326694 DXQ326693:DXQ326694 DNU326693:DNU326694 DDY326693:DDY326694 CUC326693:CUC326694 CKG326693:CKG326694 CAK326693:CAK326694 BQO326693:BQO326694 BGS326693:BGS326694 AWW326693:AWW326694 ANA326693:ANA326694 ADE326693:ADE326694 TI326693:TI326694 JM326693:JM326694 WVY261157:WVY261158 WMC261157:WMC261158 WCG261157:WCG261158 VSK261157:VSK261158 VIO261157:VIO261158 UYS261157:UYS261158 UOW261157:UOW261158 UFA261157:UFA261158 TVE261157:TVE261158 TLI261157:TLI261158 TBM261157:TBM261158 SRQ261157:SRQ261158 SHU261157:SHU261158 RXY261157:RXY261158 ROC261157:ROC261158 REG261157:REG261158 QUK261157:QUK261158 QKO261157:QKO261158 QAS261157:QAS261158 PQW261157:PQW261158 PHA261157:PHA261158 OXE261157:OXE261158 ONI261157:ONI261158 ODM261157:ODM261158 NTQ261157:NTQ261158 NJU261157:NJU261158 MZY261157:MZY261158 MQC261157:MQC261158 MGG261157:MGG261158 LWK261157:LWK261158 LMO261157:LMO261158 LCS261157:LCS261158 KSW261157:KSW261158 KJA261157:KJA261158 JZE261157:JZE261158 JPI261157:JPI261158 JFM261157:JFM261158 IVQ261157:IVQ261158 ILU261157:ILU261158 IBY261157:IBY261158 HSC261157:HSC261158 HIG261157:HIG261158 GYK261157:GYK261158 GOO261157:GOO261158 GES261157:GES261158 FUW261157:FUW261158 FLA261157:FLA261158 FBE261157:FBE261158 ERI261157:ERI261158 EHM261157:EHM261158 DXQ261157:DXQ261158 DNU261157:DNU261158 DDY261157:DDY261158 CUC261157:CUC261158 CKG261157:CKG261158 CAK261157:CAK261158 BQO261157:BQO261158 BGS261157:BGS261158 AWW261157:AWW261158 ANA261157:ANA261158 ADE261157:ADE261158 TI261157:TI261158 JM261157:JM261158 WVY195621:WVY195622 WMC195621:WMC195622 WCG195621:WCG195622 VSK195621:VSK195622 VIO195621:VIO195622 UYS195621:UYS195622 UOW195621:UOW195622 UFA195621:UFA195622 TVE195621:TVE195622 TLI195621:TLI195622 TBM195621:TBM195622 SRQ195621:SRQ195622 SHU195621:SHU195622 RXY195621:RXY195622 ROC195621:ROC195622 REG195621:REG195622 QUK195621:QUK195622 QKO195621:QKO195622 QAS195621:QAS195622 PQW195621:PQW195622 PHA195621:PHA195622 OXE195621:OXE195622 ONI195621:ONI195622 ODM195621:ODM195622 NTQ195621:NTQ195622 NJU195621:NJU195622 MZY195621:MZY195622 MQC195621:MQC195622 MGG195621:MGG195622 LWK195621:LWK195622 LMO195621:LMO195622 LCS195621:LCS195622 KSW195621:KSW195622 KJA195621:KJA195622 JZE195621:JZE195622 JPI195621:JPI195622 JFM195621:JFM195622 IVQ195621:IVQ195622 ILU195621:ILU195622 IBY195621:IBY195622 HSC195621:HSC195622 HIG195621:HIG195622 GYK195621:GYK195622 GOO195621:GOO195622 GES195621:GES195622 FUW195621:FUW195622 FLA195621:FLA195622 FBE195621:FBE195622 ERI195621:ERI195622 EHM195621:EHM195622 DXQ195621:DXQ195622 DNU195621:DNU195622 DDY195621:DDY195622 CUC195621:CUC195622 CKG195621:CKG195622 CAK195621:CAK195622 BQO195621:BQO195622 BGS195621:BGS195622 AWW195621:AWW195622 ANA195621:ANA195622 ADE195621:ADE195622 TI195621:TI195622 JM195621:JM195622 WVY130085:WVY130086 WMC130085:WMC130086 WCG130085:WCG130086 VSK130085:VSK130086 VIO130085:VIO130086 UYS130085:UYS130086 UOW130085:UOW130086 UFA130085:UFA130086 TVE130085:TVE130086 TLI130085:TLI130086 TBM130085:TBM130086 SRQ130085:SRQ130086 SHU130085:SHU130086 RXY130085:RXY130086 ROC130085:ROC130086 REG130085:REG130086 QUK130085:QUK130086 QKO130085:QKO130086 QAS130085:QAS130086 PQW130085:PQW130086 PHA130085:PHA130086 OXE130085:OXE130086 ONI130085:ONI130086 ODM130085:ODM130086 NTQ130085:NTQ130086 NJU130085:NJU130086 MZY130085:MZY130086 MQC130085:MQC130086 MGG130085:MGG130086 LWK130085:LWK130086 LMO130085:LMO130086 LCS130085:LCS130086 KSW130085:KSW130086 KJA130085:KJA130086 JZE130085:JZE130086 JPI130085:JPI130086 JFM130085:JFM130086 IVQ130085:IVQ130086 ILU130085:ILU130086 IBY130085:IBY130086 HSC130085:HSC130086 HIG130085:HIG130086 GYK130085:GYK130086 GOO130085:GOO130086 GES130085:GES130086 FUW130085:FUW130086 FLA130085:FLA130086 FBE130085:FBE130086 ERI130085:ERI130086 EHM130085:EHM130086 DXQ130085:DXQ130086 DNU130085:DNU130086 DDY130085:DDY130086 CUC130085:CUC130086 CKG130085:CKG130086 CAK130085:CAK130086 BQO130085:BQO130086 BGS130085:BGS130086 AWW130085:AWW130086 ANA130085:ANA130086 ADE130085:ADE130086 TI130085:TI130086 JM130085:JM130086 WVY64549:WVY64550 WMC64549:WMC64550 WCG64549:WCG64550 VSK64549:VSK64550 VIO64549:VIO64550 UYS64549:UYS64550 UOW64549:UOW64550 UFA64549:UFA64550 TVE64549:TVE64550 TLI64549:TLI64550 TBM64549:TBM64550 SRQ64549:SRQ64550 SHU64549:SHU64550 RXY64549:RXY64550 ROC64549:ROC64550 REG64549:REG64550 QUK64549:QUK64550 QKO64549:QKO64550 QAS64549:QAS64550 PQW64549:PQW64550 PHA64549:PHA64550 OXE64549:OXE64550 ONI64549:ONI64550 ODM64549:ODM64550 NTQ64549:NTQ64550 NJU64549:NJU64550 MZY64549:MZY64550 MQC64549:MQC64550 MGG64549:MGG64550 LWK64549:LWK64550 LMO64549:LMO64550 LCS64549:LCS64550 KSW64549:KSW64550 KJA64549:KJA64550 JZE64549:JZE64550 JPI64549:JPI64550 JFM64549:JFM64550 IVQ64549:IVQ64550 ILU64549:ILU64550 IBY64549:IBY64550 HSC64549:HSC64550 HIG64549:HIG64550 GYK64549:GYK64550 GOO64549:GOO64550 GES64549:GES64550 FUW64549:FUW64550 FLA64549:FLA64550 FBE64549:FBE64550 ERI64549:ERI64550 EHM64549:EHM64550 DXQ64549:DXQ64550 DNU64549:DNU64550 DDY64549:DDY64550 CUC64549:CUC64550 CKG64549:CKG64550 CAK64549:CAK64550 BQO64549:BQO64550 BGS64549:BGS64550 AWW64549:AWW64550 ANA64549:ANA64550 ADE64549:ADE64550 TI64549:TI64550 JM64549:JM64550 WVY3:WVY5 WMC3:WMC5 WCG3:WCG5 VSK3:VSK5 VIO3:VIO5 UYS3:UYS5 UOW3:UOW5 UFA3:UFA5 TVE3:TVE5 TLI3:TLI5 TBM3:TBM5 SRQ3:SRQ5 SHU3:SHU5 RXY3:RXY5 ROC3:ROC5 REG3:REG5 QUK3:QUK5 QKO3:QKO5 QAS3:QAS5 PQW3:PQW5 PHA3:PHA5 OXE3:OXE5 ONI3:ONI5 ODM3:ODM5 NTQ3:NTQ5 NJU3:NJU5 MZY3:MZY5 MQC3:MQC5 MGG3:MGG5 LWK3:LWK5 LMO3:LMO5 LCS3:LCS5 KSW3:KSW5 KJA3:KJA5 JZE3:JZE5 JPI3:JPI5 JFM3:JFM5 IVQ3:IVQ5 ILU3:ILU5 IBY3:IBY5 HSC3:HSC5 HIG3:HIG5 GYK3:GYK5 GOO3:GOO5 GES3:GES5 FUW3:FUW5 FLA3:FLA5 FBE3:FBE5 ERI3:ERI5 EHM3:EHM5 DXQ3:DXQ5 DNU3:DNU5 DDY3:DDY5 CUC3:CUC5 CKG3:CKG5 CAK3:CAK5 BQO3:BQO5 BGS3:BGS5 AWW3:AWW5 ANA3:ANA5 ADE3:ADE5 TI3:TI5 JM3:JM5" xr:uid="{00000000-0002-0000-0400-000000000000}">
      <formula1>#REF!</formula1>
    </dataValidation>
    <dataValidation type="list" allowBlank="1" showInputMessage="1" showErrorMessage="1" sqref="V3:W3" xr:uid="{00000000-0002-0000-0400-000001000000}">
      <formula1>$Z$2:$Z$4</formula1>
    </dataValidation>
  </dataValidations>
  <pageMargins left="0.74803149606299213" right="0.74803149606299213" top="0.39370078740157483" bottom="0.39370078740157483" header="0.51181102362204722" footer="0.51181102362204722"/>
  <pageSetup paperSize="9" scale="68" orientation="landscape" r:id="rId1"/>
  <headerFooter scaleWithDoc="0"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47"/>
  <sheetViews>
    <sheetView showGridLines="0" tabSelected="1" zoomScaleNormal="100" workbookViewId="0">
      <selection sqref="A1:C1"/>
    </sheetView>
  </sheetViews>
  <sheetFormatPr defaultColWidth="9.1328125" defaultRowHeight="11.65" x14ac:dyDescent="0.35"/>
  <cols>
    <col min="1" max="1" width="20" style="1" customWidth="1"/>
    <col min="2" max="5" width="7.86328125" style="1" customWidth="1"/>
    <col min="6" max="11" width="8.59765625" style="1" customWidth="1"/>
    <col min="12" max="12" width="2.3984375" style="1" customWidth="1"/>
    <col min="13" max="15" width="7.86328125" style="1" customWidth="1"/>
    <col min="16" max="18" width="8.59765625" style="1" customWidth="1"/>
    <col min="19" max="19" width="9.1328125" style="1"/>
    <col min="20" max="20" width="8.59765625" style="1" customWidth="1"/>
    <col min="21" max="16384" width="9.1328125" style="1"/>
  </cols>
  <sheetData>
    <row r="1" spans="1:25" ht="12.75" customHeight="1" x14ac:dyDescent="0.35">
      <c r="A1" s="545" t="s">
        <v>361</v>
      </c>
      <c r="B1" s="545"/>
      <c r="C1" s="545"/>
    </row>
    <row r="2" spans="1:25" ht="12.75" customHeight="1" x14ac:dyDescent="0.35">
      <c r="A2" s="19" t="s">
        <v>420</v>
      </c>
    </row>
    <row r="3" spans="1:25" ht="12.75" customHeight="1" x14ac:dyDescent="0.35">
      <c r="A3" s="16" t="s">
        <v>0</v>
      </c>
    </row>
    <row r="4" spans="1:25" s="191" customFormat="1" ht="11.25" customHeight="1" x14ac:dyDescent="0.4">
      <c r="A4" s="113"/>
      <c r="B4" s="20"/>
      <c r="C4" s="20"/>
      <c r="D4" s="20"/>
      <c r="E4" s="20"/>
      <c r="F4" s="20"/>
      <c r="G4" s="20"/>
      <c r="H4" s="20"/>
      <c r="I4" s="20"/>
      <c r="J4" s="20"/>
      <c r="K4" s="20"/>
      <c r="L4" s="20"/>
      <c r="M4" s="20"/>
      <c r="N4" s="20"/>
      <c r="O4" s="20"/>
      <c r="P4" s="20"/>
      <c r="Q4" s="20"/>
      <c r="R4" s="20"/>
      <c r="T4" s="20"/>
    </row>
    <row r="5" spans="1:25" s="191" customFormat="1" ht="14.25" customHeight="1" x14ac:dyDescent="0.3">
      <c r="A5" s="112"/>
      <c r="B5" s="552" t="s">
        <v>52</v>
      </c>
      <c r="C5" s="552"/>
      <c r="D5" s="552"/>
      <c r="E5" s="552"/>
      <c r="F5" s="552"/>
      <c r="G5" s="552"/>
      <c r="H5" s="552"/>
      <c r="I5" s="552"/>
      <c r="J5" s="552"/>
      <c r="K5" s="552"/>
      <c r="L5" s="299"/>
      <c r="M5" s="552" t="s">
        <v>51</v>
      </c>
      <c r="N5" s="552"/>
      <c r="O5" s="552"/>
      <c r="P5" s="552"/>
      <c r="Q5" s="552"/>
      <c r="R5" s="552"/>
      <c r="S5" s="552"/>
      <c r="T5" s="552"/>
      <c r="U5" s="552"/>
      <c r="V5" s="552"/>
    </row>
    <row r="6" spans="1:25" s="191" customFormat="1" ht="14.25" customHeight="1" x14ac:dyDescent="0.3">
      <c r="A6" s="39"/>
      <c r="B6" s="312" t="s">
        <v>1</v>
      </c>
      <c r="C6" s="312" t="s">
        <v>3</v>
      </c>
      <c r="D6" s="312" t="s">
        <v>17</v>
      </c>
      <c r="E6" s="53" t="s">
        <v>22</v>
      </c>
      <c r="F6" s="54" t="s">
        <v>31</v>
      </c>
      <c r="G6" s="53" t="s">
        <v>28</v>
      </c>
      <c r="H6" s="54" t="s">
        <v>53</v>
      </c>
      <c r="I6" s="310" t="s">
        <v>97</v>
      </c>
      <c r="J6" s="449" t="s">
        <v>456</v>
      </c>
      <c r="K6" s="449" t="s">
        <v>457</v>
      </c>
      <c r="L6" s="221"/>
      <c r="M6" s="312" t="s">
        <v>1</v>
      </c>
      <c r="N6" s="312" t="s">
        <v>3</v>
      </c>
      <c r="O6" s="310" t="s">
        <v>17</v>
      </c>
      <c r="P6" s="53" t="s">
        <v>22</v>
      </c>
      <c r="Q6" s="54" t="s">
        <v>31</v>
      </c>
      <c r="R6" s="53" t="s">
        <v>28</v>
      </c>
      <c r="S6" s="54" t="s">
        <v>53</v>
      </c>
      <c r="T6" s="311" t="s">
        <v>97</v>
      </c>
      <c r="U6" s="449" t="s">
        <v>456</v>
      </c>
      <c r="V6" s="449" t="s">
        <v>457</v>
      </c>
    </row>
    <row r="7" spans="1:25" s="191" customFormat="1" ht="11.25" customHeight="1" x14ac:dyDescent="0.3">
      <c r="A7" s="7"/>
      <c r="B7" s="297"/>
      <c r="C7" s="36"/>
      <c r="D7" s="36"/>
      <c r="E7" s="193"/>
      <c r="F7" s="36"/>
      <c r="G7" s="193"/>
      <c r="H7" s="194"/>
      <c r="I7" s="36"/>
      <c r="J7" s="36"/>
      <c r="K7" s="36"/>
      <c r="L7" s="36"/>
      <c r="M7" s="297"/>
      <c r="N7" s="36"/>
      <c r="O7" s="36"/>
      <c r="P7" s="193"/>
      <c r="Q7" s="36"/>
      <c r="R7" s="193"/>
      <c r="S7" s="194"/>
      <c r="T7" s="206"/>
      <c r="U7" s="36"/>
      <c r="V7" s="36"/>
    </row>
    <row r="8" spans="1:25" s="191" customFormat="1" ht="11.25" customHeight="1" x14ac:dyDescent="0.3">
      <c r="A8" s="87" t="s">
        <v>4</v>
      </c>
      <c r="B8" s="297"/>
      <c r="C8" s="36"/>
      <c r="D8" s="36"/>
      <c r="E8" s="193"/>
      <c r="F8" s="36"/>
      <c r="G8" s="193"/>
      <c r="H8" s="194"/>
      <c r="I8" s="36"/>
      <c r="J8" s="36"/>
      <c r="K8" s="36"/>
      <c r="L8" s="36"/>
      <c r="M8" s="297"/>
      <c r="N8" s="36"/>
      <c r="O8" s="36"/>
      <c r="P8" s="193"/>
      <c r="Q8" s="36"/>
      <c r="R8" s="193"/>
      <c r="S8" s="194"/>
      <c r="T8" s="206"/>
      <c r="U8" s="36"/>
      <c r="V8" s="36"/>
    </row>
    <row r="9" spans="1:25" s="191" customFormat="1" ht="11.25" customHeight="1" x14ac:dyDescent="0.3">
      <c r="A9" s="12" t="s">
        <v>5</v>
      </c>
      <c r="B9" s="261">
        <v>328005</v>
      </c>
      <c r="C9" s="261">
        <v>321415</v>
      </c>
      <c r="D9" s="261">
        <v>318599</v>
      </c>
      <c r="E9" s="273">
        <v>323885</v>
      </c>
      <c r="F9" s="261">
        <v>317223</v>
      </c>
      <c r="G9" s="273">
        <v>313304</v>
      </c>
      <c r="H9" s="274">
        <v>307954</v>
      </c>
      <c r="I9" s="261">
        <v>301070</v>
      </c>
      <c r="J9" s="82">
        <v>299526</v>
      </c>
      <c r="K9" s="494">
        <f>INDEX(UD_Output!$1:$1048576,MATCH(CONCATENATE("Provisional.All schools.Total.",$A9),UD_Output!$A:$A,0),MATCH($Y9,UD_Output!$1:$1,0))</f>
        <v>311069</v>
      </c>
      <c r="L9" s="195"/>
      <c r="M9" s="261">
        <v>294465</v>
      </c>
      <c r="N9" s="261">
        <v>288885</v>
      </c>
      <c r="O9" s="261">
        <v>286652</v>
      </c>
      <c r="P9" s="148">
        <v>291000</v>
      </c>
      <c r="Q9" s="261">
        <v>284749</v>
      </c>
      <c r="R9" s="273">
        <v>282378</v>
      </c>
      <c r="S9" s="261">
        <v>275588</v>
      </c>
      <c r="T9" s="261">
        <v>268465</v>
      </c>
      <c r="U9" s="82">
        <v>266905</v>
      </c>
      <c r="V9" s="494">
        <f>INDEX(UD_Output!$1:$1048576,MATCH(CONCATENATE("Provisional.All state-funded.Total.",$A9),UD_Output!$A:$A,0),MATCH($Y9,UD_Output!$1:$1,0))</f>
        <v>276772</v>
      </c>
      <c r="Y9" s="428" t="s">
        <v>200</v>
      </c>
    </row>
    <row r="10" spans="1:25" s="191" customFormat="1" ht="11.25" customHeight="1" x14ac:dyDescent="0.3">
      <c r="A10" s="12" t="s">
        <v>6</v>
      </c>
      <c r="B10" s="261">
        <v>311258</v>
      </c>
      <c r="C10" s="261">
        <v>305678</v>
      </c>
      <c r="D10" s="261">
        <v>302018</v>
      </c>
      <c r="E10" s="273">
        <v>308512</v>
      </c>
      <c r="F10" s="261">
        <v>301214</v>
      </c>
      <c r="G10" s="273">
        <v>297720</v>
      </c>
      <c r="H10" s="274">
        <v>292471</v>
      </c>
      <c r="I10" s="261">
        <v>286570</v>
      </c>
      <c r="J10" s="82">
        <v>284089</v>
      </c>
      <c r="K10" s="494">
        <f>INDEX(UD_Output!$1:$1048576,MATCH(CONCATENATE("Provisional.All schools.Total.",$A10),UD_Output!$A:$A,0),MATCH($Y10,UD_Output!$1:$1,0))</f>
        <v>294805</v>
      </c>
      <c r="L10" s="195"/>
      <c r="M10" s="261">
        <v>283595</v>
      </c>
      <c r="N10" s="261">
        <v>278042</v>
      </c>
      <c r="O10" s="261">
        <v>274656</v>
      </c>
      <c r="P10" s="148">
        <v>280325</v>
      </c>
      <c r="Q10" s="261">
        <v>273683</v>
      </c>
      <c r="R10" s="273">
        <v>271068</v>
      </c>
      <c r="S10" s="261">
        <v>265068</v>
      </c>
      <c r="T10" s="261">
        <v>259279</v>
      </c>
      <c r="U10" s="82">
        <v>256731</v>
      </c>
      <c r="V10" s="494">
        <f>INDEX(UD_Output!$1:$1048576,MATCH(CONCATENATE("Provisional.All state-funded.Total.",$A10),UD_Output!$A:$A,0),MATCH($Y10,UD_Output!$1:$1,0))</f>
        <v>266059</v>
      </c>
      <c r="Y10" s="428" t="s">
        <v>200</v>
      </c>
    </row>
    <row r="11" spans="1:25" s="191" customFormat="1" ht="11.25" customHeight="1" x14ac:dyDescent="0.3">
      <c r="A11" s="10" t="s">
        <v>7</v>
      </c>
      <c r="B11" s="261">
        <v>639263</v>
      </c>
      <c r="C11" s="261">
        <v>627093</v>
      </c>
      <c r="D11" s="261">
        <v>620617</v>
      </c>
      <c r="E11" s="273">
        <v>632397</v>
      </c>
      <c r="F11" s="261">
        <v>618437</v>
      </c>
      <c r="G11" s="273">
        <v>611024</v>
      </c>
      <c r="H11" s="274">
        <v>600425</v>
      </c>
      <c r="I11" s="261">
        <v>587640</v>
      </c>
      <c r="J11" s="82">
        <v>583615</v>
      </c>
      <c r="K11" s="494">
        <f>INDEX(UD_Output!$1:$1048576,MATCH(CONCATENATE("Provisional.All schools.Total.",$A11),UD_Output!$A:$A,0),MATCH($Y11,UD_Output!$1:$1,0))</f>
        <v>605874</v>
      </c>
      <c r="L11" s="195"/>
      <c r="M11" s="261">
        <v>578060</v>
      </c>
      <c r="N11" s="261">
        <v>566927</v>
      </c>
      <c r="O11" s="261">
        <v>561308</v>
      </c>
      <c r="P11" s="148">
        <v>571325</v>
      </c>
      <c r="Q11" s="261">
        <v>558432</v>
      </c>
      <c r="R11" s="273">
        <v>553446</v>
      </c>
      <c r="S11" s="261">
        <v>540656</v>
      </c>
      <c r="T11" s="261">
        <v>527744</v>
      </c>
      <c r="U11" s="82">
        <v>523636</v>
      </c>
      <c r="V11" s="494">
        <f>INDEX(UD_Output!$1:$1048576,MATCH(CONCATENATE("Provisional.All state-funded.Total.",$A11),UD_Output!$A:$A,0),MATCH($Y11,UD_Output!$1:$1,0))</f>
        <v>542831</v>
      </c>
      <c r="Y11" s="428" t="s">
        <v>200</v>
      </c>
    </row>
    <row r="12" spans="1:25" s="2" customFormat="1" ht="12.75" customHeight="1" x14ac:dyDescent="0.3">
      <c r="A12" s="191"/>
      <c r="B12" s="122"/>
      <c r="C12" s="217"/>
      <c r="D12" s="217"/>
      <c r="E12" s="213"/>
      <c r="F12" s="196"/>
      <c r="G12" s="208"/>
      <c r="H12" s="224"/>
      <c r="I12" s="196"/>
      <c r="J12" s="196"/>
      <c r="K12" s="495"/>
      <c r="L12" s="195"/>
      <c r="M12" s="122"/>
      <c r="N12" s="122"/>
      <c r="O12" s="122"/>
      <c r="P12" s="149"/>
      <c r="Q12" s="153"/>
      <c r="R12" s="149"/>
      <c r="S12" s="150"/>
      <c r="T12" s="153"/>
      <c r="U12" s="196"/>
      <c r="V12" s="495"/>
      <c r="Y12" s="428"/>
    </row>
    <row r="13" spans="1:25" s="2" customFormat="1" ht="10.15" x14ac:dyDescent="0.3">
      <c r="A13" s="77" t="s">
        <v>8</v>
      </c>
      <c r="B13" s="298"/>
      <c r="C13" s="197"/>
      <c r="D13" s="197"/>
      <c r="E13" s="218"/>
      <c r="F13" s="197"/>
      <c r="G13" s="218"/>
      <c r="H13" s="215"/>
      <c r="I13" s="197"/>
      <c r="J13" s="197"/>
      <c r="K13" s="496"/>
      <c r="L13" s="176"/>
      <c r="M13" s="122"/>
      <c r="N13" s="122"/>
      <c r="O13" s="122"/>
      <c r="P13" s="149"/>
      <c r="Q13" s="291"/>
      <c r="R13" s="175"/>
      <c r="S13" s="177"/>
      <c r="T13" s="291"/>
      <c r="U13" s="197"/>
      <c r="V13" s="496"/>
      <c r="Y13" s="428"/>
    </row>
    <row r="14" spans="1:25" s="2" customFormat="1" ht="11.25" customHeight="1" x14ac:dyDescent="0.3">
      <c r="A14" s="12" t="s">
        <v>5</v>
      </c>
      <c r="B14" s="275">
        <v>19.600000000000001</v>
      </c>
      <c r="C14" s="275">
        <v>21.4</v>
      </c>
      <c r="D14" s="275">
        <v>22.7</v>
      </c>
      <c r="E14" s="152">
        <v>30.6</v>
      </c>
      <c r="F14" s="276">
        <v>31.8</v>
      </c>
      <c r="G14" s="152">
        <v>31.6</v>
      </c>
      <c r="H14" s="167">
        <v>31.6</v>
      </c>
      <c r="I14" s="277">
        <v>29.8</v>
      </c>
      <c r="J14" s="142">
        <v>29.8</v>
      </c>
      <c r="K14" s="497">
        <f>INDEX(UD_Output!$1:$1048576,MATCH(CONCATENATE("Provisional.All schools.Total.",$A14),UD_Output!$A:$A,0),MATCH($Y14,UD_Output!$1:$1,0))</f>
        <v>31.1</v>
      </c>
      <c r="L14" s="153"/>
      <c r="M14" s="277">
        <v>19.8</v>
      </c>
      <c r="N14" s="275">
        <v>19.399999999999999</v>
      </c>
      <c r="O14" s="275">
        <v>20.7</v>
      </c>
      <c r="P14" s="154">
        <v>31.5</v>
      </c>
      <c r="Q14" s="276">
        <v>34.4</v>
      </c>
      <c r="R14" s="152">
        <v>34.1</v>
      </c>
      <c r="S14" s="167">
        <v>34.4</v>
      </c>
      <c r="T14" s="277">
        <v>32.799999999999997</v>
      </c>
      <c r="U14" s="142">
        <v>32.799999999999997</v>
      </c>
      <c r="V14" s="497">
        <f>INDEX(UD_Output!$1:$1048576,MATCH(CONCATENATE("Provisional.All state-funded.Total.",$A14),UD_Output!$A:$A,0),MATCH($Y14,UD_Output!$1:$1,0))</f>
        <v>34.299999999999997</v>
      </c>
      <c r="Y14" s="428" t="s">
        <v>210</v>
      </c>
    </row>
    <row r="15" spans="1:25" s="2" customFormat="1" ht="11.25" customHeight="1" x14ac:dyDescent="0.3">
      <c r="A15" s="12" t="s">
        <v>6</v>
      </c>
      <c r="B15" s="275">
        <v>24.5</v>
      </c>
      <c r="C15" s="275">
        <v>26.3</v>
      </c>
      <c r="D15" s="275">
        <v>27.8</v>
      </c>
      <c r="E15" s="152">
        <v>39.299999999999997</v>
      </c>
      <c r="F15" s="276">
        <v>41</v>
      </c>
      <c r="G15" s="152">
        <v>41</v>
      </c>
      <c r="H15" s="167">
        <v>42.3</v>
      </c>
      <c r="I15" s="277">
        <v>40.5</v>
      </c>
      <c r="J15" s="142">
        <v>40.9</v>
      </c>
      <c r="K15" s="497">
        <f>INDEX(UD_Output!$1:$1048576,MATCH(CONCATENATE("Provisional.All schools.Total.",$A15),UD_Output!$A:$A,0),MATCH($Y15,UD_Output!$1:$1,0))</f>
        <v>42.2</v>
      </c>
      <c r="L15" s="153"/>
      <c r="M15" s="277">
        <v>24</v>
      </c>
      <c r="N15" s="275">
        <v>23.9</v>
      </c>
      <c r="O15" s="275">
        <v>25.6</v>
      </c>
      <c r="P15" s="154">
        <v>39.6</v>
      </c>
      <c r="Q15" s="276">
        <v>43.2</v>
      </c>
      <c r="R15" s="152">
        <v>43.4</v>
      </c>
      <c r="S15" s="167">
        <v>45.2</v>
      </c>
      <c r="T15" s="277">
        <v>43.8</v>
      </c>
      <c r="U15" s="142">
        <v>44.2</v>
      </c>
      <c r="V15" s="497">
        <f>INDEX(UD_Output!$1:$1048576,MATCH(CONCATENATE("Provisional.All state-funded.Total.",$A15),UD_Output!$A:$A,0),MATCH($Y15,UD_Output!$1:$1,0))</f>
        <v>45.9</v>
      </c>
      <c r="Y15" s="428" t="s">
        <v>210</v>
      </c>
    </row>
    <row r="16" spans="1:25" s="191" customFormat="1" ht="10.15" x14ac:dyDescent="0.3">
      <c r="A16" s="10" t="s">
        <v>7</v>
      </c>
      <c r="B16" s="275">
        <v>22</v>
      </c>
      <c r="C16" s="275">
        <v>23.8</v>
      </c>
      <c r="D16" s="275">
        <v>25.2</v>
      </c>
      <c r="E16" s="152">
        <v>34.9</v>
      </c>
      <c r="F16" s="276">
        <v>36.299999999999997</v>
      </c>
      <c r="G16" s="152">
        <v>36.200000000000003</v>
      </c>
      <c r="H16" s="167">
        <v>36.799999999999997</v>
      </c>
      <c r="I16" s="277">
        <v>35</v>
      </c>
      <c r="J16" s="142">
        <v>35.200000000000003</v>
      </c>
      <c r="K16" s="497">
        <f>INDEX(UD_Output!$1:$1048576,MATCH(CONCATENATE("Provisional.All schools.Total.",$A16),UD_Output!$A:$A,0),MATCH($Y16,UD_Output!$1:$1,0))</f>
        <v>36.5</v>
      </c>
      <c r="L16" s="122"/>
      <c r="M16" s="277">
        <v>21.8</v>
      </c>
      <c r="N16" s="275">
        <v>21.6</v>
      </c>
      <c r="O16" s="275">
        <v>23.1</v>
      </c>
      <c r="P16" s="154">
        <v>35.5</v>
      </c>
      <c r="Q16" s="276">
        <v>38.700000000000003</v>
      </c>
      <c r="R16" s="152">
        <v>38.700000000000003</v>
      </c>
      <c r="S16" s="167">
        <v>39.700000000000003</v>
      </c>
      <c r="T16" s="277">
        <v>38.200000000000003</v>
      </c>
      <c r="U16" s="142">
        <v>38.4</v>
      </c>
      <c r="V16" s="497">
        <f>INDEX(UD_Output!$1:$1048576,MATCH(CONCATENATE("Provisional.All state-funded.Total.",$A16),UD_Output!$A:$A,0),MATCH($Y16,UD_Output!$1:$1,0))</f>
        <v>40</v>
      </c>
      <c r="Y16" s="428" t="s">
        <v>210</v>
      </c>
    </row>
    <row r="17" spans="1:25" s="191" customFormat="1" ht="10.15" x14ac:dyDescent="0.3">
      <c r="A17" s="10"/>
      <c r="B17" s="91"/>
      <c r="C17" s="211"/>
      <c r="D17" s="210"/>
      <c r="E17" s="151"/>
      <c r="F17" s="143"/>
      <c r="G17" s="220"/>
      <c r="H17" s="216"/>
      <c r="I17" s="211"/>
      <c r="J17" s="212"/>
      <c r="K17" s="498"/>
      <c r="L17" s="123"/>
      <c r="M17" s="91"/>
      <c r="N17" s="91"/>
      <c r="O17" s="277"/>
      <c r="P17" s="152"/>
      <c r="Q17" s="276"/>
      <c r="R17" s="156"/>
      <c r="S17" s="157"/>
      <c r="T17" s="91"/>
      <c r="U17" s="212"/>
      <c r="V17" s="498"/>
      <c r="Y17" s="428"/>
    </row>
    <row r="18" spans="1:25" s="191" customFormat="1" x14ac:dyDescent="0.3">
      <c r="A18" s="171" t="s">
        <v>110</v>
      </c>
      <c r="B18" s="298"/>
      <c r="C18" s="211"/>
      <c r="D18" s="211"/>
      <c r="E18" s="220"/>
      <c r="F18" s="209"/>
      <c r="G18" s="220"/>
      <c r="H18" s="216"/>
      <c r="I18" s="211"/>
      <c r="J18" s="222"/>
      <c r="K18" s="499"/>
      <c r="L18" s="155"/>
      <c r="M18" s="91"/>
      <c r="N18" s="91"/>
      <c r="O18" s="91"/>
      <c r="P18" s="156"/>
      <c r="Q18" s="289"/>
      <c r="R18" s="156"/>
      <c r="S18" s="157"/>
      <c r="T18" s="91"/>
      <c r="U18" s="217"/>
      <c r="V18" s="505"/>
      <c r="Y18" s="428"/>
    </row>
    <row r="19" spans="1:25" s="191" customFormat="1" ht="10.15" x14ac:dyDescent="0.3">
      <c r="A19" s="12" t="s">
        <v>5</v>
      </c>
      <c r="B19" s="277" t="s">
        <v>77</v>
      </c>
      <c r="C19" s="277" t="s">
        <v>77</v>
      </c>
      <c r="D19" s="277" t="s">
        <v>77</v>
      </c>
      <c r="E19" s="152" t="s">
        <v>77</v>
      </c>
      <c r="F19" s="277" t="s">
        <v>77</v>
      </c>
      <c r="G19" s="152" t="s">
        <v>77</v>
      </c>
      <c r="H19" s="277" t="s">
        <v>77</v>
      </c>
      <c r="I19" s="277" t="s">
        <v>77</v>
      </c>
      <c r="J19" s="145">
        <v>3.5828970439961809</v>
      </c>
      <c r="K19" s="500">
        <f>INDEX(UD_Output!$1:$1048576,MATCH(CONCATENATE("Provisional.All schools.Total.",$A19),UD_Output!$A:$A,0),MATCH($Y19,UD_Output!$1:$1,0))</f>
        <v>3.6</v>
      </c>
      <c r="L19" s="122"/>
      <c r="M19" s="277" t="s">
        <v>77</v>
      </c>
      <c r="N19" s="275" t="s">
        <v>77</v>
      </c>
      <c r="O19" s="275" t="s">
        <v>77</v>
      </c>
      <c r="P19" s="154" t="s">
        <v>77</v>
      </c>
      <c r="Q19" s="277" t="s">
        <v>77</v>
      </c>
      <c r="R19" s="152" t="s">
        <v>77</v>
      </c>
      <c r="S19" s="277" t="s">
        <v>77</v>
      </c>
      <c r="T19" s="277" t="s">
        <v>77</v>
      </c>
      <c r="U19" s="145">
        <v>3.8043615893295368</v>
      </c>
      <c r="V19" s="500">
        <f>INDEX(UD_Output!$1:$1048576,MATCH(CONCATENATE("Provisional.All state-funded.Total.",$A19),UD_Output!$A:$A,0),MATCH($Y19,UD_Output!$1:$1,0))</f>
        <v>3.83</v>
      </c>
      <c r="Y19" s="428" t="s">
        <v>216</v>
      </c>
    </row>
    <row r="20" spans="1:25" s="191" customFormat="1" ht="10.15" x14ac:dyDescent="0.3">
      <c r="A20" s="12" t="s">
        <v>6</v>
      </c>
      <c r="B20" s="277" t="s">
        <v>77</v>
      </c>
      <c r="C20" s="277" t="s">
        <v>77</v>
      </c>
      <c r="D20" s="277" t="s">
        <v>77</v>
      </c>
      <c r="E20" s="152" t="s">
        <v>77</v>
      </c>
      <c r="F20" s="277" t="s">
        <v>77</v>
      </c>
      <c r="G20" s="152" t="s">
        <v>77</v>
      </c>
      <c r="H20" s="277" t="s">
        <v>77</v>
      </c>
      <c r="I20" s="277" t="s">
        <v>77</v>
      </c>
      <c r="J20" s="145">
        <v>4.1230849135306196</v>
      </c>
      <c r="K20" s="500">
        <f>INDEX(UD_Output!$1:$1048576,MATCH(CONCATENATE("Provisional.All schools.Total.",$A20),UD_Output!$A:$A,0),MATCH($Y20,UD_Output!$1:$1,0))</f>
        <v>4.13</v>
      </c>
      <c r="L20" s="122"/>
      <c r="M20" s="277" t="s">
        <v>77</v>
      </c>
      <c r="N20" s="275" t="s">
        <v>77</v>
      </c>
      <c r="O20" s="275" t="s">
        <v>77</v>
      </c>
      <c r="P20" s="154" t="s">
        <v>77</v>
      </c>
      <c r="Q20" s="277" t="s">
        <v>77</v>
      </c>
      <c r="R20" s="152" t="s">
        <v>77</v>
      </c>
      <c r="S20" s="277" t="s">
        <v>77</v>
      </c>
      <c r="T20" s="277" t="s">
        <v>77</v>
      </c>
      <c r="U20" s="145">
        <v>4.2904713493890494</v>
      </c>
      <c r="V20" s="500">
        <f>INDEX(UD_Output!$1:$1048576,MATCH(CONCATENATE("Provisional.All state-funded.Total.",$A20),UD_Output!$A:$A,0),MATCH($Y20,UD_Output!$1:$1,0))</f>
        <v>4.3099999999999996</v>
      </c>
      <c r="Y20" s="428" t="s">
        <v>216</v>
      </c>
    </row>
    <row r="21" spans="1:25" s="2" customFormat="1" ht="12.75" customHeight="1" x14ac:dyDescent="0.3">
      <c r="A21" s="10" t="s">
        <v>7</v>
      </c>
      <c r="B21" s="277" t="s">
        <v>77</v>
      </c>
      <c r="C21" s="277" t="s">
        <v>77</v>
      </c>
      <c r="D21" s="277" t="s">
        <v>77</v>
      </c>
      <c r="E21" s="152" t="s">
        <v>77</v>
      </c>
      <c r="F21" s="277" t="s">
        <v>77</v>
      </c>
      <c r="G21" s="152" t="s">
        <v>77</v>
      </c>
      <c r="H21" s="277" t="s">
        <v>77</v>
      </c>
      <c r="I21" s="277" t="s">
        <v>77</v>
      </c>
      <c r="J21" s="145">
        <v>3.8458468168227342</v>
      </c>
      <c r="K21" s="500">
        <f>INDEX(UD_Output!$1:$1048576,MATCH(CONCATENATE("Provisional.All schools.Total.",$A21),UD_Output!$A:$A,0),MATCH($Y21,UD_Output!$1:$1,0))</f>
        <v>3.86</v>
      </c>
      <c r="L21" s="153"/>
      <c r="M21" s="277" t="s">
        <v>77</v>
      </c>
      <c r="N21" s="275" t="s">
        <v>77</v>
      </c>
      <c r="O21" s="275" t="s">
        <v>77</v>
      </c>
      <c r="P21" s="154" t="s">
        <v>77</v>
      </c>
      <c r="Q21" s="277" t="s">
        <v>77</v>
      </c>
      <c r="R21" s="152" t="s">
        <v>77</v>
      </c>
      <c r="S21" s="277" t="s">
        <v>77</v>
      </c>
      <c r="T21" s="277" t="s">
        <v>77</v>
      </c>
      <c r="U21" s="145">
        <v>4.0426940279125194</v>
      </c>
      <c r="V21" s="500">
        <f>INDEX(UD_Output!$1:$1048576,MATCH(CONCATENATE("Provisional.All state-funded.Total.",$A21),UD_Output!$A:$A,0),MATCH($Y21,UD_Output!$1:$1,0))</f>
        <v>4.0599999999999996</v>
      </c>
      <c r="Y21" s="428" t="s">
        <v>216</v>
      </c>
    </row>
    <row r="22" spans="1:25" s="2" customFormat="1" ht="11.25" customHeight="1" x14ac:dyDescent="0.3">
      <c r="A22" s="3"/>
      <c r="B22" s="277"/>
      <c r="C22" s="277"/>
      <c r="D22" s="158"/>
      <c r="E22" s="159"/>
      <c r="F22" s="288"/>
      <c r="G22" s="152"/>
      <c r="H22" s="167"/>
      <c r="I22" s="277"/>
      <c r="J22" s="166" t="s">
        <v>20</v>
      </c>
      <c r="K22" s="501"/>
      <c r="L22" s="142"/>
      <c r="M22" s="277"/>
      <c r="N22" s="158"/>
      <c r="O22" s="158"/>
      <c r="P22" s="159"/>
      <c r="Q22" s="288"/>
      <c r="R22" s="152"/>
      <c r="S22" s="167"/>
      <c r="T22" s="277"/>
      <c r="U22" s="166" t="s">
        <v>20</v>
      </c>
      <c r="V22" s="498"/>
      <c r="Y22" s="428"/>
    </row>
    <row r="23" spans="1:25" s="191" customFormat="1" x14ac:dyDescent="0.3">
      <c r="A23" s="429" t="s">
        <v>421</v>
      </c>
      <c r="B23" s="298"/>
      <c r="C23" s="91"/>
      <c r="D23" s="91"/>
      <c r="E23" s="156"/>
      <c r="F23" s="289"/>
      <c r="G23" s="156"/>
      <c r="H23" s="157"/>
      <c r="I23" s="91"/>
      <c r="J23" s="222" t="s">
        <v>20</v>
      </c>
      <c r="K23" s="499"/>
      <c r="L23" s="155"/>
      <c r="M23" s="91"/>
      <c r="N23" s="91"/>
      <c r="O23" s="91"/>
      <c r="P23" s="156"/>
      <c r="Q23" s="289"/>
      <c r="R23" s="156"/>
      <c r="S23" s="157"/>
      <c r="T23" s="91"/>
      <c r="U23" s="222" t="s">
        <v>20</v>
      </c>
      <c r="V23" s="499"/>
      <c r="Y23" s="428"/>
    </row>
    <row r="24" spans="1:25" s="191" customFormat="1" ht="10.15" x14ac:dyDescent="0.3">
      <c r="A24" s="430" t="s">
        <v>5</v>
      </c>
      <c r="B24" s="277" t="s">
        <v>77</v>
      </c>
      <c r="C24" s="277" t="s">
        <v>77</v>
      </c>
      <c r="D24" s="277" t="s">
        <v>77</v>
      </c>
      <c r="E24" s="152" t="s">
        <v>77</v>
      </c>
      <c r="F24" s="277" t="s">
        <v>77</v>
      </c>
      <c r="G24" s="152" t="s">
        <v>77</v>
      </c>
      <c r="H24" s="277" t="s">
        <v>77</v>
      </c>
      <c r="I24" s="278">
        <v>15.7</v>
      </c>
      <c r="J24" s="144">
        <v>11.7</v>
      </c>
      <c r="K24" s="497">
        <f>INDEX(UD_Output!$1:$1048576,MATCH(CONCATENATE("Provisional.All schools.Total.",$A24),UD_Output!$A:$A,0),MATCH($Y24,UD_Output!$1:$1,0))</f>
        <v>12</v>
      </c>
      <c r="L24" s="122"/>
      <c r="M24" s="277" t="s">
        <v>77</v>
      </c>
      <c r="N24" s="275" t="s">
        <v>77</v>
      </c>
      <c r="O24" s="275" t="s">
        <v>77</v>
      </c>
      <c r="P24" s="154" t="s">
        <v>77</v>
      </c>
      <c r="Q24" s="277" t="s">
        <v>77</v>
      </c>
      <c r="R24" s="152" t="s">
        <v>77</v>
      </c>
      <c r="S24" s="277" t="s">
        <v>77</v>
      </c>
      <c r="T24" s="277">
        <v>17.100000000000001</v>
      </c>
      <c r="U24" s="144">
        <v>12.8</v>
      </c>
      <c r="V24" s="497">
        <f>INDEX(UD_Output!$1:$1048576,MATCH(CONCATENATE("Provisional.All state-funded.Total.",$A24),UD_Output!$A:$A,0),MATCH($Y24,UD_Output!$1:$1,0))</f>
        <v>13.1</v>
      </c>
      <c r="Y24" s="428" t="s">
        <v>212</v>
      </c>
    </row>
    <row r="25" spans="1:25" s="191" customFormat="1" ht="10.15" x14ac:dyDescent="0.3">
      <c r="A25" s="430" t="s">
        <v>6</v>
      </c>
      <c r="B25" s="277" t="s">
        <v>77</v>
      </c>
      <c r="C25" s="277" t="s">
        <v>77</v>
      </c>
      <c r="D25" s="277" t="s">
        <v>77</v>
      </c>
      <c r="E25" s="152" t="s">
        <v>77</v>
      </c>
      <c r="F25" s="277" t="s">
        <v>77</v>
      </c>
      <c r="G25" s="152" t="s">
        <v>77</v>
      </c>
      <c r="H25" s="277" t="s">
        <v>77</v>
      </c>
      <c r="I25" s="278">
        <v>23.9</v>
      </c>
      <c r="J25" s="144">
        <v>19.399999999999999</v>
      </c>
      <c r="K25" s="497">
        <f>INDEX(UD_Output!$1:$1048576,MATCH(CONCATENATE("Provisional.All schools.Total.",$A25),UD_Output!$A:$A,0),MATCH($Y25,UD_Output!$1:$1,0))</f>
        <v>19.600000000000001</v>
      </c>
      <c r="L25" s="122"/>
      <c r="M25" s="277" t="s">
        <v>77</v>
      </c>
      <c r="N25" s="275" t="s">
        <v>77</v>
      </c>
      <c r="O25" s="275" t="s">
        <v>77</v>
      </c>
      <c r="P25" s="154" t="s">
        <v>77</v>
      </c>
      <c r="Q25" s="277" t="s">
        <v>77</v>
      </c>
      <c r="R25" s="152" t="s">
        <v>77</v>
      </c>
      <c r="S25" s="277" t="s">
        <v>77</v>
      </c>
      <c r="T25" s="277">
        <v>25.7</v>
      </c>
      <c r="U25" s="144">
        <v>20.8</v>
      </c>
      <c r="V25" s="497">
        <f>INDEX(UD_Output!$1:$1048576,MATCH(CONCATENATE("Provisional.All state-funded.Total.",$A25),UD_Output!$A:$A,0),MATCH($Y25,UD_Output!$1:$1,0))</f>
        <v>21.1</v>
      </c>
      <c r="Y25" s="428" t="s">
        <v>212</v>
      </c>
    </row>
    <row r="26" spans="1:25" s="2" customFormat="1" ht="12.75" customHeight="1" x14ac:dyDescent="0.3">
      <c r="A26" s="431" t="s">
        <v>7</v>
      </c>
      <c r="B26" s="277" t="s">
        <v>77</v>
      </c>
      <c r="C26" s="277" t="s">
        <v>77</v>
      </c>
      <c r="D26" s="277" t="s">
        <v>77</v>
      </c>
      <c r="E26" s="152" t="s">
        <v>77</v>
      </c>
      <c r="F26" s="277" t="s">
        <v>77</v>
      </c>
      <c r="G26" s="152" t="s">
        <v>77</v>
      </c>
      <c r="H26" s="277" t="s">
        <v>77</v>
      </c>
      <c r="I26" s="278">
        <v>19.7</v>
      </c>
      <c r="J26" s="144">
        <v>15.4</v>
      </c>
      <c r="K26" s="497">
        <f>INDEX(UD_Output!$1:$1048576,MATCH(CONCATENATE("Provisional.All schools.Total.",$A26),UD_Output!$A:$A,0),MATCH($Y26,UD_Output!$1:$1,0))</f>
        <v>15.7</v>
      </c>
      <c r="L26" s="153"/>
      <c r="M26" s="277" t="s">
        <v>77</v>
      </c>
      <c r="N26" s="275" t="s">
        <v>77</v>
      </c>
      <c r="O26" s="275" t="s">
        <v>77</v>
      </c>
      <c r="P26" s="154" t="s">
        <v>77</v>
      </c>
      <c r="Q26" s="277" t="s">
        <v>77</v>
      </c>
      <c r="R26" s="152" t="s">
        <v>77</v>
      </c>
      <c r="S26" s="277" t="s">
        <v>77</v>
      </c>
      <c r="T26" s="277">
        <v>21.3</v>
      </c>
      <c r="U26" s="144">
        <v>16.7</v>
      </c>
      <c r="V26" s="497">
        <f>INDEX(UD_Output!$1:$1048576,MATCH(CONCATENATE("Provisional.All state-funded.Total.",$A26),UD_Output!$A:$A,0),MATCH($Y26,UD_Output!$1:$1,0))</f>
        <v>17</v>
      </c>
      <c r="Y26" s="428" t="s">
        <v>212</v>
      </c>
    </row>
    <row r="27" spans="1:25" s="2" customFormat="1" ht="12.75" customHeight="1" x14ac:dyDescent="0.3">
      <c r="A27" s="431"/>
      <c r="B27" s="277"/>
      <c r="C27" s="277"/>
      <c r="D27" s="277"/>
      <c r="E27" s="152"/>
      <c r="F27" s="277"/>
      <c r="G27" s="152"/>
      <c r="H27" s="277"/>
      <c r="I27" s="277"/>
      <c r="J27" s="144"/>
      <c r="K27" s="502"/>
      <c r="L27" s="153"/>
      <c r="M27" s="277"/>
      <c r="N27" s="275"/>
      <c r="O27" s="275"/>
      <c r="P27" s="154"/>
      <c r="Q27" s="277"/>
      <c r="R27" s="152"/>
      <c r="S27" s="277"/>
      <c r="T27" s="277"/>
      <c r="U27" s="147" t="s">
        <v>20</v>
      </c>
      <c r="V27" s="498"/>
      <c r="Y27" s="428"/>
    </row>
    <row r="28" spans="1:25" s="191" customFormat="1" ht="12" customHeight="1" x14ac:dyDescent="0.3">
      <c r="A28" s="429" t="s">
        <v>422</v>
      </c>
      <c r="B28" s="298"/>
      <c r="C28" s="91"/>
      <c r="D28" s="91"/>
      <c r="E28" s="156"/>
      <c r="F28" s="289"/>
      <c r="G28" s="156"/>
      <c r="H28" s="157"/>
      <c r="I28" s="91"/>
      <c r="J28" s="374"/>
      <c r="K28" s="503"/>
      <c r="L28" s="155"/>
      <c r="M28" s="91"/>
      <c r="N28" s="91"/>
      <c r="O28" s="91"/>
      <c r="P28" s="156"/>
      <c r="Q28" s="289"/>
      <c r="R28" s="156"/>
      <c r="S28" s="157"/>
      <c r="T28" s="91"/>
      <c r="U28" s="217" t="s">
        <v>20</v>
      </c>
      <c r="V28" s="505"/>
      <c r="Y28" s="428"/>
    </row>
    <row r="29" spans="1:25" s="191" customFormat="1" ht="10.15" x14ac:dyDescent="0.3">
      <c r="A29" s="12" t="s">
        <v>5</v>
      </c>
      <c r="B29" s="277">
        <v>12.8</v>
      </c>
      <c r="C29" s="277">
        <v>14.8</v>
      </c>
      <c r="D29" s="277">
        <v>15.5</v>
      </c>
      <c r="E29" s="152">
        <v>18.3</v>
      </c>
      <c r="F29" s="277">
        <v>18.2</v>
      </c>
      <c r="G29" s="152">
        <v>15.7</v>
      </c>
      <c r="H29" s="277">
        <v>18.100000000000001</v>
      </c>
      <c r="I29" s="277">
        <v>17.100000000000001</v>
      </c>
      <c r="J29" s="144">
        <v>17.3</v>
      </c>
      <c r="K29" s="497">
        <f>INDEX(UD_Output!$1:$1048576,MATCH(CONCATENATE("Provisional.All schools.Total.",$A29),UD_Output!$A:$A,0),MATCH($Y29,UD_Output!$1:$1,0))</f>
        <v>17.8</v>
      </c>
      <c r="L29" s="122"/>
      <c r="M29" s="277">
        <v>12.6</v>
      </c>
      <c r="N29" s="275">
        <v>12.7</v>
      </c>
      <c r="O29" s="275">
        <v>13.3</v>
      </c>
      <c r="P29" s="154">
        <v>18.3</v>
      </c>
      <c r="Q29" s="277">
        <v>19.5</v>
      </c>
      <c r="R29" s="152">
        <v>19.5</v>
      </c>
      <c r="S29" s="277">
        <v>19.600000000000001</v>
      </c>
      <c r="T29" s="277">
        <v>18.7</v>
      </c>
      <c r="U29" s="207">
        <v>18.899999999999999</v>
      </c>
      <c r="V29" s="497">
        <f>INDEX(UD_Output!$1:$1048576,MATCH(CONCATENATE("Provisional.All state-funded.Total.",$A29),UD_Output!$A:$A,0),MATCH($Y29,UD_Output!$1:$1,0))</f>
        <v>19.600000000000001</v>
      </c>
      <c r="Y29" s="428" t="s">
        <v>214</v>
      </c>
    </row>
    <row r="30" spans="1:25" s="191" customFormat="1" ht="10.15" x14ac:dyDescent="0.3">
      <c r="A30" s="12" t="s">
        <v>6</v>
      </c>
      <c r="B30" s="277">
        <v>18.5</v>
      </c>
      <c r="C30" s="277">
        <v>20.6</v>
      </c>
      <c r="D30" s="277">
        <v>21.4</v>
      </c>
      <c r="E30" s="152">
        <v>27.9</v>
      </c>
      <c r="F30" s="277">
        <v>27.8</v>
      </c>
      <c r="G30" s="152">
        <v>23.9</v>
      </c>
      <c r="H30" s="277">
        <v>28.3</v>
      </c>
      <c r="I30" s="277">
        <v>26.9</v>
      </c>
      <c r="J30" s="144">
        <v>27.4</v>
      </c>
      <c r="K30" s="497">
        <f>INDEX(UD_Output!$1:$1048576,MATCH(CONCATENATE("Provisional.All schools.Total.",$A30),UD_Output!$A:$A,0),MATCH($Y30,UD_Output!$1:$1,0))</f>
        <v>28</v>
      </c>
      <c r="L30" s="122"/>
      <c r="M30" s="277">
        <v>17.7</v>
      </c>
      <c r="N30" s="275">
        <v>18.2</v>
      </c>
      <c r="O30" s="275">
        <v>19.100000000000001</v>
      </c>
      <c r="P30" s="154">
        <v>27.5</v>
      </c>
      <c r="Q30" s="277">
        <v>29.1</v>
      </c>
      <c r="R30" s="152">
        <v>29.3</v>
      </c>
      <c r="S30" s="277">
        <v>30</v>
      </c>
      <c r="T30" s="277">
        <v>29</v>
      </c>
      <c r="U30" s="147">
        <v>29.5</v>
      </c>
      <c r="V30" s="497">
        <f>INDEX(UD_Output!$1:$1048576,MATCH(CONCATENATE("Provisional.All state-funded.Total.",$A30),UD_Output!$A:$A,0),MATCH($Y30,UD_Output!$1:$1,0))</f>
        <v>30.3</v>
      </c>
      <c r="Y30" s="428" t="s">
        <v>214</v>
      </c>
    </row>
    <row r="31" spans="1:25" s="2" customFormat="1" ht="12.75" customHeight="1" x14ac:dyDescent="0.3">
      <c r="A31" s="198" t="s">
        <v>7</v>
      </c>
      <c r="B31" s="290">
        <v>15.6</v>
      </c>
      <c r="C31" s="290">
        <v>17.600000000000001</v>
      </c>
      <c r="D31" s="290">
        <v>18.399999999999999</v>
      </c>
      <c r="E31" s="200">
        <v>23</v>
      </c>
      <c r="F31" s="290">
        <v>22.9</v>
      </c>
      <c r="G31" s="200">
        <v>19.7</v>
      </c>
      <c r="H31" s="290">
        <v>23.1</v>
      </c>
      <c r="I31" s="290">
        <v>21.9</v>
      </c>
      <c r="J31" s="375">
        <v>22.2</v>
      </c>
      <c r="K31" s="504">
        <f>INDEX(UD_Output!$1:$1048576,MATCH(CONCATENATE("Provisional.All schools.Total.",$A31),UD_Output!$A:$A,0),MATCH($Y31,UD_Output!$1:$1,0))</f>
        <v>22.8</v>
      </c>
      <c r="L31" s="201"/>
      <c r="M31" s="290">
        <v>15.1</v>
      </c>
      <c r="N31" s="292">
        <v>15.4</v>
      </c>
      <c r="O31" s="292">
        <v>16.2</v>
      </c>
      <c r="P31" s="293">
        <v>22.8</v>
      </c>
      <c r="Q31" s="290">
        <v>24.2</v>
      </c>
      <c r="R31" s="200">
        <v>24.3</v>
      </c>
      <c r="S31" s="290">
        <v>24.7</v>
      </c>
      <c r="T31" s="290">
        <v>23.8</v>
      </c>
      <c r="U31" s="214">
        <v>24.1</v>
      </c>
      <c r="V31" s="504">
        <f>INDEX(UD_Output!$1:$1048576,MATCH(CONCATENATE("Provisional.All state-funded.Total.",$A31),UD_Output!$A:$A,0),MATCH($Y31,UD_Output!$1:$1,0))</f>
        <v>24.8</v>
      </c>
      <c r="Y31" s="428" t="s">
        <v>214</v>
      </c>
    </row>
    <row r="32" spans="1:25" x14ac:dyDescent="0.35">
      <c r="A32" s="42"/>
      <c r="B32" s="42"/>
      <c r="C32" s="43"/>
      <c r="D32" s="43"/>
      <c r="E32" s="43"/>
      <c r="F32" s="43" t="s">
        <v>20</v>
      </c>
      <c r="G32" s="43"/>
      <c r="H32" s="43"/>
      <c r="I32" s="43"/>
      <c r="J32" s="43"/>
      <c r="K32" s="43"/>
      <c r="L32" s="40"/>
      <c r="M32" s="41"/>
      <c r="N32" s="41"/>
      <c r="O32" s="41"/>
      <c r="V32" s="212"/>
    </row>
    <row r="33" spans="1:24" ht="12.75" x14ac:dyDescent="0.35">
      <c r="A33" s="546" t="s">
        <v>424</v>
      </c>
      <c r="B33" s="546"/>
      <c r="C33" s="546"/>
      <c r="D33" s="546"/>
      <c r="E33" s="546"/>
      <c r="F33" s="546"/>
      <c r="G33" s="546"/>
      <c r="H33" s="546"/>
      <c r="I33" s="546"/>
      <c r="J33" s="546"/>
      <c r="K33" s="546"/>
      <c r="L33" s="546"/>
      <c r="M33" s="546"/>
      <c r="N33" s="546"/>
      <c r="O33" s="546"/>
      <c r="P33" s="546"/>
      <c r="Q33" s="546"/>
      <c r="R33" s="546"/>
      <c r="S33" s="546"/>
      <c r="T33" s="546"/>
      <c r="U33" s="226"/>
      <c r="V33" s="226"/>
      <c r="W33" s="226"/>
      <c r="X33" s="226"/>
    </row>
    <row r="34" spans="1:24" ht="36" customHeight="1" x14ac:dyDescent="0.35">
      <c r="A34" s="525" t="s">
        <v>103</v>
      </c>
      <c r="B34" s="525"/>
      <c r="C34" s="525"/>
      <c r="D34" s="525"/>
      <c r="E34" s="525"/>
      <c r="F34" s="525"/>
      <c r="G34" s="525"/>
      <c r="H34" s="525"/>
      <c r="I34" s="525"/>
      <c r="J34" s="525"/>
      <c r="K34" s="525"/>
      <c r="L34" s="525"/>
      <c r="M34" s="525"/>
      <c r="N34" s="525"/>
      <c r="O34" s="525"/>
      <c r="P34" s="525"/>
      <c r="Q34" s="525"/>
      <c r="R34" s="525"/>
      <c r="S34" s="525"/>
      <c r="T34" s="525"/>
      <c r="U34" s="226"/>
      <c r="V34" s="226"/>
      <c r="W34" s="226"/>
      <c r="X34" s="226"/>
    </row>
    <row r="35" spans="1:24" ht="12" customHeight="1" x14ac:dyDescent="0.35">
      <c r="A35" s="527" t="s">
        <v>131</v>
      </c>
      <c r="B35" s="527"/>
      <c r="C35" s="527"/>
      <c r="D35" s="527"/>
      <c r="E35" s="527"/>
      <c r="F35" s="527"/>
      <c r="G35" s="527"/>
      <c r="H35" s="527"/>
      <c r="I35" s="527"/>
      <c r="J35" s="527"/>
      <c r="K35" s="527"/>
      <c r="L35" s="527"/>
      <c r="M35" s="527"/>
      <c r="N35" s="527"/>
      <c r="O35" s="527"/>
      <c r="P35" s="527"/>
      <c r="Q35" s="527"/>
      <c r="R35" s="527"/>
      <c r="S35" s="527"/>
      <c r="T35" s="527"/>
      <c r="U35" s="226"/>
      <c r="V35" s="226"/>
      <c r="W35" s="226"/>
      <c r="X35" s="226"/>
    </row>
    <row r="36" spans="1:24" ht="27" customHeight="1" x14ac:dyDescent="0.35">
      <c r="A36" s="549" t="s">
        <v>376</v>
      </c>
      <c r="B36" s="549"/>
      <c r="C36" s="549"/>
      <c r="D36" s="549"/>
      <c r="E36" s="549"/>
      <c r="F36" s="549"/>
      <c r="G36" s="549"/>
      <c r="H36" s="549"/>
      <c r="I36" s="549"/>
      <c r="J36" s="549"/>
      <c r="K36" s="549"/>
      <c r="L36" s="549"/>
      <c r="M36" s="549"/>
      <c r="N36" s="549"/>
      <c r="O36" s="549"/>
      <c r="P36" s="549"/>
      <c r="Q36" s="549"/>
      <c r="R36" s="549"/>
      <c r="S36" s="549"/>
      <c r="T36" s="549"/>
      <c r="U36" s="226"/>
      <c r="V36" s="226"/>
      <c r="W36" s="226"/>
      <c r="X36" s="226"/>
    </row>
    <row r="37" spans="1:24" ht="27" customHeight="1" x14ac:dyDescent="0.35">
      <c r="A37" s="549" t="s">
        <v>380</v>
      </c>
      <c r="B37" s="549"/>
      <c r="C37" s="549"/>
      <c r="D37" s="549"/>
      <c r="E37" s="549"/>
      <c r="F37" s="549"/>
      <c r="G37" s="549"/>
      <c r="H37" s="549"/>
      <c r="I37" s="549"/>
      <c r="J37" s="549"/>
      <c r="K37" s="549"/>
      <c r="L37" s="549"/>
      <c r="M37" s="549"/>
      <c r="N37" s="549"/>
      <c r="O37" s="549"/>
      <c r="P37" s="549"/>
      <c r="Q37" s="549"/>
      <c r="R37" s="549"/>
      <c r="S37" s="549"/>
      <c r="T37" s="549"/>
      <c r="U37" s="226"/>
      <c r="V37" s="226"/>
      <c r="W37" s="226"/>
      <c r="X37" s="226"/>
    </row>
    <row r="38" spans="1:24" ht="39" customHeight="1" x14ac:dyDescent="0.35">
      <c r="A38" s="549" t="s">
        <v>458</v>
      </c>
      <c r="B38" s="549"/>
      <c r="C38" s="549"/>
      <c r="D38" s="549"/>
      <c r="E38" s="549"/>
      <c r="F38" s="549"/>
      <c r="G38" s="549"/>
      <c r="H38" s="549"/>
      <c r="I38" s="549"/>
      <c r="J38" s="549"/>
      <c r="K38" s="549"/>
      <c r="L38" s="549"/>
      <c r="M38" s="549"/>
      <c r="N38" s="549"/>
      <c r="O38" s="549"/>
      <c r="P38" s="549"/>
      <c r="Q38" s="549"/>
      <c r="R38" s="549"/>
      <c r="S38" s="549"/>
      <c r="T38" s="549"/>
      <c r="U38" s="226"/>
      <c r="V38" s="226"/>
      <c r="W38" s="226"/>
      <c r="X38" s="226"/>
    </row>
    <row r="39" spans="1:24" ht="54" customHeight="1" x14ac:dyDescent="0.35">
      <c r="A39" s="550" t="s">
        <v>459</v>
      </c>
      <c r="B39" s="550"/>
      <c r="C39" s="550"/>
      <c r="D39" s="550"/>
      <c r="E39" s="550"/>
      <c r="F39" s="550"/>
      <c r="G39" s="550"/>
      <c r="H39" s="550"/>
      <c r="I39" s="550"/>
      <c r="J39" s="550"/>
      <c r="K39" s="550"/>
      <c r="L39" s="550"/>
      <c r="M39" s="550"/>
      <c r="N39" s="550"/>
      <c r="O39" s="550"/>
      <c r="P39" s="550"/>
      <c r="Q39" s="550"/>
      <c r="R39" s="550"/>
      <c r="S39" s="550"/>
      <c r="T39" s="550"/>
      <c r="U39" s="226"/>
      <c r="V39" s="226"/>
      <c r="W39" s="226"/>
      <c r="X39" s="226"/>
    </row>
    <row r="40" spans="1:24" ht="28.5" customHeight="1" x14ac:dyDescent="0.35">
      <c r="A40" s="549" t="s">
        <v>461</v>
      </c>
      <c r="B40" s="549"/>
      <c r="C40" s="549"/>
      <c r="D40" s="549"/>
      <c r="E40" s="549"/>
      <c r="F40" s="549"/>
      <c r="G40" s="549"/>
      <c r="H40" s="549"/>
      <c r="I40" s="549"/>
      <c r="J40" s="549"/>
      <c r="K40" s="549"/>
      <c r="L40" s="549"/>
      <c r="M40" s="549"/>
      <c r="N40" s="549"/>
      <c r="O40" s="549"/>
      <c r="P40" s="549"/>
      <c r="Q40" s="549"/>
      <c r="R40" s="549"/>
      <c r="S40" s="549"/>
      <c r="T40" s="549"/>
      <c r="U40" s="226"/>
      <c r="V40" s="226"/>
      <c r="W40" s="226"/>
      <c r="X40" s="226"/>
    </row>
    <row r="41" spans="1:24" ht="87.75" customHeight="1" x14ac:dyDescent="0.35">
      <c r="A41" s="551" t="s">
        <v>462</v>
      </c>
      <c r="B41" s="551"/>
      <c r="C41" s="551"/>
      <c r="D41" s="551"/>
      <c r="E41" s="551"/>
      <c r="F41" s="551"/>
      <c r="G41" s="551"/>
      <c r="H41" s="551"/>
      <c r="I41" s="551"/>
      <c r="J41" s="551"/>
      <c r="K41" s="551"/>
      <c r="L41" s="551"/>
      <c r="M41" s="551"/>
      <c r="N41" s="551"/>
      <c r="O41" s="551"/>
      <c r="P41" s="551"/>
      <c r="Q41" s="551"/>
      <c r="R41" s="551"/>
      <c r="S41" s="551"/>
      <c r="T41" s="551"/>
      <c r="U41" s="226"/>
      <c r="V41" s="226"/>
      <c r="W41" s="226"/>
      <c r="X41" s="226"/>
    </row>
    <row r="42" spans="1:24" ht="12" customHeight="1" x14ac:dyDescent="0.35">
      <c r="A42" s="547" t="s">
        <v>56</v>
      </c>
      <c r="B42" s="548"/>
      <c r="C42" s="548"/>
      <c r="D42" s="548"/>
      <c r="E42" s="548"/>
      <c r="F42" s="548"/>
      <c r="G42" s="548"/>
      <c r="H42" s="548"/>
      <c r="I42" s="548"/>
      <c r="J42" s="548"/>
      <c r="K42" s="548"/>
      <c r="L42" s="548"/>
      <c r="M42" s="548"/>
      <c r="N42" s="548"/>
      <c r="O42" s="548"/>
      <c r="P42" s="548"/>
      <c r="Q42" s="548"/>
      <c r="R42" s="548"/>
      <c r="S42" s="548"/>
      <c r="T42" s="548"/>
      <c r="U42" s="226"/>
      <c r="V42" s="226"/>
      <c r="W42" s="226"/>
      <c r="X42" s="226"/>
    </row>
    <row r="43" spans="1:24" ht="12.75" x14ac:dyDescent="0.35">
      <c r="A43" s="226"/>
      <c r="B43" s="226"/>
      <c r="C43" s="226"/>
      <c r="D43" s="226"/>
      <c r="E43" s="226"/>
      <c r="F43" s="226"/>
      <c r="G43" s="226"/>
      <c r="H43" s="226"/>
      <c r="I43" s="226"/>
      <c r="J43" s="226"/>
      <c r="K43" s="226"/>
      <c r="L43" s="227"/>
      <c r="M43" s="226"/>
      <c r="N43" s="226"/>
      <c r="O43" s="226"/>
      <c r="P43" s="226"/>
      <c r="Q43" s="226"/>
      <c r="R43" s="226"/>
      <c r="S43" s="226"/>
      <c r="T43" s="226"/>
      <c r="U43" s="226"/>
      <c r="V43" s="226"/>
      <c r="W43" s="226"/>
      <c r="X43" s="226"/>
    </row>
    <row r="44" spans="1:24" x14ac:dyDescent="0.35">
      <c r="A44" s="533" t="s">
        <v>78</v>
      </c>
      <c r="B44" s="533"/>
      <c r="C44" s="533"/>
      <c r="D44" s="533"/>
      <c r="E44" s="533"/>
      <c r="F44" s="533"/>
      <c r="G44" s="533"/>
      <c r="H44" s="533"/>
      <c r="I44" s="533"/>
      <c r="J44" s="533"/>
      <c r="K44" s="533"/>
      <c r="L44" s="533"/>
      <c r="M44" s="533"/>
      <c r="N44" s="533"/>
      <c r="O44" s="533"/>
      <c r="P44" s="533"/>
      <c r="Q44" s="533"/>
      <c r="R44" s="533"/>
      <c r="S44" s="533"/>
      <c r="T44" s="533"/>
      <c r="U44" s="533"/>
      <c r="V44" s="533"/>
      <c r="W44" s="533"/>
      <c r="X44" s="533"/>
    </row>
    <row r="45" spans="1:24" x14ac:dyDescent="0.35">
      <c r="L45" s="5"/>
    </row>
    <row r="46" spans="1:24" x14ac:dyDescent="0.35">
      <c r="L46" s="5"/>
    </row>
    <row r="47" spans="1:24" x14ac:dyDescent="0.35">
      <c r="L47" s="5"/>
    </row>
  </sheetData>
  <mergeCells count="14">
    <mergeCell ref="A1:C1"/>
    <mergeCell ref="A44:X44"/>
    <mergeCell ref="A35:T35"/>
    <mergeCell ref="A33:T33"/>
    <mergeCell ref="A34:T34"/>
    <mergeCell ref="A42:T42"/>
    <mergeCell ref="A36:T36"/>
    <mergeCell ref="A37:T37"/>
    <mergeCell ref="A38:T38"/>
    <mergeCell ref="A39:T39"/>
    <mergeCell ref="A40:T40"/>
    <mergeCell ref="A41:T41"/>
    <mergeCell ref="B5:K5"/>
    <mergeCell ref="M5:V5"/>
  </mergeCells>
  <hyperlinks>
    <hyperlink ref="A42" r:id="rId1" xr:uid="{00000000-0004-0000-0500-000000000000}"/>
  </hyperlinks>
  <pageMargins left="0.31496062992125984" right="0.27559055118110237" top="0.51181102362204722" bottom="0.51181102362204722" header="0.51181102362204722" footer="0.51181102362204722"/>
  <pageSetup paperSize="9" scale="78" orientation="landscape"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Y59"/>
  <sheetViews>
    <sheetView showGridLines="0" zoomScaleNormal="100" workbookViewId="0">
      <selection sqref="A1:E1"/>
    </sheetView>
  </sheetViews>
  <sheetFormatPr defaultColWidth="9.1328125" defaultRowHeight="11.65" x14ac:dyDescent="0.35"/>
  <cols>
    <col min="1" max="1" width="20" style="1" customWidth="1"/>
    <col min="2" max="5" width="7.86328125" style="1" customWidth="1"/>
    <col min="6" max="10" width="8.59765625" style="1" customWidth="1"/>
    <col min="11" max="11" width="8.73046875" style="1" customWidth="1"/>
    <col min="12" max="12" width="1.86328125" style="1" customWidth="1"/>
    <col min="13" max="15" width="7.86328125" style="1" customWidth="1"/>
    <col min="16" max="18" width="8.59765625" style="1" customWidth="1"/>
    <col min="19" max="19" width="9.1328125" style="1"/>
    <col min="20" max="20" width="8.59765625" style="1" customWidth="1"/>
    <col min="21" max="24" width="9.1328125" style="1"/>
    <col min="25" max="25" width="9.1328125" style="428"/>
    <col min="26" max="16384" width="9.1328125" style="1"/>
  </cols>
  <sheetData>
    <row r="1" spans="1:25" ht="12.75" customHeight="1" x14ac:dyDescent="0.35">
      <c r="A1" s="545" t="s">
        <v>360</v>
      </c>
      <c r="B1" s="545"/>
      <c r="C1" s="545"/>
      <c r="D1" s="545"/>
      <c r="E1" s="545"/>
    </row>
    <row r="2" spans="1:25" ht="12.75" customHeight="1" x14ac:dyDescent="0.35">
      <c r="A2" s="19" t="s">
        <v>420</v>
      </c>
    </row>
    <row r="3" spans="1:25" ht="12.75" customHeight="1" x14ac:dyDescent="0.35">
      <c r="A3" s="16" t="s">
        <v>0</v>
      </c>
    </row>
    <row r="4" spans="1:25" s="191" customFormat="1" ht="11.25" customHeight="1" x14ac:dyDescent="0.4">
      <c r="A4" s="113"/>
      <c r="B4" s="20"/>
      <c r="C4" s="20"/>
      <c r="D4" s="20"/>
      <c r="E4" s="20"/>
      <c r="F4" s="20"/>
      <c r="G4" s="20"/>
      <c r="H4" s="20"/>
      <c r="I4" s="20"/>
      <c r="J4" s="20"/>
      <c r="K4" s="20"/>
      <c r="L4" s="20"/>
      <c r="M4" s="20"/>
      <c r="N4" s="20"/>
      <c r="O4" s="20"/>
      <c r="P4" s="20"/>
      <c r="Q4" s="20"/>
      <c r="R4" s="20"/>
      <c r="S4" s="415"/>
      <c r="T4" s="20"/>
      <c r="U4" s="415"/>
      <c r="V4" s="415"/>
      <c r="W4" s="415"/>
      <c r="Y4" s="428"/>
    </row>
    <row r="5" spans="1:25" s="191" customFormat="1" ht="14.25" customHeight="1" x14ac:dyDescent="0.3">
      <c r="A5" s="112"/>
      <c r="B5" s="552" t="s">
        <v>52</v>
      </c>
      <c r="C5" s="552"/>
      <c r="D5" s="552"/>
      <c r="E5" s="552"/>
      <c r="F5" s="552"/>
      <c r="G5" s="552"/>
      <c r="H5" s="552"/>
      <c r="I5" s="552"/>
      <c r="J5" s="552"/>
      <c r="K5" s="552"/>
      <c r="L5" s="415"/>
      <c r="M5" s="552" t="s">
        <v>51</v>
      </c>
      <c r="N5" s="552"/>
      <c r="O5" s="552"/>
      <c r="P5" s="552"/>
      <c r="Q5" s="552"/>
      <c r="R5" s="552"/>
      <c r="S5" s="552"/>
      <c r="T5" s="552"/>
      <c r="U5" s="552"/>
      <c r="V5" s="552"/>
      <c r="W5" s="415"/>
      <c r="Y5" s="428"/>
    </row>
    <row r="6" spans="1:25" s="191" customFormat="1" ht="14.25" customHeight="1" x14ac:dyDescent="0.3">
      <c r="A6" s="39"/>
      <c r="B6" s="412" t="s">
        <v>1</v>
      </c>
      <c r="C6" s="412" t="s">
        <v>3</v>
      </c>
      <c r="D6" s="412" t="s">
        <v>17</v>
      </c>
      <c r="E6" s="53" t="s">
        <v>22</v>
      </c>
      <c r="F6" s="54" t="s">
        <v>31</v>
      </c>
      <c r="G6" s="53" t="s">
        <v>28</v>
      </c>
      <c r="H6" s="54" t="s">
        <v>53</v>
      </c>
      <c r="I6" s="413" t="s">
        <v>97</v>
      </c>
      <c r="J6" s="413" t="s">
        <v>96</v>
      </c>
      <c r="K6" s="413" t="s">
        <v>122</v>
      </c>
      <c r="L6" s="412"/>
      <c r="M6" s="412" t="s">
        <v>1</v>
      </c>
      <c r="N6" s="412" t="s">
        <v>3</v>
      </c>
      <c r="O6" s="413" t="s">
        <v>17</v>
      </c>
      <c r="P6" s="53" t="s">
        <v>22</v>
      </c>
      <c r="Q6" s="54" t="s">
        <v>31</v>
      </c>
      <c r="R6" s="53" t="s">
        <v>28</v>
      </c>
      <c r="S6" s="54" t="s">
        <v>53</v>
      </c>
      <c r="T6" s="414" t="s">
        <v>97</v>
      </c>
      <c r="U6" s="413" t="s">
        <v>96</v>
      </c>
      <c r="V6" s="413" t="s">
        <v>122</v>
      </c>
      <c r="W6" s="415"/>
      <c r="Y6" s="428"/>
    </row>
    <row r="7" spans="1:25" s="191" customFormat="1" ht="11.25" customHeight="1" x14ac:dyDescent="0.3">
      <c r="A7" s="7"/>
      <c r="B7" s="297"/>
      <c r="C7" s="36"/>
      <c r="D7" s="36"/>
      <c r="E7" s="193"/>
      <c r="F7" s="36"/>
      <c r="G7" s="193"/>
      <c r="H7" s="194"/>
      <c r="I7" s="36"/>
      <c r="J7" s="36"/>
      <c r="K7" s="36"/>
      <c r="L7" s="36"/>
      <c r="M7" s="297"/>
      <c r="N7" s="36"/>
      <c r="O7" s="36"/>
      <c r="P7" s="193"/>
      <c r="Q7" s="36"/>
      <c r="R7" s="193"/>
      <c r="S7" s="194"/>
      <c r="T7" s="206"/>
      <c r="U7" s="36"/>
      <c r="V7" s="36"/>
      <c r="Y7" s="428"/>
    </row>
    <row r="8" spans="1:25" s="2" customFormat="1" ht="10.15" x14ac:dyDescent="0.3">
      <c r="A8" s="85" t="s">
        <v>8</v>
      </c>
      <c r="B8" s="277"/>
      <c r="C8" s="158"/>
      <c r="D8" s="158"/>
      <c r="E8" s="159"/>
      <c r="F8" s="160"/>
      <c r="G8" s="152"/>
      <c r="H8" s="167"/>
      <c r="I8" s="123"/>
      <c r="J8" s="146"/>
      <c r="K8" s="146"/>
      <c r="L8" s="161"/>
      <c r="M8" s="277"/>
      <c r="N8" s="123"/>
      <c r="O8" s="123"/>
      <c r="P8" s="152"/>
      <c r="Q8" s="160"/>
      <c r="R8" s="152"/>
      <c r="S8" s="167"/>
      <c r="T8" s="162"/>
      <c r="U8" s="146"/>
      <c r="V8" s="146"/>
      <c r="Y8" s="428"/>
    </row>
    <row r="9" spans="1:25" s="2" customFormat="1" ht="11.25" customHeight="1" x14ac:dyDescent="0.3">
      <c r="A9" s="13" t="s">
        <v>9</v>
      </c>
      <c r="B9" s="277">
        <v>94.4</v>
      </c>
      <c r="C9" s="277">
        <v>95</v>
      </c>
      <c r="D9" s="275">
        <v>94.9</v>
      </c>
      <c r="E9" s="152">
        <v>93.1</v>
      </c>
      <c r="F9" s="276">
        <v>91.1</v>
      </c>
      <c r="G9" s="152">
        <v>91.2</v>
      </c>
      <c r="H9" s="167">
        <v>90.7</v>
      </c>
      <c r="I9" s="277">
        <v>88.8</v>
      </c>
      <c r="J9" s="144">
        <v>89.2</v>
      </c>
      <c r="K9" s="502">
        <f>INDEX(UD_Output!$1:$1048576,MATCH(CONCATENATE("Provisional.All schools.Total.Total"),UD_Output!$A:$A,0),MATCH($Y9,UD_Output!$1:$1,0))</f>
        <v>89.1</v>
      </c>
      <c r="L9" s="153"/>
      <c r="M9" s="277">
        <v>95.9</v>
      </c>
      <c r="N9" s="277">
        <v>96.3</v>
      </c>
      <c r="O9" s="275">
        <v>96.4</v>
      </c>
      <c r="P9" s="154">
        <v>96.6</v>
      </c>
      <c r="Q9" s="276">
        <v>96.1</v>
      </c>
      <c r="R9" s="152">
        <v>96.3</v>
      </c>
      <c r="S9" s="167">
        <v>96.5</v>
      </c>
      <c r="T9" s="277">
        <v>95.7</v>
      </c>
      <c r="U9" s="144">
        <v>95.8</v>
      </c>
      <c r="V9" s="502">
        <f>INDEX(UD_Output!$1:$1048576,MATCH(CONCATENATE("Provisional.All state-funded.Total.Total"),UD_Output!$A:$A,0),MATCH($Y9,UD_Output!$1:$1,0))</f>
        <v>95.8</v>
      </c>
      <c r="Y9" s="428" t="s">
        <v>241</v>
      </c>
    </row>
    <row r="10" spans="1:25" s="191" customFormat="1" ht="11.25" customHeight="1" x14ac:dyDescent="0.3">
      <c r="A10" s="13" t="s">
        <v>10</v>
      </c>
      <c r="B10" s="277">
        <v>93.1</v>
      </c>
      <c r="C10" s="277">
        <v>96.2</v>
      </c>
      <c r="D10" s="275">
        <v>96.7</v>
      </c>
      <c r="E10" s="152">
        <v>96.8</v>
      </c>
      <c r="F10" s="276">
        <v>93.5</v>
      </c>
      <c r="G10" s="152">
        <v>93.3</v>
      </c>
      <c r="H10" s="167">
        <v>92.6</v>
      </c>
      <c r="I10" s="277">
        <v>91</v>
      </c>
      <c r="J10" s="144">
        <v>91.3</v>
      </c>
      <c r="K10" s="502">
        <f>INDEX(UD_Output!$1:$1048576,MATCH(CONCATENATE("Provisional.All schools.Total.Total"),UD_Output!$A:$A,0),MATCH($Y10,UD_Output!$1:$1,0))</f>
        <v>91.1</v>
      </c>
      <c r="L10" s="122"/>
      <c r="M10" s="277">
        <v>97</v>
      </c>
      <c r="N10" s="277">
        <v>97.3</v>
      </c>
      <c r="O10" s="275">
        <v>97.5</v>
      </c>
      <c r="P10" s="154">
        <v>97.6</v>
      </c>
      <c r="Q10" s="276">
        <v>97.7</v>
      </c>
      <c r="R10" s="152">
        <v>97.4</v>
      </c>
      <c r="S10" s="167">
        <v>97.4</v>
      </c>
      <c r="T10" s="277">
        <v>97.3</v>
      </c>
      <c r="U10" s="144">
        <v>97.3</v>
      </c>
      <c r="V10" s="502">
        <f>INDEX(UD_Output!$1:$1048576,MATCH(CONCATENATE("Provisional.All state-funded.Total.Total"),UD_Output!$A:$A,0),MATCH($Y10,UD_Output!$1:$1,0))</f>
        <v>97.3</v>
      </c>
      <c r="Y10" s="428" t="s">
        <v>243</v>
      </c>
    </row>
    <row r="11" spans="1:25" s="2" customFormat="1" ht="11.25" customHeight="1" x14ac:dyDescent="0.3">
      <c r="A11" s="13" t="s">
        <v>109</v>
      </c>
      <c r="B11" s="277">
        <v>62.2</v>
      </c>
      <c r="C11" s="277">
        <v>61.9</v>
      </c>
      <c r="D11" s="275">
        <v>64.2</v>
      </c>
      <c r="E11" s="152">
        <v>65.599999999999994</v>
      </c>
      <c r="F11" s="276">
        <v>65.2</v>
      </c>
      <c r="G11" s="152">
        <v>70.2</v>
      </c>
      <c r="H11" s="167">
        <v>81.7</v>
      </c>
      <c r="I11" s="277">
        <v>85.6</v>
      </c>
      <c r="J11" s="144">
        <v>89.3</v>
      </c>
      <c r="K11" s="502">
        <f>INDEX(UD_Output!$1:$1048576,MATCH(CONCATENATE("Provisional.All schools.Total.Total"),UD_Output!$A:$A,0),MATCH($Y11,UD_Output!$1:$1,0))</f>
        <v>89.4</v>
      </c>
      <c r="L11" s="153"/>
      <c r="M11" s="277">
        <v>63.2</v>
      </c>
      <c r="N11" s="277">
        <v>61.5</v>
      </c>
      <c r="O11" s="275">
        <v>64</v>
      </c>
      <c r="P11" s="154">
        <v>66.3</v>
      </c>
      <c r="Q11" s="276">
        <v>68.7</v>
      </c>
      <c r="R11" s="152">
        <v>74.400000000000006</v>
      </c>
      <c r="S11" s="167">
        <v>86.8</v>
      </c>
      <c r="T11" s="277">
        <v>91.4</v>
      </c>
      <c r="U11" s="144">
        <v>95.5</v>
      </c>
      <c r="V11" s="502">
        <f>INDEX(UD_Output!$1:$1048576,MATCH(CONCATENATE("Provisional.All state-funded.Total.Total"),UD_Output!$A:$A,0),MATCH($Y11,UD_Output!$1:$1,0))</f>
        <v>95.6</v>
      </c>
      <c r="Y11" s="428" t="s">
        <v>245</v>
      </c>
    </row>
    <row r="12" spans="1:25" x14ac:dyDescent="0.35">
      <c r="A12" s="14" t="s">
        <v>11</v>
      </c>
      <c r="B12" s="277">
        <v>48.9</v>
      </c>
      <c r="C12" s="277">
        <v>48.9</v>
      </c>
      <c r="D12" s="275">
        <v>50.4</v>
      </c>
      <c r="E12" s="152">
        <v>60.4</v>
      </c>
      <c r="F12" s="276">
        <v>63.9</v>
      </c>
      <c r="G12" s="152">
        <v>64.7</v>
      </c>
      <c r="H12" s="167">
        <v>71.8</v>
      </c>
      <c r="I12" s="277">
        <v>74.3</v>
      </c>
      <c r="J12" s="144">
        <v>74.099999999999994</v>
      </c>
      <c r="K12" s="502">
        <f>INDEX(UD_Output!$1:$1048576,MATCH(CONCATENATE("Provisional.All schools.Total.Total"),UD_Output!$A:$A,0),MATCH($Y12,UD_Output!$1:$1,0))</f>
        <v>76</v>
      </c>
      <c r="L12" s="33"/>
      <c r="M12" s="277">
        <v>47.7</v>
      </c>
      <c r="N12" s="277">
        <v>47.9</v>
      </c>
      <c r="O12" s="275">
        <v>49.3</v>
      </c>
      <c r="P12" s="154">
        <v>60.2</v>
      </c>
      <c r="Q12" s="276">
        <v>64.599999999999994</v>
      </c>
      <c r="R12" s="152">
        <v>65.5</v>
      </c>
      <c r="S12" s="167">
        <v>73.7</v>
      </c>
      <c r="T12" s="277">
        <v>76.8</v>
      </c>
      <c r="U12" s="144">
        <v>78.3</v>
      </c>
      <c r="V12" s="502">
        <f>INDEX(UD_Output!$1:$1048576,MATCH(CONCATENATE("Provisional.All state-funded.Total.Total"),UD_Output!$A:$A,0),MATCH($Y12,UD_Output!$1:$1,0))</f>
        <v>80.599999999999994</v>
      </c>
      <c r="Y12" s="428" t="s">
        <v>247</v>
      </c>
    </row>
    <row r="13" spans="1:25" x14ac:dyDescent="0.35">
      <c r="A13" s="13" t="s">
        <v>12</v>
      </c>
      <c r="B13" s="277">
        <v>42.6</v>
      </c>
      <c r="C13" s="277">
        <v>40.9</v>
      </c>
      <c r="D13" s="275">
        <v>41.1</v>
      </c>
      <c r="E13" s="152">
        <v>48.7</v>
      </c>
      <c r="F13" s="276">
        <v>50.8</v>
      </c>
      <c r="G13" s="152">
        <v>50</v>
      </c>
      <c r="H13" s="167">
        <v>49.5</v>
      </c>
      <c r="I13" s="277">
        <v>47.7</v>
      </c>
      <c r="J13" s="144">
        <v>45.3</v>
      </c>
      <c r="K13" s="502">
        <f>INDEX(UD_Output!$1:$1048576,MATCH(CONCATENATE("Provisional.All schools.Total.Total"),UD_Output!$A:$A,0),MATCH($Y13,UD_Output!$1:$1,0))</f>
        <v>45.4</v>
      </c>
      <c r="L13" s="33"/>
      <c r="M13" s="277">
        <v>40</v>
      </c>
      <c r="N13" s="277">
        <v>38.5</v>
      </c>
      <c r="O13" s="275">
        <v>38.9</v>
      </c>
      <c r="P13" s="154">
        <v>47.6</v>
      </c>
      <c r="Q13" s="276">
        <v>50.5</v>
      </c>
      <c r="R13" s="152">
        <v>49.3</v>
      </c>
      <c r="S13" s="167">
        <v>49</v>
      </c>
      <c r="T13" s="277">
        <v>47.4</v>
      </c>
      <c r="U13" s="144">
        <v>46.1</v>
      </c>
      <c r="V13" s="502">
        <f>INDEX(UD_Output!$1:$1048576,MATCH(CONCATENATE("Provisional.All state-funded.Total.Total"),UD_Output!$A:$A,0),MATCH($Y13,UD_Output!$1:$1,0))</f>
        <v>46.6</v>
      </c>
      <c r="Y13" s="428" t="s">
        <v>249</v>
      </c>
    </row>
    <row r="14" spans="1:25" x14ac:dyDescent="0.35">
      <c r="B14" s="277"/>
      <c r="C14" s="92"/>
      <c r="D14" s="92"/>
      <c r="E14" s="152"/>
      <c r="F14" s="276"/>
      <c r="G14" s="163"/>
      <c r="H14" s="164"/>
      <c r="I14" s="92"/>
      <c r="J14" s="223"/>
      <c r="K14" s="506"/>
      <c r="L14" s="93"/>
      <c r="M14" s="92"/>
      <c r="N14" s="92"/>
      <c r="O14" s="92"/>
      <c r="P14" s="152"/>
      <c r="Q14" s="276"/>
      <c r="R14" s="163"/>
      <c r="S14" s="164"/>
      <c r="T14" s="92"/>
      <c r="U14" s="223"/>
      <c r="V14" s="506"/>
    </row>
    <row r="15" spans="1:25" x14ac:dyDescent="0.35">
      <c r="A15" s="86" t="s">
        <v>111</v>
      </c>
      <c r="B15" s="277"/>
      <c r="C15" s="277"/>
      <c r="D15" s="277"/>
      <c r="E15" s="152"/>
      <c r="F15" s="276"/>
      <c r="G15" s="152"/>
      <c r="H15" s="167"/>
      <c r="I15" s="277"/>
      <c r="J15" s="166"/>
      <c r="K15" s="501"/>
      <c r="L15" s="123"/>
      <c r="M15" s="277"/>
      <c r="N15" s="277"/>
      <c r="O15" s="277"/>
      <c r="P15" s="152"/>
      <c r="Q15" s="276"/>
      <c r="R15" s="152"/>
      <c r="S15" s="167"/>
      <c r="T15" s="277"/>
      <c r="U15" s="166"/>
      <c r="V15" s="501"/>
    </row>
    <row r="16" spans="1:25" x14ac:dyDescent="0.35">
      <c r="A16" s="13" t="s">
        <v>9</v>
      </c>
      <c r="B16" s="277" t="s">
        <v>77</v>
      </c>
      <c r="C16" s="277" t="s">
        <v>77</v>
      </c>
      <c r="D16" s="275" t="s">
        <v>77</v>
      </c>
      <c r="E16" s="152" t="s">
        <v>77</v>
      </c>
      <c r="F16" s="276" t="s">
        <v>77</v>
      </c>
      <c r="G16" s="152" t="s">
        <v>77</v>
      </c>
      <c r="H16" s="167" t="s">
        <v>77</v>
      </c>
      <c r="I16" s="277" t="s">
        <v>77</v>
      </c>
      <c r="J16" s="145">
        <v>4.63</v>
      </c>
      <c r="K16" s="507">
        <f>INDEX(UD_Output!$1:$1048576,MATCH(CONCATENATE("Provisional.All schools.Total.Total"),UD_Output!$A:$A,0),MATCH($Y16,UD_Output!$1:$1,0))</f>
        <v>4.6399999999999997</v>
      </c>
      <c r="L16" s="33"/>
      <c r="M16" s="277" t="s">
        <v>77</v>
      </c>
      <c r="N16" s="277" t="s">
        <v>77</v>
      </c>
      <c r="O16" s="275" t="s">
        <v>77</v>
      </c>
      <c r="P16" s="154" t="s">
        <v>77</v>
      </c>
      <c r="Q16" s="276" t="s">
        <v>77</v>
      </c>
      <c r="R16" s="152" t="s">
        <v>77</v>
      </c>
      <c r="S16" s="167" t="s">
        <v>77</v>
      </c>
      <c r="T16" s="277" t="s">
        <v>77</v>
      </c>
      <c r="U16" s="145">
        <v>4.9400000000000004</v>
      </c>
      <c r="V16" s="507">
        <f>INDEX(UD_Output!$1:$1048576,MATCH(CONCATENATE("Provisional.All state-funded.Total.Total"),UD_Output!$A:$A,0),MATCH($Y16,UD_Output!$1:$1,0))</f>
        <v>4.95</v>
      </c>
      <c r="Y16" s="428" t="s">
        <v>267</v>
      </c>
    </row>
    <row r="17" spans="1:25" x14ac:dyDescent="0.35">
      <c r="A17" s="13" t="s">
        <v>10</v>
      </c>
      <c r="B17" s="277" t="s">
        <v>77</v>
      </c>
      <c r="C17" s="277" t="s">
        <v>77</v>
      </c>
      <c r="D17" s="275" t="s">
        <v>77</v>
      </c>
      <c r="E17" s="152" t="s">
        <v>77</v>
      </c>
      <c r="F17" s="276" t="s">
        <v>77</v>
      </c>
      <c r="G17" s="152" t="s">
        <v>77</v>
      </c>
      <c r="H17" s="167" t="s">
        <v>77</v>
      </c>
      <c r="I17" s="277" t="s">
        <v>77</v>
      </c>
      <c r="J17" s="145">
        <v>4.2300000000000004</v>
      </c>
      <c r="K17" s="507">
        <f>INDEX(UD_Output!$1:$1048576,MATCH(CONCATENATE("Provisional.All schools.Total.Total"),UD_Output!$A:$A,0),MATCH($Y17,UD_Output!$1:$1,0))</f>
        <v>4.2300000000000004</v>
      </c>
      <c r="L17" s="33"/>
      <c r="M17" s="277" t="s">
        <v>77</v>
      </c>
      <c r="N17" s="277" t="s">
        <v>77</v>
      </c>
      <c r="O17" s="275" t="s">
        <v>77</v>
      </c>
      <c r="P17" s="154" t="s">
        <v>77</v>
      </c>
      <c r="Q17" s="276" t="s">
        <v>77</v>
      </c>
      <c r="R17" s="152" t="s">
        <v>77</v>
      </c>
      <c r="S17" s="167" t="s">
        <v>77</v>
      </c>
      <c r="T17" s="277" t="s">
        <v>77</v>
      </c>
      <c r="U17" s="145">
        <v>4.5199999999999996</v>
      </c>
      <c r="V17" s="507">
        <f>INDEX(UD_Output!$1:$1048576,MATCH(CONCATENATE("Provisional.All state-funded.Total.Total"),UD_Output!$A:$A,0),MATCH($Y17,UD_Output!$1:$1,0))</f>
        <v>4.5199999999999996</v>
      </c>
      <c r="Y17" s="428" t="s">
        <v>270</v>
      </c>
    </row>
    <row r="18" spans="1:25" x14ac:dyDescent="0.35">
      <c r="A18" s="13" t="s">
        <v>109</v>
      </c>
      <c r="B18" s="277" t="s">
        <v>77</v>
      </c>
      <c r="C18" s="277" t="s">
        <v>77</v>
      </c>
      <c r="D18" s="275" t="s">
        <v>77</v>
      </c>
      <c r="E18" s="152" t="s">
        <v>77</v>
      </c>
      <c r="F18" s="276" t="s">
        <v>77</v>
      </c>
      <c r="G18" s="152" t="s">
        <v>77</v>
      </c>
      <c r="H18" s="167" t="s">
        <v>77</v>
      </c>
      <c r="I18" s="277" t="s">
        <v>77</v>
      </c>
      <c r="J18" s="145">
        <v>4.25</v>
      </c>
      <c r="K18" s="507">
        <f>INDEX(UD_Output!$1:$1048576,MATCH(CONCATENATE("Provisional.All schools.Total.Total"),UD_Output!$A:$A,0),MATCH($Y18,UD_Output!$1:$1,0))</f>
        <v>4.24</v>
      </c>
      <c r="L18" s="33"/>
      <c r="M18" s="277" t="s">
        <v>77</v>
      </c>
      <c r="N18" s="277" t="s">
        <v>77</v>
      </c>
      <c r="O18" s="275" t="s">
        <v>77</v>
      </c>
      <c r="P18" s="154" t="s">
        <v>77</v>
      </c>
      <c r="Q18" s="276" t="s">
        <v>77</v>
      </c>
      <c r="R18" s="152" t="s">
        <v>77</v>
      </c>
      <c r="S18" s="167" t="s">
        <v>77</v>
      </c>
      <c r="T18" s="277" t="s">
        <v>77</v>
      </c>
      <c r="U18" s="145">
        <v>4.5</v>
      </c>
      <c r="V18" s="507">
        <f>INDEX(UD_Output!$1:$1048576,MATCH(CONCATENATE("Provisional.All state-funded.Total.Total"),UD_Output!$A:$A,0),MATCH($Y18,UD_Output!$1:$1,0))</f>
        <v>4.49</v>
      </c>
      <c r="Y18" s="428" t="s">
        <v>272</v>
      </c>
    </row>
    <row r="19" spans="1:25" x14ac:dyDescent="0.35">
      <c r="A19" s="14" t="s">
        <v>11</v>
      </c>
      <c r="B19" s="277" t="s">
        <v>77</v>
      </c>
      <c r="C19" s="277" t="s">
        <v>77</v>
      </c>
      <c r="D19" s="275" t="s">
        <v>77</v>
      </c>
      <c r="E19" s="152" t="s">
        <v>77</v>
      </c>
      <c r="F19" s="276" t="s">
        <v>77</v>
      </c>
      <c r="G19" s="152" t="s">
        <v>77</v>
      </c>
      <c r="H19" s="167" t="s">
        <v>77</v>
      </c>
      <c r="I19" s="277" t="s">
        <v>77</v>
      </c>
      <c r="J19" s="145">
        <v>3.43</v>
      </c>
      <c r="K19" s="507">
        <f>INDEX(UD_Output!$1:$1048576,MATCH(CONCATENATE("Provisional.All schools.Total.Total"),UD_Output!$A:$A,0),MATCH($Y19,UD_Output!$1:$1,0))</f>
        <v>3.52</v>
      </c>
      <c r="L19" s="33"/>
      <c r="M19" s="277" t="s">
        <v>77</v>
      </c>
      <c r="N19" s="277" t="s">
        <v>77</v>
      </c>
      <c r="O19" s="275" t="s">
        <v>77</v>
      </c>
      <c r="P19" s="154" t="s">
        <v>77</v>
      </c>
      <c r="Q19" s="276" t="s">
        <v>77</v>
      </c>
      <c r="R19" s="152" t="s">
        <v>77</v>
      </c>
      <c r="S19" s="167" t="s">
        <v>77</v>
      </c>
      <c r="T19" s="277" t="s">
        <v>77</v>
      </c>
      <c r="U19" s="145">
        <v>3.55</v>
      </c>
      <c r="V19" s="507">
        <f>INDEX(UD_Output!$1:$1048576,MATCH(CONCATENATE("Provisional.All state-funded.Total.Total"),UD_Output!$A:$A,0),MATCH($Y19,UD_Output!$1:$1,0))</f>
        <v>3.67</v>
      </c>
      <c r="Y19" s="428" t="s">
        <v>274</v>
      </c>
    </row>
    <row r="20" spans="1:25" x14ac:dyDescent="0.35">
      <c r="A20" s="13" t="s">
        <v>12</v>
      </c>
      <c r="B20" s="277" t="s">
        <v>77</v>
      </c>
      <c r="C20" s="277" t="s">
        <v>77</v>
      </c>
      <c r="D20" s="275" t="s">
        <v>77</v>
      </c>
      <c r="E20" s="152" t="s">
        <v>77</v>
      </c>
      <c r="F20" s="276" t="s">
        <v>77</v>
      </c>
      <c r="G20" s="152" t="s">
        <v>77</v>
      </c>
      <c r="H20" s="167" t="s">
        <v>77</v>
      </c>
      <c r="I20" s="277" t="s">
        <v>77</v>
      </c>
      <c r="J20" s="145">
        <v>2.29</v>
      </c>
      <c r="K20" s="507">
        <f>INDEX(UD_Output!$1:$1048576,MATCH(CONCATENATE("Provisional.All schools.Total.Total"),UD_Output!$A:$A,0),MATCH($Y20,UD_Output!$1:$1,0))</f>
        <v>2.2799999999999998</v>
      </c>
      <c r="L20" s="123"/>
      <c r="M20" s="277" t="s">
        <v>77</v>
      </c>
      <c r="N20" s="277" t="s">
        <v>77</v>
      </c>
      <c r="O20" s="275" t="s">
        <v>77</v>
      </c>
      <c r="P20" s="154" t="s">
        <v>77</v>
      </c>
      <c r="Q20" s="276" t="s">
        <v>77</v>
      </c>
      <c r="R20" s="152" t="s">
        <v>77</v>
      </c>
      <c r="S20" s="167" t="s">
        <v>77</v>
      </c>
      <c r="T20" s="277" t="s">
        <v>77</v>
      </c>
      <c r="U20" s="145">
        <v>2.2599999999999998</v>
      </c>
      <c r="V20" s="507">
        <f>INDEX(UD_Output!$1:$1048576,MATCH(CONCATENATE("Provisional.All state-funded.Total.Total"),UD_Output!$A:$A,0),MATCH($Y20,UD_Output!$1:$1,0))</f>
        <v>2.27</v>
      </c>
      <c r="Y20" s="428" t="s">
        <v>276</v>
      </c>
    </row>
    <row r="21" spans="1:25" x14ac:dyDescent="0.35">
      <c r="A21" s="13"/>
      <c r="B21" s="277"/>
      <c r="C21" s="277"/>
      <c r="D21" s="275"/>
      <c r="E21" s="152"/>
      <c r="F21" s="276"/>
      <c r="G21" s="165"/>
      <c r="H21" s="167"/>
      <c r="I21" s="277"/>
      <c r="J21" s="166"/>
      <c r="K21" s="501"/>
      <c r="L21" s="123"/>
      <c r="M21" s="277"/>
      <c r="N21" s="277"/>
      <c r="O21" s="275"/>
      <c r="P21" s="154"/>
      <c r="Q21" s="276"/>
      <c r="R21" s="165"/>
      <c r="S21" s="279"/>
      <c r="T21" s="122"/>
      <c r="U21" s="166"/>
      <c r="V21" s="501"/>
    </row>
    <row r="22" spans="1:25" x14ac:dyDescent="0.35">
      <c r="A22" s="171" t="s">
        <v>425</v>
      </c>
      <c r="B22" s="277"/>
      <c r="C22" s="277"/>
      <c r="D22" s="277"/>
      <c r="E22" s="152"/>
      <c r="F22" s="276"/>
      <c r="G22" s="152"/>
      <c r="H22" s="167"/>
      <c r="I22" s="277"/>
      <c r="J22" s="166"/>
      <c r="K22" s="501"/>
      <c r="L22" s="123"/>
      <c r="M22" s="277"/>
      <c r="N22" s="277"/>
      <c r="O22" s="277"/>
      <c r="P22" s="152"/>
      <c r="Q22" s="276"/>
      <c r="R22" s="152"/>
      <c r="S22" s="167"/>
      <c r="T22" s="277"/>
      <c r="U22" s="166"/>
      <c r="V22" s="501"/>
    </row>
    <row r="23" spans="1:25" x14ac:dyDescent="0.35">
      <c r="A23" s="13" t="s">
        <v>9</v>
      </c>
      <c r="B23" s="277" t="s">
        <v>77</v>
      </c>
      <c r="C23" s="277" t="s">
        <v>77</v>
      </c>
      <c r="D23" s="275" t="s">
        <v>77</v>
      </c>
      <c r="E23" s="152" t="s">
        <v>77</v>
      </c>
      <c r="F23" s="276" t="s">
        <v>77</v>
      </c>
      <c r="G23" s="152" t="s">
        <v>77</v>
      </c>
      <c r="H23" s="167" t="s">
        <v>77</v>
      </c>
      <c r="I23" s="277">
        <v>56.7</v>
      </c>
      <c r="J23" s="144">
        <v>56.7</v>
      </c>
      <c r="K23" s="502">
        <f>INDEX(UD_Output!$1:$1048576,MATCH(CONCATENATE("Provisional.All schools.Total.Total"),UD_Output!$A:$A,0),MATCH($Y23,UD_Output!$1:$1,0))</f>
        <v>56.8</v>
      </c>
      <c r="L23" s="33"/>
      <c r="M23" s="277" t="s">
        <v>77</v>
      </c>
      <c r="N23" s="277" t="s">
        <v>77</v>
      </c>
      <c r="O23" s="275" t="s">
        <v>77</v>
      </c>
      <c r="P23" s="154" t="s">
        <v>77</v>
      </c>
      <c r="Q23" s="276" t="s">
        <v>77</v>
      </c>
      <c r="R23" s="152" t="s">
        <v>77</v>
      </c>
      <c r="S23" s="167" t="s">
        <v>77</v>
      </c>
      <c r="T23" s="277">
        <v>60.5</v>
      </c>
      <c r="U23" s="144">
        <v>60.3</v>
      </c>
      <c r="V23" s="502">
        <f>INDEX(UD_Output!$1:$1048576,MATCH(CONCATENATE("Provisional.All state-funded.Total.Total"),UD_Output!$A:$A,0),MATCH($Y23,UD_Output!$1:$1,0))</f>
        <v>60.4</v>
      </c>
      <c r="Y23" s="428" t="s">
        <v>278</v>
      </c>
    </row>
    <row r="24" spans="1:25" x14ac:dyDescent="0.35">
      <c r="A24" s="13" t="s">
        <v>10</v>
      </c>
      <c r="B24" s="277" t="s">
        <v>77</v>
      </c>
      <c r="C24" s="277" t="s">
        <v>77</v>
      </c>
      <c r="D24" s="275" t="s">
        <v>77</v>
      </c>
      <c r="E24" s="152" t="s">
        <v>77</v>
      </c>
      <c r="F24" s="276" t="s">
        <v>77</v>
      </c>
      <c r="G24" s="152" t="s">
        <v>77</v>
      </c>
      <c r="H24" s="167" t="s">
        <v>77</v>
      </c>
      <c r="I24" s="277">
        <v>45.6</v>
      </c>
      <c r="J24" s="144">
        <v>46.3</v>
      </c>
      <c r="K24" s="502">
        <f>INDEX(UD_Output!$1:$1048576,MATCH(CONCATENATE("Provisional.All schools.Total.Total"),UD_Output!$A:$A,0),MATCH($Y24,UD_Output!$1:$1,0))</f>
        <v>45.7</v>
      </c>
      <c r="L24" s="33"/>
      <c r="M24" s="277" t="s">
        <v>77</v>
      </c>
      <c r="N24" s="277" t="s">
        <v>77</v>
      </c>
      <c r="O24" s="275" t="s">
        <v>77</v>
      </c>
      <c r="P24" s="154" t="s">
        <v>77</v>
      </c>
      <c r="Q24" s="276" t="s">
        <v>77</v>
      </c>
      <c r="R24" s="152" t="s">
        <v>77</v>
      </c>
      <c r="S24" s="167" t="s">
        <v>77</v>
      </c>
      <c r="T24" s="277">
        <v>48.6</v>
      </c>
      <c r="U24" s="144">
        <v>49.3</v>
      </c>
      <c r="V24" s="502">
        <f>INDEX(UD_Output!$1:$1048576,MATCH(CONCATENATE("Provisional.All state-funded.Total.Total"),UD_Output!$A:$A,0),MATCH($Y24,UD_Output!$1:$1,0))</f>
        <v>48.9</v>
      </c>
      <c r="Y24" s="428" t="s">
        <v>279</v>
      </c>
    </row>
    <row r="25" spans="1:25" x14ac:dyDescent="0.35">
      <c r="A25" s="13" t="s">
        <v>109</v>
      </c>
      <c r="B25" s="277" t="s">
        <v>77</v>
      </c>
      <c r="C25" s="277" t="s">
        <v>77</v>
      </c>
      <c r="D25" s="275" t="s">
        <v>77</v>
      </c>
      <c r="E25" s="152" t="s">
        <v>77</v>
      </c>
      <c r="F25" s="276" t="s">
        <v>77</v>
      </c>
      <c r="G25" s="152" t="s">
        <v>77</v>
      </c>
      <c r="H25" s="167" t="s">
        <v>77</v>
      </c>
      <c r="I25" s="277" t="s">
        <v>77</v>
      </c>
      <c r="J25" s="144">
        <v>47.4</v>
      </c>
      <c r="K25" s="502">
        <f>INDEX(UD_Output!$1:$1048576,MATCH(CONCATENATE("Provisional.All schools.Total.Total"),UD_Output!$A:$A,0),MATCH($Y25,UD_Output!$1:$1,0))</f>
        <v>47.7</v>
      </c>
      <c r="L25" s="33"/>
      <c r="M25" s="277" t="s">
        <v>77</v>
      </c>
      <c r="N25" s="277" t="s">
        <v>77</v>
      </c>
      <c r="O25" s="275" t="s">
        <v>77</v>
      </c>
      <c r="P25" s="154" t="s">
        <v>77</v>
      </c>
      <c r="Q25" s="276" t="s">
        <v>77</v>
      </c>
      <c r="R25" s="152" t="s">
        <v>77</v>
      </c>
      <c r="S25" s="167" t="s">
        <v>77</v>
      </c>
      <c r="T25" s="277" t="s">
        <v>77</v>
      </c>
      <c r="U25" s="144">
        <v>46.3</v>
      </c>
      <c r="V25" s="502">
        <f>INDEX(UD_Output!$1:$1048576,MATCH(CONCATENATE("Provisional.All state-funded.Total.Total"),UD_Output!$A:$A,0),MATCH($Y25,UD_Output!$1:$1,0))</f>
        <v>46.6</v>
      </c>
      <c r="Y25" s="428" t="s">
        <v>280</v>
      </c>
    </row>
    <row r="26" spans="1:25" x14ac:dyDescent="0.35">
      <c r="A26" s="14" t="s">
        <v>11</v>
      </c>
      <c r="B26" s="277" t="s">
        <v>77</v>
      </c>
      <c r="C26" s="277" t="s">
        <v>77</v>
      </c>
      <c r="D26" s="275" t="s">
        <v>77</v>
      </c>
      <c r="E26" s="152" t="s">
        <v>77</v>
      </c>
      <c r="F26" s="276" t="s">
        <v>77</v>
      </c>
      <c r="G26" s="152" t="s">
        <v>77</v>
      </c>
      <c r="H26" s="167" t="s">
        <v>77</v>
      </c>
      <c r="I26" s="277" t="s">
        <v>77</v>
      </c>
      <c r="J26" s="144">
        <v>51.4</v>
      </c>
      <c r="K26" s="502">
        <f>INDEX(UD_Output!$1:$1048576,MATCH(CONCATENATE("Provisional.All schools.Total.Total"),UD_Output!$A:$A,0),MATCH($Y26,UD_Output!$1:$1,0))</f>
        <v>51.5</v>
      </c>
      <c r="L26" s="33"/>
      <c r="M26" s="277" t="s">
        <v>77</v>
      </c>
      <c r="N26" s="277" t="s">
        <v>77</v>
      </c>
      <c r="O26" s="275" t="s">
        <v>77</v>
      </c>
      <c r="P26" s="154" t="s">
        <v>77</v>
      </c>
      <c r="Q26" s="276" t="s">
        <v>77</v>
      </c>
      <c r="R26" s="152" t="s">
        <v>77</v>
      </c>
      <c r="S26" s="167" t="s">
        <v>77</v>
      </c>
      <c r="T26" s="277" t="s">
        <v>77</v>
      </c>
      <c r="U26" s="144">
        <v>49.7</v>
      </c>
      <c r="V26" s="502">
        <f>INDEX(UD_Output!$1:$1048576,MATCH(CONCATENATE("Provisional.All state-funded.Total.Total"),UD_Output!$A:$A,0),MATCH($Y26,UD_Output!$1:$1,0))</f>
        <v>49.9</v>
      </c>
      <c r="Y26" s="428" t="s">
        <v>281</v>
      </c>
    </row>
    <row r="27" spans="1:25" x14ac:dyDescent="0.35">
      <c r="A27" s="13" t="s">
        <v>12</v>
      </c>
      <c r="B27" s="277" t="s">
        <v>77</v>
      </c>
      <c r="C27" s="277" t="s">
        <v>77</v>
      </c>
      <c r="D27" s="275" t="s">
        <v>77</v>
      </c>
      <c r="E27" s="152" t="s">
        <v>77</v>
      </c>
      <c r="F27" s="276" t="s">
        <v>77</v>
      </c>
      <c r="G27" s="152" t="s">
        <v>77</v>
      </c>
      <c r="H27" s="167" t="s">
        <v>77</v>
      </c>
      <c r="I27" s="277" t="s">
        <v>77</v>
      </c>
      <c r="J27" s="144">
        <v>58</v>
      </c>
      <c r="K27" s="502">
        <f>INDEX(UD_Output!$1:$1048576,MATCH(CONCATENATE("Provisional.All schools.Total.Total"),UD_Output!$A:$A,0),MATCH($Y27,UD_Output!$1:$1,0))</f>
        <v>56.5</v>
      </c>
      <c r="L27" s="123"/>
      <c r="M27" s="277" t="s">
        <v>77</v>
      </c>
      <c r="N27" s="277" t="s">
        <v>77</v>
      </c>
      <c r="O27" s="275" t="s">
        <v>77</v>
      </c>
      <c r="P27" s="154" t="s">
        <v>77</v>
      </c>
      <c r="Q27" s="276" t="s">
        <v>77</v>
      </c>
      <c r="R27" s="152" t="s">
        <v>77</v>
      </c>
      <c r="S27" s="167" t="s">
        <v>77</v>
      </c>
      <c r="T27" s="277" t="s">
        <v>77</v>
      </c>
      <c r="U27" s="144">
        <v>55.5</v>
      </c>
      <c r="V27" s="502">
        <f>INDEX(UD_Output!$1:$1048576,MATCH(CONCATENATE("Provisional.All state-funded.Total.Total"),UD_Output!$A:$A,0),MATCH($Y27,UD_Output!$1:$1,0))</f>
        <v>54.2</v>
      </c>
      <c r="Y27" s="428" t="s">
        <v>282</v>
      </c>
    </row>
    <row r="28" spans="1:25" x14ac:dyDescent="0.35">
      <c r="A28" s="13"/>
      <c r="B28" s="277"/>
      <c r="C28" s="277"/>
      <c r="D28" s="275"/>
      <c r="E28" s="152"/>
      <c r="F28" s="276"/>
      <c r="G28" s="165"/>
      <c r="H28" s="167"/>
      <c r="I28" s="277"/>
      <c r="J28" s="166"/>
      <c r="K28" s="501"/>
      <c r="L28" s="123"/>
      <c r="M28" s="277"/>
      <c r="N28" s="277"/>
      <c r="O28" s="275"/>
      <c r="P28" s="154"/>
      <c r="Q28" s="276"/>
      <c r="R28" s="165"/>
      <c r="S28" s="279"/>
      <c r="T28" s="122"/>
      <c r="U28" s="376"/>
      <c r="V28" s="501"/>
    </row>
    <row r="29" spans="1:25" x14ac:dyDescent="0.35">
      <c r="A29" s="171" t="s">
        <v>426</v>
      </c>
      <c r="B29" s="277"/>
      <c r="C29" s="277"/>
      <c r="D29" s="277"/>
      <c r="E29" s="152"/>
      <c r="F29" s="276"/>
      <c r="G29" s="152"/>
      <c r="H29" s="167"/>
      <c r="I29" s="277"/>
      <c r="J29" s="166"/>
      <c r="K29" s="501"/>
      <c r="L29" s="123"/>
      <c r="M29" s="277"/>
      <c r="N29" s="277"/>
      <c r="O29" s="277"/>
      <c r="P29" s="152"/>
      <c r="Q29" s="276"/>
      <c r="R29" s="152"/>
      <c r="S29" s="167"/>
      <c r="T29" s="277"/>
      <c r="U29" s="376"/>
      <c r="V29" s="501"/>
    </row>
    <row r="30" spans="1:25" x14ac:dyDescent="0.35">
      <c r="A30" s="13" t="s">
        <v>9</v>
      </c>
      <c r="B30" s="277">
        <v>66.2</v>
      </c>
      <c r="C30" s="277">
        <v>69.099999999999994</v>
      </c>
      <c r="D30" s="275">
        <v>66.900000000000006</v>
      </c>
      <c r="E30" s="152">
        <v>66.5</v>
      </c>
      <c r="F30" s="276">
        <v>65.5</v>
      </c>
      <c r="G30" s="152">
        <v>65.8</v>
      </c>
      <c r="H30" s="167">
        <v>70.400000000000006</v>
      </c>
      <c r="I30" s="278">
        <v>70.3</v>
      </c>
      <c r="J30" s="144">
        <v>70.5</v>
      </c>
      <c r="K30" s="502">
        <f>INDEX(UD_Output!$1:$1048576,MATCH(CONCATENATE("Provisional.All schools.Total.Total"),UD_Output!$A:$A,0),MATCH($Y30,UD_Output!$1:$1,0))</f>
        <v>70.7</v>
      </c>
      <c r="L30" s="33"/>
      <c r="M30" s="277">
        <v>65.8</v>
      </c>
      <c r="N30" s="277">
        <v>68.7</v>
      </c>
      <c r="O30" s="275">
        <v>66.7</v>
      </c>
      <c r="P30" s="154">
        <v>68.3</v>
      </c>
      <c r="Q30" s="276">
        <v>68.8</v>
      </c>
      <c r="R30" s="152">
        <v>69.099999999999994</v>
      </c>
      <c r="S30" s="167">
        <v>74.8</v>
      </c>
      <c r="T30" s="277">
        <v>75.5</v>
      </c>
      <c r="U30" s="144">
        <v>75.400000000000006</v>
      </c>
      <c r="V30" s="502">
        <f>INDEX(UD_Output!$1:$1048576,MATCH(CONCATENATE("Provisional.All state-funded.Total.Total"),UD_Output!$A:$A,0),MATCH($Y30,UD_Output!$1:$1,0))</f>
        <v>75.599999999999994</v>
      </c>
      <c r="Y30" s="428" t="s">
        <v>283</v>
      </c>
    </row>
    <row r="31" spans="1:25" x14ac:dyDescent="0.35">
      <c r="A31" s="13" t="s">
        <v>10</v>
      </c>
      <c r="B31" s="277">
        <v>60.6</v>
      </c>
      <c r="C31" s="277">
        <v>65.900000000000006</v>
      </c>
      <c r="D31" s="275">
        <v>69.8</v>
      </c>
      <c r="E31" s="152">
        <v>71.599999999999994</v>
      </c>
      <c r="F31" s="276">
        <v>65</v>
      </c>
      <c r="G31" s="152">
        <v>65.5</v>
      </c>
      <c r="H31" s="167">
        <v>65.3</v>
      </c>
      <c r="I31" s="277">
        <v>64.7</v>
      </c>
      <c r="J31" s="144">
        <v>64.900000000000006</v>
      </c>
      <c r="K31" s="502">
        <f>INDEX(UD_Output!$1:$1048576,MATCH(CONCATENATE("Provisional.All schools.Total.Total"),UD_Output!$A:$A,0),MATCH($Y31,UD_Output!$1:$1,0))</f>
        <v>65.099999999999994</v>
      </c>
      <c r="L31" s="33"/>
      <c r="M31" s="277">
        <v>62.4</v>
      </c>
      <c r="N31" s="277">
        <v>65.2</v>
      </c>
      <c r="O31" s="275">
        <v>69.3</v>
      </c>
      <c r="P31" s="154">
        <v>71.3</v>
      </c>
      <c r="Q31" s="276">
        <v>67.7</v>
      </c>
      <c r="R31" s="152">
        <v>68.3</v>
      </c>
      <c r="S31" s="167">
        <v>68.599999999999994</v>
      </c>
      <c r="T31" s="277">
        <v>69.3</v>
      </c>
      <c r="U31" s="144">
        <v>69.5</v>
      </c>
      <c r="V31" s="502">
        <f>INDEX(UD_Output!$1:$1048576,MATCH(CONCATENATE("Provisional.All state-funded.Total.Total"),UD_Output!$A:$A,0),MATCH($Y31,UD_Output!$1:$1,0))</f>
        <v>69.900000000000006</v>
      </c>
      <c r="Y31" s="428" t="s">
        <v>284</v>
      </c>
    </row>
    <row r="32" spans="1:25" x14ac:dyDescent="0.35">
      <c r="A32" s="13" t="s">
        <v>109</v>
      </c>
      <c r="B32" s="277">
        <v>73.7</v>
      </c>
      <c r="C32" s="277">
        <v>76.900000000000006</v>
      </c>
      <c r="D32" s="275">
        <v>76.900000000000006</v>
      </c>
      <c r="E32" s="152">
        <v>74.2</v>
      </c>
      <c r="F32" s="276">
        <v>73</v>
      </c>
      <c r="G32" s="152">
        <v>69.900000000000006</v>
      </c>
      <c r="H32" s="167">
        <v>64.900000000000006</v>
      </c>
      <c r="I32" s="277">
        <v>63.2</v>
      </c>
      <c r="J32" s="144">
        <v>65.900000000000006</v>
      </c>
      <c r="K32" s="502">
        <f>INDEX(UD_Output!$1:$1048576,MATCH(CONCATENATE("Provisional.All schools.Total.Total"),UD_Output!$A:$A,0),MATCH($Y32,UD_Output!$1:$1,0))</f>
        <v>65.900000000000006</v>
      </c>
      <c r="L32" s="33"/>
      <c r="M32" s="277">
        <v>72.099999999999994</v>
      </c>
      <c r="N32" s="277">
        <v>75.2</v>
      </c>
      <c r="O32" s="275">
        <v>75.2</v>
      </c>
      <c r="P32" s="154">
        <v>72.5</v>
      </c>
      <c r="Q32" s="276">
        <v>72.3</v>
      </c>
      <c r="R32" s="152">
        <v>69.099999999999994</v>
      </c>
      <c r="S32" s="167">
        <v>63.8</v>
      </c>
      <c r="T32" s="277">
        <v>62.2</v>
      </c>
      <c r="U32" s="144">
        <v>65.099999999999994</v>
      </c>
      <c r="V32" s="502">
        <f>INDEX(UD_Output!$1:$1048576,MATCH(CONCATENATE("Provisional.All state-funded.Total.Total"),UD_Output!$A:$A,0),MATCH($Y32,UD_Output!$1:$1,0))</f>
        <v>65.2</v>
      </c>
      <c r="Y32" s="428" t="s">
        <v>285</v>
      </c>
    </row>
    <row r="33" spans="1:25" x14ac:dyDescent="0.35">
      <c r="A33" s="14" t="s">
        <v>11</v>
      </c>
      <c r="B33" s="277">
        <v>69.8</v>
      </c>
      <c r="C33" s="277">
        <v>70.5</v>
      </c>
      <c r="D33" s="275">
        <v>70.7</v>
      </c>
      <c r="E33" s="152">
        <v>69.5</v>
      </c>
      <c r="F33" s="276">
        <v>68.599999999999994</v>
      </c>
      <c r="G33" s="152">
        <v>69.2</v>
      </c>
      <c r="H33" s="167">
        <v>65.900000000000006</v>
      </c>
      <c r="I33" s="277">
        <v>64.900000000000006</v>
      </c>
      <c r="J33" s="144">
        <v>63.9</v>
      </c>
      <c r="K33" s="502">
        <f>INDEX(UD_Output!$1:$1048576,MATCH(CONCATENATE("Provisional.All schools.Total.Total"),UD_Output!$A:$A,0),MATCH($Y33,UD_Output!$1:$1,0))</f>
        <v>63.8</v>
      </c>
      <c r="L33" s="33"/>
      <c r="M33" s="277">
        <v>66.7</v>
      </c>
      <c r="N33" s="277">
        <v>67.7</v>
      </c>
      <c r="O33" s="275">
        <v>68</v>
      </c>
      <c r="P33" s="154">
        <v>67.099999999999994</v>
      </c>
      <c r="Q33" s="276">
        <v>66.5</v>
      </c>
      <c r="R33" s="152">
        <v>67.2</v>
      </c>
      <c r="S33" s="167">
        <v>63.9</v>
      </c>
      <c r="T33" s="277">
        <v>62.9</v>
      </c>
      <c r="U33" s="144">
        <v>62.4</v>
      </c>
      <c r="V33" s="502">
        <f>INDEX(UD_Output!$1:$1048576,MATCH(CONCATENATE("Provisional.All state-funded.Total.Total"),UD_Output!$A:$A,0),MATCH($Y33,UD_Output!$1:$1,0))</f>
        <v>62.5</v>
      </c>
      <c r="Y33" s="428" t="s">
        <v>286</v>
      </c>
    </row>
    <row r="34" spans="1:25" x14ac:dyDescent="0.35">
      <c r="A34" s="13" t="s">
        <v>12</v>
      </c>
      <c r="B34" s="277">
        <v>72.599999999999994</v>
      </c>
      <c r="C34" s="277">
        <v>73.599999999999994</v>
      </c>
      <c r="D34" s="275">
        <v>73.599999999999994</v>
      </c>
      <c r="E34" s="152">
        <v>72</v>
      </c>
      <c r="F34" s="276">
        <v>71.099999999999994</v>
      </c>
      <c r="G34" s="152">
        <v>72.7</v>
      </c>
      <c r="H34" s="167">
        <v>72.2</v>
      </c>
      <c r="I34" s="277">
        <v>72.599999999999994</v>
      </c>
      <c r="J34" s="144">
        <v>72.2</v>
      </c>
      <c r="K34" s="502">
        <f>INDEX(UD_Output!$1:$1048576,MATCH(CONCATENATE("Provisional.All schools.Total.Total"),UD_Output!$A:$A,0),MATCH($Y34,UD_Output!$1:$1,0))</f>
        <v>71.7</v>
      </c>
      <c r="L34" s="123"/>
      <c r="M34" s="277">
        <v>69.3</v>
      </c>
      <c r="N34" s="277">
        <v>70.599999999999994</v>
      </c>
      <c r="O34" s="275">
        <v>70.7</v>
      </c>
      <c r="P34" s="154">
        <v>69.400000000000006</v>
      </c>
      <c r="Q34" s="276">
        <v>68.900000000000006</v>
      </c>
      <c r="R34" s="152">
        <v>70.5</v>
      </c>
      <c r="S34" s="167">
        <v>70</v>
      </c>
      <c r="T34" s="277">
        <v>70.400000000000006</v>
      </c>
      <c r="U34" s="144">
        <v>70.400000000000006</v>
      </c>
      <c r="V34" s="502">
        <f>INDEX(UD_Output!$1:$1048576,MATCH(CONCATENATE("Provisional.All state-funded.Total.Total"),UD_Output!$A:$A,0),MATCH($Y34,UD_Output!$1:$1,0))</f>
        <v>70</v>
      </c>
      <c r="Y34" s="428" t="s">
        <v>287</v>
      </c>
    </row>
    <row r="35" spans="1:25" x14ac:dyDescent="0.35">
      <c r="A35" s="13"/>
      <c r="B35" s="277"/>
      <c r="C35" s="277"/>
      <c r="D35" s="275"/>
      <c r="E35" s="152"/>
      <c r="F35" s="276"/>
      <c r="G35" s="165"/>
      <c r="H35" s="167"/>
      <c r="I35" s="277"/>
      <c r="J35" s="166"/>
      <c r="K35" s="501"/>
      <c r="L35" s="123"/>
      <c r="M35" s="277"/>
      <c r="N35" s="277"/>
      <c r="O35" s="275"/>
      <c r="P35" s="154"/>
      <c r="Q35" s="276"/>
      <c r="R35" s="165"/>
      <c r="S35" s="279"/>
      <c r="T35" s="122"/>
      <c r="U35" s="166"/>
      <c r="V35" s="501"/>
    </row>
    <row r="36" spans="1:25" x14ac:dyDescent="0.35">
      <c r="A36" s="104" t="s">
        <v>8</v>
      </c>
      <c r="B36" s="277"/>
      <c r="C36" s="277"/>
      <c r="D36" s="275"/>
      <c r="E36" s="152"/>
      <c r="F36" s="276"/>
      <c r="G36" s="165"/>
      <c r="H36" s="167"/>
      <c r="I36" s="277"/>
      <c r="J36" s="166"/>
      <c r="K36" s="501"/>
      <c r="L36" s="123"/>
      <c r="M36" s="277"/>
      <c r="N36" s="277"/>
      <c r="O36" s="275"/>
      <c r="P36" s="154"/>
      <c r="Q36" s="276"/>
      <c r="R36" s="165"/>
      <c r="S36" s="279"/>
      <c r="T36" s="122"/>
      <c r="U36" s="166"/>
      <c r="V36" s="501"/>
    </row>
    <row r="37" spans="1:25" x14ac:dyDescent="0.35">
      <c r="A37" s="13" t="s">
        <v>60</v>
      </c>
      <c r="B37" s="277">
        <v>3.8</v>
      </c>
      <c r="C37" s="277">
        <v>3.5</v>
      </c>
      <c r="D37" s="277">
        <v>3.4</v>
      </c>
      <c r="E37" s="152">
        <v>3.3</v>
      </c>
      <c r="F37" s="276">
        <v>3.4</v>
      </c>
      <c r="G37" s="152">
        <v>3.6</v>
      </c>
      <c r="H37" s="167">
        <v>3.7</v>
      </c>
      <c r="I37" s="277">
        <v>3.9</v>
      </c>
      <c r="J37" s="144">
        <v>4.7</v>
      </c>
      <c r="K37" s="502">
        <f>INDEX(UD_Output!$1:$1048576,MATCH(CONCATENATE("Provisional.All schools.Total.Total"),UD_Output!$A:$A,0),MATCH($Y37,UD_Output!$1:$1,0))</f>
        <v>4.7</v>
      </c>
      <c r="L37" s="123"/>
      <c r="M37" s="277">
        <v>2.4</v>
      </c>
      <c r="N37" s="277">
        <v>2.2000000000000002</v>
      </c>
      <c r="O37" s="277">
        <v>2.1</v>
      </c>
      <c r="P37" s="152">
        <v>2</v>
      </c>
      <c r="Q37" s="276">
        <v>1.9</v>
      </c>
      <c r="R37" s="152">
        <v>2.1</v>
      </c>
      <c r="S37" s="167">
        <v>2.2000000000000002</v>
      </c>
      <c r="T37" s="277">
        <v>2.4</v>
      </c>
      <c r="U37" s="144">
        <v>2.5</v>
      </c>
      <c r="V37" s="502">
        <f>INDEX(UD_Output!$1:$1048576,MATCH(CONCATENATE("Provisional.All state-funded.Total.Total"),UD_Output!$A:$A,0),MATCH($Y37,UD_Output!$1:$1,0))</f>
        <v>2.5</v>
      </c>
      <c r="Y37" s="428" t="s">
        <v>293</v>
      </c>
    </row>
    <row r="38" spans="1:25" x14ac:dyDescent="0.35">
      <c r="A38" s="13" t="s">
        <v>61</v>
      </c>
      <c r="B38" s="277">
        <v>2.1</v>
      </c>
      <c r="C38" s="277">
        <v>2</v>
      </c>
      <c r="D38" s="277">
        <v>2.1</v>
      </c>
      <c r="E38" s="152">
        <v>2</v>
      </c>
      <c r="F38" s="276">
        <v>3.2</v>
      </c>
      <c r="G38" s="152">
        <v>3.2</v>
      </c>
      <c r="H38" s="167">
        <v>3</v>
      </c>
      <c r="I38" s="277">
        <v>3.3</v>
      </c>
      <c r="J38" s="144">
        <v>3.4</v>
      </c>
      <c r="K38" s="502">
        <f>INDEX(UD_Output!$1:$1048576,MATCH(CONCATENATE("Provisional.All schools.Total.Total"),UD_Output!$A:$A,0),MATCH($Y38,UD_Output!$1:$1,0))</f>
        <v>3.4</v>
      </c>
      <c r="L38" s="123"/>
      <c r="M38" s="277">
        <v>1.6</v>
      </c>
      <c r="N38" s="277">
        <v>1.5</v>
      </c>
      <c r="O38" s="277">
        <v>1.4</v>
      </c>
      <c r="P38" s="152">
        <v>1.3</v>
      </c>
      <c r="Q38" s="276">
        <v>1.4</v>
      </c>
      <c r="R38" s="152">
        <v>1.3</v>
      </c>
      <c r="S38" s="167">
        <v>1.1000000000000001</v>
      </c>
      <c r="T38" s="277">
        <v>1</v>
      </c>
      <c r="U38" s="144">
        <v>0.8</v>
      </c>
      <c r="V38" s="502">
        <f>INDEX(UD_Output!$1:$1048576,MATCH(CONCATENATE("Provisional.All state-funded.Total.Total"),UD_Output!$A:$A,0),MATCH($Y38,UD_Output!$1:$1,0))</f>
        <v>0.9</v>
      </c>
      <c r="Y38" s="428" t="s">
        <v>294</v>
      </c>
    </row>
    <row r="39" spans="1:25" x14ac:dyDescent="0.35">
      <c r="A39" s="13" t="s">
        <v>62</v>
      </c>
      <c r="B39" s="277">
        <v>18.3</v>
      </c>
      <c r="C39" s="277">
        <v>19.5</v>
      </c>
      <c r="D39" s="277">
        <v>18.7</v>
      </c>
      <c r="E39" s="152">
        <v>17</v>
      </c>
      <c r="F39" s="276">
        <v>16</v>
      </c>
      <c r="G39" s="152">
        <v>13.4</v>
      </c>
      <c r="H39" s="167">
        <v>6.9</v>
      </c>
      <c r="I39" s="277">
        <v>4.8</v>
      </c>
      <c r="J39" s="144">
        <v>3</v>
      </c>
      <c r="K39" s="502">
        <f>INDEX(UD_Output!$1:$1048576,MATCH(CONCATENATE("Provisional.All schools.Total.Total"),UD_Output!$A:$A,0),MATCH($Y39,UD_Output!$1:$1,0))</f>
        <v>3</v>
      </c>
      <c r="L39" s="123"/>
      <c r="M39" s="277">
        <v>18.899999999999999</v>
      </c>
      <c r="N39" s="277">
        <v>20.6</v>
      </c>
      <c r="O39" s="277">
        <v>19.8</v>
      </c>
      <c r="P39" s="152">
        <v>17.7</v>
      </c>
      <c r="Q39" s="276">
        <v>15.1</v>
      </c>
      <c r="R39" s="152">
        <v>12.1</v>
      </c>
      <c r="S39" s="167">
        <v>4.8</v>
      </c>
      <c r="T39" s="277">
        <v>2.5</v>
      </c>
      <c r="U39" s="144">
        <v>1.2</v>
      </c>
      <c r="V39" s="502">
        <f>INDEX(UD_Output!$1:$1048576,MATCH(CONCATENATE("Provisional.All state-funded.Total.Total"),UD_Output!$A:$A,0),MATCH($Y39,UD_Output!$1:$1,0))</f>
        <v>1.2</v>
      </c>
      <c r="Y39" s="428" t="s">
        <v>295</v>
      </c>
    </row>
    <row r="40" spans="1:25" x14ac:dyDescent="0.35">
      <c r="A40" s="13" t="s">
        <v>63</v>
      </c>
      <c r="B40" s="277">
        <v>25.2</v>
      </c>
      <c r="C40" s="277">
        <v>23.9</v>
      </c>
      <c r="D40" s="277">
        <v>23.2</v>
      </c>
      <c r="E40" s="152">
        <v>19.399999999999999</v>
      </c>
      <c r="F40" s="276">
        <v>18.5</v>
      </c>
      <c r="G40" s="152">
        <v>19</v>
      </c>
      <c r="H40" s="167">
        <v>15.1</v>
      </c>
      <c r="I40" s="277">
        <v>12.5</v>
      </c>
      <c r="J40" s="144">
        <v>10.8</v>
      </c>
      <c r="K40" s="502">
        <f>INDEX(UD_Output!$1:$1048576,MATCH(CONCATENATE("Provisional.All schools.Total.Total"),UD_Output!$A:$A,0),MATCH($Y40,UD_Output!$1:$1,0))</f>
        <v>9.5</v>
      </c>
      <c r="L40" s="123"/>
      <c r="M40" s="277">
        <v>25.9</v>
      </c>
      <c r="N40" s="277">
        <v>25.7</v>
      </c>
      <c r="O40" s="277">
        <v>24.9</v>
      </c>
      <c r="P40" s="152">
        <v>19.899999999999999</v>
      </c>
      <c r="Q40" s="276">
        <v>18.8</v>
      </c>
      <c r="R40" s="152">
        <v>19.100000000000001</v>
      </c>
      <c r="S40" s="167">
        <v>14.8</v>
      </c>
      <c r="T40" s="277">
        <v>12.1</v>
      </c>
      <c r="U40" s="144">
        <v>10.6</v>
      </c>
      <c r="V40" s="502">
        <f>INDEX(UD_Output!$1:$1048576,MATCH(CONCATENATE("Provisional.All state-funded.Total.Total"),UD_Output!$A:$A,0),MATCH($Y40,UD_Output!$1:$1,0))</f>
        <v>9</v>
      </c>
      <c r="Y40" s="428" t="s">
        <v>296</v>
      </c>
    </row>
    <row r="41" spans="1:25" x14ac:dyDescent="0.35">
      <c r="A41" s="13" t="s">
        <v>64</v>
      </c>
      <c r="B41" s="277">
        <v>29.3</v>
      </c>
      <c r="C41" s="277">
        <v>27.8</v>
      </c>
      <c r="D41" s="277">
        <v>28.1</v>
      </c>
      <c r="E41" s="152">
        <v>24.1</v>
      </c>
      <c r="F41" s="276">
        <v>23.1</v>
      </c>
      <c r="G41" s="152">
        <v>25.4</v>
      </c>
      <c r="H41" s="167">
        <v>35</v>
      </c>
      <c r="I41" s="277">
        <v>40.5</v>
      </c>
      <c r="J41" s="144">
        <v>42.8</v>
      </c>
      <c r="K41" s="502">
        <f>INDEX(UD_Output!$1:$1048576,MATCH(CONCATENATE("Provisional.All schools.Total.Total"),UD_Output!$A:$A,0),MATCH($Y41,UD_Output!$1:$1,0))</f>
        <v>42.7</v>
      </c>
      <c r="L41" s="123"/>
      <c r="M41" s="277">
        <v>29.5</v>
      </c>
      <c r="N41" s="277">
        <v>28.4</v>
      </c>
      <c r="O41" s="277">
        <v>28.8</v>
      </c>
      <c r="P41" s="152">
        <v>23.7</v>
      </c>
      <c r="Q41" s="276">
        <v>24</v>
      </c>
      <c r="R41" s="152">
        <v>26.7</v>
      </c>
      <c r="S41" s="167">
        <v>37.5</v>
      </c>
      <c r="T41" s="277">
        <v>43.8</v>
      </c>
      <c r="U41" s="144">
        <v>46.6</v>
      </c>
      <c r="V41" s="502">
        <f>INDEX(UD_Output!$1:$1048576,MATCH(CONCATENATE("Provisional.All state-funded.Total.Total"),UD_Output!$A:$A,0),MATCH($Y41,UD_Output!$1:$1,0))</f>
        <v>46.5</v>
      </c>
      <c r="Y41" s="428" t="s">
        <v>297</v>
      </c>
    </row>
    <row r="42" spans="1:25" ht="5.25" customHeight="1" x14ac:dyDescent="0.35">
      <c r="A42" s="124"/>
      <c r="B42" s="203"/>
      <c r="C42" s="203"/>
      <c r="D42" s="168"/>
      <c r="E42" s="199"/>
      <c r="F42" s="168"/>
      <c r="G42" s="200"/>
      <c r="H42" s="168"/>
      <c r="I42" s="168"/>
      <c r="J42" s="169"/>
      <c r="K42" s="169"/>
      <c r="L42" s="168"/>
      <c r="M42" s="300"/>
      <c r="N42" s="116"/>
      <c r="O42" s="202"/>
      <c r="P42" s="199"/>
      <c r="Q42" s="202"/>
      <c r="R42" s="199"/>
      <c r="S42" s="219"/>
      <c r="T42" s="168"/>
      <c r="U42" s="168"/>
      <c r="V42" s="169"/>
    </row>
    <row r="43" spans="1:25" x14ac:dyDescent="0.35">
      <c r="A43" s="42"/>
      <c r="B43" s="42"/>
      <c r="C43" s="43"/>
      <c r="D43" s="43"/>
      <c r="E43" s="43"/>
      <c r="F43" s="43" t="s">
        <v>20</v>
      </c>
      <c r="G43" s="43"/>
      <c r="H43" s="43"/>
      <c r="I43" s="43"/>
      <c r="J43" s="43"/>
      <c r="K43" s="43"/>
      <c r="L43" s="40"/>
      <c r="M43" s="41"/>
      <c r="N43" s="41"/>
      <c r="O43" s="41"/>
      <c r="V43" s="51" t="s">
        <v>29</v>
      </c>
    </row>
    <row r="44" spans="1:25" x14ac:dyDescent="0.35">
      <c r="A44" s="546" t="s">
        <v>27</v>
      </c>
      <c r="B44" s="546"/>
      <c r="C44" s="546"/>
      <c r="D44" s="546"/>
      <c r="E44" s="546"/>
      <c r="F44" s="546"/>
      <c r="G44" s="546"/>
      <c r="H44" s="546"/>
      <c r="I44" s="546"/>
      <c r="J44" s="546"/>
      <c r="K44" s="546"/>
      <c r="L44" s="546"/>
      <c r="M44" s="546"/>
      <c r="N44" s="546"/>
      <c r="O44" s="546"/>
      <c r="P44" s="546"/>
      <c r="Q44" s="546"/>
      <c r="R44" s="546"/>
      <c r="S44" s="546"/>
      <c r="T44" s="546"/>
      <c r="U44" s="229"/>
    </row>
    <row r="45" spans="1:25" ht="36" customHeight="1" x14ac:dyDescent="0.35">
      <c r="A45" s="525" t="s">
        <v>103</v>
      </c>
      <c r="B45" s="525"/>
      <c r="C45" s="525"/>
      <c r="D45" s="525"/>
      <c r="E45" s="525"/>
      <c r="F45" s="525"/>
      <c r="G45" s="525"/>
      <c r="H45" s="525"/>
      <c r="I45" s="525"/>
      <c r="J45" s="525"/>
      <c r="K45" s="525"/>
      <c r="L45" s="525"/>
      <c r="M45" s="525"/>
      <c r="N45" s="525"/>
      <c r="O45" s="525"/>
      <c r="P45" s="525"/>
      <c r="Q45" s="525"/>
      <c r="R45" s="525"/>
      <c r="S45" s="525"/>
      <c r="T45" s="525"/>
      <c r="U45" s="229"/>
    </row>
    <row r="46" spans="1:25" ht="12" customHeight="1" x14ac:dyDescent="0.35">
      <c r="A46" s="527" t="s">
        <v>131</v>
      </c>
      <c r="B46" s="527"/>
      <c r="C46" s="527"/>
      <c r="D46" s="527"/>
      <c r="E46" s="527"/>
      <c r="F46" s="527"/>
      <c r="G46" s="527"/>
      <c r="H46" s="527"/>
      <c r="I46" s="527"/>
      <c r="J46" s="527"/>
      <c r="K46" s="527"/>
      <c r="L46" s="527"/>
      <c r="M46" s="527"/>
      <c r="N46" s="527"/>
      <c r="O46" s="527"/>
      <c r="P46" s="527"/>
      <c r="Q46" s="527"/>
      <c r="R46" s="527"/>
      <c r="S46" s="527"/>
      <c r="T46" s="527"/>
      <c r="U46" s="229"/>
    </row>
    <row r="47" spans="1:25" ht="27" customHeight="1" x14ac:dyDescent="0.35">
      <c r="A47" s="549" t="s">
        <v>376</v>
      </c>
      <c r="B47" s="549"/>
      <c r="C47" s="549"/>
      <c r="D47" s="549"/>
      <c r="E47" s="549"/>
      <c r="F47" s="549"/>
      <c r="G47" s="549"/>
      <c r="H47" s="549"/>
      <c r="I47" s="549"/>
      <c r="J47" s="549"/>
      <c r="K47" s="549"/>
      <c r="L47" s="549"/>
      <c r="M47" s="549"/>
      <c r="N47" s="549"/>
      <c r="O47" s="549"/>
      <c r="P47" s="549"/>
      <c r="Q47" s="549"/>
      <c r="R47" s="549"/>
      <c r="S47" s="549"/>
      <c r="T47" s="549"/>
      <c r="U47" s="229"/>
    </row>
    <row r="48" spans="1:25" ht="27" customHeight="1" x14ac:dyDescent="0.35">
      <c r="A48" s="549" t="s">
        <v>381</v>
      </c>
      <c r="B48" s="549"/>
      <c r="C48" s="549"/>
      <c r="D48" s="549"/>
      <c r="E48" s="549"/>
      <c r="F48" s="549"/>
      <c r="G48" s="549"/>
      <c r="H48" s="549"/>
      <c r="I48" s="549"/>
      <c r="J48" s="549"/>
      <c r="K48" s="549"/>
      <c r="L48" s="549"/>
      <c r="M48" s="549"/>
      <c r="N48" s="549"/>
      <c r="O48" s="549"/>
      <c r="P48" s="549"/>
      <c r="Q48" s="549"/>
      <c r="R48" s="549"/>
      <c r="S48" s="549"/>
      <c r="T48" s="549"/>
      <c r="U48" s="229"/>
    </row>
    <row r="49" spans="1:24" ht="39" customHeight="1" x14ac:dyDescent="0.35">
      <c r="A49" s="550" t="s">
        <v>458</v>
      </c>
      <c r="B49" s="550"/>
      <c r="C49" s="550"/>
      <c r="D49" s="550"/>
      <c r="E49" s="550"/>
      <c r="F49" s="550"/>
      <c r="G49" s="550"/>
      <c r="H49" s="550"/>
      <c r="I49" s="550"/>
      <c r="J49" s="550"/>
      <c r="K49" s="550"/>
      <c r="L49" s="550"/>
      <c r="M49" s="550"/>
      <c r="N49" s="550"/>
      <c r="O49" s="550"/>
      <c r="P49" s="550"/>
      <c r="Q49" s="550"/>
      <c r="R49" s="550"/>
      <c r="S49" s="550"/>
      <c r="T49" s="550"/>
      <c r="U49" s="229"/>
      <c r="V49" s="229"/>
      <c r="W49" s="229"/>
      <c r="X49" s="229"/>
    </row>
    <row r="50" spans="1:24" ht="48.75" customHeight="1" x14ac:dyDescent="0.35">
      <c r="A50" s="550" t="s">
        <v>459</v>
      </c>
      <c r="B50" s="550"/>
      <c r="C50" s="550"/>
      <c r="D50" s="550"/>
      <c r="E50" s="550"/>
      <c r="F50" s="550"/>
      <c r="G50" s="550"/>
      <c r="H50" s="550"/>
      <c r="I50" s="550"/>
      <c r="J50" s="550"/>
      <c r="K50" s="550"/>
      <c r="L50" s="550"/>
      <c r="M50" s="550"/>
      <c r="N50" s="550"/>
      <c r="O50" s="550"/>
      <c r="P50" s="550"/>
      <c r="Q50" s="550"/>
      <c r="R50" s="550"/>
      <c r="S50" s="550"/>
      <c r="T50" s="550"/>
      <c r="U50" s="229"/>
      <c r="V50" s="229"/>
      <c r="W50" s="229"/>
      <c r="X50" s="229"/>
    </row>
    <row r="51" spans="1:24" ht="29.25" customHeight="1" x14ac:dyDescent="0.35">
      <c r="A51" s="549" t="s">
        <v>460</v>
      </c>
      <c r="B51" s="549"/>
      <c r="C51" s="549"/>
      <c r="D51" s="549"/>
      <c r="E51" s="549"/>
      <c r="F51" s="549"/>
      <c r="G51" s="549"/>
      <c r="H51" s="549"/>
      <c r="I51" s="549"/>
      <c r="J51" s="549"/>
      <c r="K51" s="549"/>
      <c r="L51" s="549"/>
      <c r="M51" s="549"/>
      <c r="N51" s="549"/>
      <c r="O51" s="549"/>
      <c r="P51" s="549"/>
      <c r="Q51" s="549"/>
      <c r="R51" s="549"/>
      <c r="S51" s="549"/>
      <c r="T51" s="549"/>
      <c r="U51" s="229"/>
      <c r="V51" s="229"/>
      <c r="W51" s="229"/>
      <c r="X51" s="229"/>
    </row>
    <row r="52" spans="1:24" ht="23.25" customHeight="1" x14ac:dyDescent="0.35">
      <c r="A52" s="551" t="s">
        <v>113</v>
      </c>
      <c r="B52" s="551"/>
      <c r="C52" s="551"/>
      <c r="D52" s="551"/>
      <c r="E52" s="551"/>
      <c r="F52" s="551"/>
      <c r="G52" s="551"/>
      <c r="H52" s="551"/>
      <c r="I52" s="551"/>
      <c r="J52" s="551"/>
      <c r="K52" s="551"/>
      <c r="L52" s="551"/>
      <c r="M52" s="551"/>
      <c r="N52" s="551"/>
      <c r="O52" s="551"/>
      <c r="P52" s="551"/>
      <c r="Q52" s="551"/>
      <c r="R52" s="551"/>
      <c r="S52" s="551"/>
      <c r="T52" s="551"/>
      <c r="U52" s="229"/>
      <c r="V52" s="229"/>
      <c r="W52" s="229"/>
      <c r="X52" s="229"/>
    </row>
    <row r="53" spans="1:24" ht="23.25" customHeight="1" x14ac:dyDescent="0.35">
      <c r="A53" s="548" t="s">
        <v>56</v>
      </c>
      <c r="B53" s="548"/>
      <c r="C53" s="548"/>
      <c r="D53" s="548"/>
      <c r="E53" s="548"/>
      <c r="F53" s="548"/>
      <c r="G53" s="548"/>
      <c r="H53" s="548"/>
      <c r="I53" s="548"/>
      <c r="J53" s="548"/>
      <c r="K53" s="548"/>
      <c r="L53" s="548"/>
      <c r="M53" s="548"/>
      <c r="N53" s="548"/>
      <c r="O53" s="548"/>
      <c r="P53" s="548"/>
      <c r="Q53" s="548"/>
      <c r="R53" s="548"/>
      <c r="S53" s="548"/>
      <c r="T53" s="548"/>
      <c r="U53" s="229"/>
      <c r="V53" s="229"/>
      <c r="W53" s="229"/>
      <c r="X53" s="229"/>
    </row>
    <row r="54" spans="1:24" ht="12.75" x14ac:dyDescent="0.35">
      <c r="A54" s="228"/>
      <c r="B54" s="228"/>
      <c r="C54" s="228"/>
      <c r="D54" s="228"/>
      <c r="E54" s="228"/>
      <c r="F54" s="228"/>
      <c r="G54" s="228"/>
      <c r="H54" s="228"/>
      <c r="I54" s="228"/>
      <c r="J54" s="228"/>
      <c r="K54" s="228"/>
      <c r="L54" s="230"/>
      <c r="M54" s="228"/>
      <c r="N54" s="228"/>
      <c r="O54" s="228"/>
      <c r="P54" s="228"/>
      <c r="Q54" s="228"/>
      <c r="R54" s="228"/>
      <c r="S54" s="228"/>
      <c r="T54" s="228"/>
      <c r="U54" s="228"/>
      <c r="V54" s="228"/>
      <c r="W54" s="228"/>
      <c r="X54" s="228"/>
    </row>
    <row r="55" spans="1:24" x14ac:dyDescent="0.35">
      <c r="A55" s="533" t="s">
        <v>78</v>
      </c>
      <c r="B55" s="533"/>
      <c r="C55" s="533"/>
      <c r="D55" s="533"/>
      <c r="E55" s="533"/>
      <c r="F55" s="533"/>
      <c r="G55" s="533"/>
      <c r="H55" s="533"/>
      <c r="I55" s="533"/>
      <c r="J55" s="533"/>
      <c r="K55" s="533"/>
      <c r="L55" s="533"/>
      <c r="M55" s="533"/>
      <c r="N55" s="533"/>
      <c r="O55" s="533"/>
      <c r="P55" s="533"/>
      <c r="Q55" s="533"/>
      <c r="R55" s="533"/>
      <c r="S55" s="533"/>
      <c r="T55" s="533"/>
      <c r="U55" s="533"/>
      <c r="V55" s="533"/>
      <c r="W55" s="533"/>
      <c r="X55" s="533"/>
    </row>
    <row r="56" spans="1:24" x14ac:dyDescent="0.35">
      <c r="L56" s="5"/>
    </row>
    <row r="57" spans="1:24" x14ac:dyDescent="0.35">
      <c r="L57" s="5"/>
    </row>
    <row r="58" spans="1:24" x14ac:dyDescent="0.35">
      <c r="L58" s="5"/>
    </row>
    <row r="59" spans="1:24" x14ac:dyDescent="0.35">
      <c r="L59" s="5"/>
    </row>
  </sheetData>
  <sheetProtection sheet="1" objects="1" scenarios="1"/>
  <mergeCells count="14">
    <mergeCell ref="A55:X55"/>
    <mergeCell ref="A53:T53"/>
    <mergeCell ref="A47:T47"/>
    <mergeCell ref="A48:T48"/>
    <mergeCell ref="A49:T49"/>
    <mergeCell ref="A50:T50"/>
    <mergeCell ref="A52:T52"/>
    <mergeCell ref="A51:T51"/>
    <mergeCell ref="A46:T46"/>
    <mergeCell ref="A1:E1"/>
    <mergeCell ref="A44:T44"/>
    <mergeCell ref="A45:T45"/>
    <mergeCell ref="B5:K5"/>
    <mergeCell ref="M5:V5"/>
  </mergeCells>
  <pageMargins left="0.31496062992125984" right="0.27559055118110237" top="0.51181102362204722" bottom="0.51181102362204722" header="0.51181102362204722" footer="0.51181102362204722"/>
  <pageSetup paperSize="9" scale="78"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AD38"/>
  <sheetViews>
    <sheetView showGridLines="0" zoomScaleNormal="100" workbookViewId="0">
      <selection sqref="A1:B1"/>
    </sheetView>
  </sheetViews>
  <sheetFormatPr defaultColWidth="9.1328125" defaultRowHeight="12.75" x14ac:dyDescent="0.35"/>
  <cols>
    <col min="1" max="1" width="27.3984375" style="103" customWidth="1"/>
    <col min="2" max="5" width="7.86328125" style="103" customWidth="1"/>
    <col min="6" max="11" width="8.59765625" style="103" customWidth="1"/>
    <col min="12" max="12" width="1.3984375" style="103" customWidth="1"/>
    <col min="13" max="15" width="7.86328125" style="103" customWidth="1"/>
    <col min="16" max="18" width="8.59765625" style="103" customWidth="1"/>
    <col min="19" max="19" width="9.1328125" style="103"/>
    <col min="20" max="20" width="8.59765625" style="103" customWidth="1"/>
    <col min="21" max="21" width="9.1328125" style="103" customWidth="1"/>
    <col min="22" max="24" width="9.1328125" style="103"/>
    <col min="25" max="25" width="9.1328125" style="432"/>
    <col min="26" max="16384" width="9.1328125" style="103"/>
  </cols>
  <sheetData>
    <row r="1" spans="1:27" s="242" customFormat="1" x14ac:dyDescent="0.35">
      <c r="A1" s="545" t="s">
        <v>359</v>
      </c>
      <c r="B1" s="545"/>
      <c r="S1" s="234"/>
      <c r="Y1" s="432"/>
    </row>
    <row r="2" spans="1:27" s="242" customFormat="1" ht="13.15" x14ac:dyDescent="0.35">
      <c r="A2" s="19" t="s">
        <v>428</v>
      </c>
      <c r="B2" s="47"/>
      <c r="C2" s="47"/>
      <c r="D2" s="47"/>
      <c r="E2" s="47"/>
      <c r="F2" s="47"/>
      <c r="G2" s="47"/>
      <c r="H2" s="47"/>
      <c r="I2" s="47"/>
      <c r="J2" s="47"/>
      <c r="K2" s="47"/>
      <c r="L2" s="47"/>
      <c r="M2" s="47"/>
      <c r="N2" s="47"/>
      <c r="O2" s="47"/>
      <c r="P2" s="47"/>
      <c r="Q2" s="47"/>
      <c r="R2" s="47"/>
      <c r="S2" s="234"/>
      <c r="T2" s="47"/>
      <c r="Y2" s="432"/>
    </row>
    <row r="3" spans="1:27" x14ac:dyDescent="0.35">
      <c r="A3" s="16" t="s">
        <v>0</v>
      </c>
      <c r="B3" s="47"/>
      <c r="C3" s="47"/>
      <c r="D3" s="47"/>
      <c r="E3" s="47"/>
      <c r="F3" s="47"/>
      <c r="G3" s="47"/>
      <c r="H3" s="47"/>
      <c r="I3" s="47"/>
      <c r="J3" s="47"/>
      <c r="K3" s="47"/>
      <c r="L3" s="47"/>
      <c r="M3" s="47"/>
      <c r="N3" s="47"/>
      <c r="O3" s="47"/>
      <c r="P3" s="47"/>
      <c r="Q3" s="47"/>
      <c r="R3" s="47"/>
      <c r="S3" s="46"/>
      <c r="T3" s="47"/>
    </row>
    <row r="4" spans="1:27" ht="13.15" x14ac:dyDescent="0.4">
      <c r="A4" s="113"/>
      <c r="B4" s="94"/>
      <c r="C4" s="94"/>
      <c r="D4" s="94"/>
      <c r="E4" s="94"/>
      <c r="F4" s="94"/>
      <c r="G4" s="94"/>
      <c r="H4" s="94"/>
      <c r="I4" s="94"/>
      <c r="J4" s="94"/>
      <c r="K4" s="94"/>
      <c r="L4" s="94"/>
      <c r="M4" s="94"/>
      <c r="N4" s="94"/>
      <c r="O4" s="94"/>
      <c r="P4" s="94"/>
      <c r="Q4" s="94"/>
      <c r="R4" s="94"/>
      <c r="S4" s="46"/>
      <c r="T4" s="94"/>
    </row>
    <row r="5" spans="1:27" ht="12.75" customHeight="1" x14ac:dyDescent="0.35">
      <c r="A5" s="95"/>
      <c r="B5" s="553" t="s">
        <v>74</v>
      </c>
      <c r="C5" s="553"/>
      <c r="D5" s="553"/>
      <c r="E5" s="553"/>
      <c r="F5" s="553"/>
      <c r="G5" s="553"/>
      <c r="H5" s="553"/>
      <c r="I5" s="553"/>
      <c r="J5" s="553"/>
      <c r="K5" s="553"/>
      <c r="M5" s="553" t="s">
        <v>75</v>
      </c>
      <c r="N5" s="553"/>
      <c r="O5" s="553"/>
      <c r="P5" s="553"/>
      <c r="Q5" s="553"/>
      <c r="R5" s="553"/>
      <c r="S5" s="553"/>
      <c r="T5" s="553"/>
      <c r="U5" s="553"/>
      <c r="V5" s="553"/>
    </row>
    <row r="6" spans="1:27" s="242" customFormat="1" x14ac:dyDescent="0.35">
      <c r="A6" s="96"/>
      <c r="B6" s="398" t="s">
        <v>1</v>
      </c>
      <c r="C6" s="409" t="s">
        <v>3</v>
      </c>
      <c r="D6" s="409" t="s">
        <v>17</v>
      </c>
      <c r="E6" s="410" t="s">
        <v>22</v>
      </c>
      <c r="F6" s="411" t="s">
        <v>414</v>
      </c>
      <c r="G6" s="450" t="s">
        <v>463</v>
      </c>
      <c r="H6" s="399" t="s">
        <v>45</v>
      </c>
      <c r="I6" s="399" t="s">
        <v>94</v>
      </c>
      <c r="J6" s="399" t="s">
        <v>96</v>
      </c>
      <c r="K6" s="399" t="s">
        <v>122</v>
      </c>
      <c r="L6" s="409"/>
      <c r="M6" s="398" t="s">
        <v>1</v>
      </c>
      <c r="N6" s="409" t="s">
        <v>3</v>
      </c>
      <c r="O6" s="399" t="s">
        <v>17</v>
      </c>
      <c r="P6" s="410" t="s">
        <v>22</v>
      </c>
      <c r="Q6" s="411" t="s">
        <v>414</v>
      </c>
      <c r="R6" s="450" t="s">
        <v>463</v>
      </c>
      <c r="S6" s="399" t="s">
        <v>45</v>
      </c>
      <c r="T6" s="399" t="s">
        <v>94</v>
      </c>
      <c r="U6" s="399" t="s">
        <v>96</v>
      </c>
      <c r="V6" s="399" t="s">
        <v>122</v>
      </c>
      <c r="Y6" s="432"/>
    </row>
    <row r="7" spans="1:27" x14ac:dyDescent="0.35">
      <c r="A7" s="97"/>
      <c r="B7" s="297"/>
      <c r="C7" s="237"/>
      <c r="D7" s="237"/>
      <c r="E7" s="238"/>
      <c r="F7" s="237"/>
      <c r="G7" s="237"/>
      <c r="H7" s="237"/>
      <c r="I7" s="237"/>
      <c r="J7" s="237"/>
      <c r="K7" s="98"/>
      <c r="L7" s="98"/>
      <c r="M7" s="297"/>
      <c r="N7" s="237"/>
      <c r="O7" s="237"/>
      <c r="P7" s="238"/>
      <c r="Q7" s="237"/>
      <c r="R7" s="237"/>
      <c r="S7" s="237"/>
      <c r="T7" s="234"/>
      <c r="U7" s="237"/>
      <c r="V7" s="98"/>
      <c r="W7" s="135"/>
      <c r="X7" s="135"/>
      <c r="Y7" s="428"/>
      <c r="Z7" s="118"/>
      <c r="AA7" s="118"/>
    </row>
    <row r="8" spans="1:27" x14ac:dyDescent="0.35">
      <c r="A8" s="86" t="s">
        <v>80</v>
      </c>
      <c r="B8" s="262"/>
      <c r="C8" s="244"/>
      <c r="D8" s="244"/>
      <c r="E8" s="240"/>
      <c r="F8" s="241"/>
      <c r="G8" s="236"/>
      <c r="H8" s="236"/>
      <c r="I8" s="236"/>
      <c r="J8" s="236"/>
      <c r="K8" s="88"/>
      <c r="L8" s="99"/>
      <c r="M8" s="262"/>
      <c r="N8" s="239"/>
      <c r="O8" s="239"/>
      <c r="P8" s="233"/>
      <c r="Q8" s="241"/>
      <c r="R8" s="236"/>
      <c r="S8" s="236"/>
      <c r="T8" s="234"/>
      <c r="U8" s="236"/>
      <c r="V8" s="88"/>
      <c r="W8" s="135"/>
      <c r="X8" s="135"/>
      <c r="Y8" s="428"/>
      <c r="Z8" s="118"/>
      <c r="AA8" s="118"/>
    </row>
    <row r="9" spans="1:27" x14ac:dyDescent="0.35">
      <c r="A9" s="86" t="s">
        <v>69</v>
      </c>
      <c r="B9" s="262"/>
      <c r="C9" s="244"/>
      <c r="D9" s="244"/>
      <c r="E9" s="240"/>
      <c r="F9" s="241"/>
      <c r="G9" s="236"/>
      <c r="H9" s="236"/>
      <c r="I9" s="236"/>
      <c r="J9" s="236"/>
      <c r="K9" s="88"/>
      <c r="L9" s="99"/>
      <c r="M9" s="262"/>
      <c r="N9" s="239"/>
      <c r="O9" s="239"/>
      <c r="P9" s="233"/>
      <c r="Q9" s="241"/>
      <c r="R9" s="236"/>
      <c r="S9" s="236"/>
      <c r="T9" s="234"/>
      <c r="U9" s="236"/>
      <c r="V9" s="88"/>
      <c r="W9" s="135"/>
      <c r="X9" s="135"/>
      <c r="Y9" s="428"/>
      <c r="Z9" s="118"/>
      <c r="AA9" s="118"/>
    </row>
    <row r="10" spans="1:27" x14ac:dyDescent="0.35">
      <c r="A10" s="14" t="s">
        <v>81</v>
      </c>
      <c r="B10" s="277">
        <v>62.2</v>
      </c>
      <c r="C10" s="277">
        <v>61.9</v>
      </c>
      <c r="D10" s="277">
        <v>64.2</v>
      </c>
      <c r="E10" s="152">
        <v>65.599999999999994</v>
      </c>
      <c r="F10" s="276">
        <v>65.2</v>
      </c>
      <c r="G10" s="277">
        <v>70.2</v>
      </c>
      <c r="H10" s="280">
        <v>81.7</v>
      </c>
      <c r="I10" s="280">
        <v>85.6</v>
      </c>
      <c r="J10" s="179">
        <v>89.3</v>
      </c>
      <c r="K10" s="508">
        <f>INDEX(UD_Output!$1:$1048576,MATCH(CONCATENATE("Provisional.All schools.Total.Total"),UD_Output!$A:$A,0),MATCH($Y10,UD_Output!$1:$1,0))</f>
        <v>89.4</v>
      </c>
      <c r="L10" s="180"/>
      <c r="M10" s="280">
        <v>63.2</v>
      </c>
      <c r="N10" s="280">
        <v>61.5</v>
      </c>
      <c r="O10" s="280">
        <v>64</v>
      </c>
      <c r="P10" s="284">
        <v>66.3</v>
      </c>
      <c r="Q10" s="285">
        <v>68.7</v>
      </c>
      <c r="R10" s="280">
        <v>74.400000000000006</v>
      </c>
      <c r="S10" s="280">
        <v>86.8</v>
      </c>
      <c r="T10" s="280">
        <v>91.4</v>
      </c>
      <c r="U10" s="179">
        <v>95.5</v>
      </c>
      <c r="V10" s="502">
        <f>INDEX(UD_Output!$1:$1048576,MATCH(CONCATENATE("Provisional.All state-funded.Total.Total"),UD_Output!$A:$A,0),MATCH($Y10,UD_Output!$1:$1,0))</f>
        <v>95.6</v>
      </c>
      <c r="W10" s="135"/>
      <c r="X10" s="135"/>
      <c r="Y10" s="427" t="s">
        <v>245</v>
      </c>
      <c r="Z10" s="118"/>
      <c r="AA10" s="118"/>
    </row>
    <row r="11" spans="1:27" x14ac:dyDescent="0.35">
      <c r="A11" s="100" t="s">
        <v>82</v>
      </c>
      <c r="B11" s="281"/>
      <c r="C11" s="281"/>
      <c r="D11" s="281"/>
      <c r="E11" s="152"/>
      <c r="F11" s="276">
        <v>21.6</v>
      </c>
      <c r="G11" s="277">
        <v>21</v>
      </c>
      <c r="H11" s="280">
        <v>23.3</v>
      </c>
      <c r="I11" s="280">
        <v>24.3</v>
      </c>
      <c r="J11" s="179">
        <v>26.2</v>
      </c>
      <c r="K11" s="508">
        <f>INDEX(UD_Output!$1:$1048576,MATCH(CONCATENATE("Provisional.All schools.Total.Total"),UD_Output!$A:$A,0),MATCH($Y11,UD_Output!$1:$1,0))</f>
        <v>25.5</v>
      </c>
      <c r="L11" s="180"/>
      <c r="M11" s="281"/>
      <c r="N11" s="281"/>
      <c r="O11" s="281"/>
      <c r="P11" s="152"/>
      <c r="Q11" s="285">
        <v>22.2</v>
      </c>
      <c r="R11" s="280">
        <v>21.7</v>
      </c>
      <c r="S11" s="280">
        <v>24</v>
      </c>
      <c r="T11" s="280">
        <v>25.2</v>
      </c>
      <c r="U11" s="179">
        <v>27.5</v>
      </c>
      <c r="V11" s="502">
        <f>INDEX(UD_Output!$1:$1048576,MATCH(CONCATENATE("Provisional.All state-funded.Total.Total"),UD_Output!$A:$A,0),MATCH($Y11,UD_Output!$1:$1,0))</f>
        <v>26.7</v>
      </c>
      <c r="W11" s="135"/>
      <c r="X11" s="135"/>
      <c r="Y11" s="427" t="s">
        <v>314</v>
      </c>
      <c r="Z11" s="118"/>
      <c r="AA11" s="118"/>
    </row>
    <row r="12" spans="1:27" x14ac:dyDescent="0.35">
      <c r="A12" s="100" t="s">
        <v>87</v>
      </c>
      <c r="B12" s="277">
        <v>17.3</v>
      </c>
      <c r="C12" s="277">
        <v>21.5</v>
      </c>
      <c r="D12" s="277">
        <v>24.6</v>
      </c>
      <c r="E12" s="152">
        <v>25.7</v>
      </c>
      <c r="F12" s="276">
        <v>21.6</v>
      </c>
      <c r="G12" s="277">
        <v>21</v>
      </c>
      <c r="H12" s="280">
        <v>23.2</v>
      </c>
      <c r="I12" s="280">
        <v>24.2</v>
      </c>
      <c r="J12" s="179">
        <v>26.1</v>
      </c>
      <c r="K12" s="508">
        <f>INDEX(UD_Output!$1:$1048576,MATCH(CONCATENATE("Provisional.All schools.Total.Total"),UD_Output!$A:$A,0),MATCH($Y12,UD_Output!$1:$1,0))</f>
        <v>25.4</v>
      </c>
      <c r="L12" s="180"/>
      <c r="M12" s="280">
        <v>16.5</v>
      </c>
      <c r="N12" s="280">
        <v>20.100000000000001</v>
      </c>
      <c r="O12" s="280">
        <v>23.2</v>
      </c>
      <c r="P12" s="284">
        <v>24.7</v>
      </c>
      <c r="Q12" s="285">
        <v>22.2</v>
      </c>
      <c r="R12" s="280">
        <v>21.7</v>
      </c>
      <c r="S12" s="280">
        <v>23.9</v>
      </c>
      <c r="T12" s="280">
        <v>25.2</v>
      </c>
      <c r="U12" s="179">
        <v>27.4</v>
      </c>
      <c r="V12" s="502">
        <f>INDEX(UD_Output!$1:$1048576,MATCH(CONCATENATE("Provisional.All state-funded.Total.Total"),UD_Output!$A:$A,0),MATCH($Y12,UD_Output!$1:$1,0))</f>
        <v>26.6</v>
      </c>
      <c r="W12" s="135"/>
      <c r="X12" s="135"/>
      <c r="Y12" s="427" t="s">
        <v>313</v>
      </c>
      <c r="Z12" s="118"/>
      <c r="AA12" s="118"/>
    </row>
    <row r="13" spans="1:27" x14ac:dyDescent="0.35">
      <c r="A13" s="100" t="s">
        <v>67</v>
      </c>
      <c r="B13" s="277">
        <v>44.8</v>
      </c>
      <c r="C13" s="277">
        <v>39.799999999999997</v>
      </c>
      <c r="D13" s="277">
        <v>39</v>
      </c>
      <c r="E13" s="152">
        <v>38.9</v>
      </c>
      <c r="F13" s="276">
        <v>43.3</v>
      </c>
      <c r="G13" s="277">
        <v>48.9</v>
      </c>
      <c r="H13" s="280">
        <v>57.7</v>
      </c>
      <c r="I13" s="280">
        <v>60.6</v>
      </c>
      <c r="J13" s="246" t="s">
        <v>77</v>
      </c>
      <c r="K13" s="509" t="s">
        <v>77</v>
      </c>
      <c r="L13" s="180"/>
      <c r="M13" s="280">
        <v>46.8</v>
      </c>
      <c r="N13" s="280">
        <v>41.4</v>
      </c>
      <c r="O13" s="280">
        <v>40.700000000000003</v>
      </c>
      <c r="P13" s="284">
        <v>41.2</v>
      </c>
      <c r="Q13" s="285">
        <v>46.2</v>
      </c>
      <c r="R13" s="280">
        <v>52.4</v>
      </c>
      <c r="S13" s="280">
        <v>62.3</v>
      </c>
      <c r="T13" s="280">
        <v>65.7</v>
      </c>
      <c r="U13" s="246" t="s">
        <v>77</v>
      </c>
      <c r="V13" s="502" t="s">
        <v>77</v>
      </c>
      <c r="W13" s="135"/>
      <c r="X13" s="135"/>
      <c r="Z13" s="118"/>
      <c r="AA13" s="118"/>
    </row>
    <row r="14" spans="1:27" x14ac:dyDescent="0.35">
      <c r="A14" s="100" t="s">
        <v>68</v>
      </c>
      <c r="B14" s="277">
        <v>0</v>
      </c>
      <c r="C14" s="277">
        <v>0.5</v>
      </c>
      <c r="D14" s="277">
        <v>0.5</v>
      </c>
      <c r="E14" s="152">
        <v>1</v>
      </c>
      <c r="F14" s="276">
        <v>0.3</v>
      </c>
      <c r="G14" s="277">
        <v>0.3</v>
      </c>
      <c r="H14" s="280">
        <v>0.8</v>
      </c>
      <c r="I14" s="280">
        <v>0.8</v>
      </c>
      <c r="J14" s="246" t="s">
        <v>77</v>
      </c>
      <c r="K14" s="509" t="s">
        <v>77</v>
      </c>
      <c r="L14" s="180"/>
      <c r="M14" s="280">
        <v>0</v>
      </c>
      <c r="N14" s="280">
        <v>0</v>
      </c>
      <c r="O14" s="280">
        <v>0</v>
      </c>
      <c r="P14" s="284">
        <v>0.3</v>
      </c>
      <c r="Q14" s="285">
        <v>0.3</v>
      </c>
      <c r="R14" s="280">
        <v>0.3</v>
      </c>
      <c r="S14" s="280">
        <v>0.5</v>
      </c>
      <c r="T14" s="280">
        <v>0.5</v>
      </c>
      <c r="U14" s="246" t="s">
        <v>77</v>
      </c>
      <c r="V14" s="502" t="s">
        <v>77</v>
      </c>
      <c r="W14" s="135"/>
      <c r="X14" s="135"/>
      <c r="Y14" s="428"/>
      <c r="Z14" s="118"/>
      <c r="AA14" s="118"/>
    </row>
    <row r="15" spans="1:27" x14ac:dyDescent="0.35">
      <c r="A15" s="100" t="s">
        <v>102</v>
      </c>
      <c r="B15" s="277" t="s">
        <v>77</v>
      </c>
      <c r="C15" s="277" t="s">
        <v>77</v>
      </c>
      <c r="D15" s="277" t="s">
        <v>77</v>
      </c>
      <c r="E15" s="193" t="s">
        <v>77</v>
      </c>
      <c r="F15" s="277" t="s">
        <v>77</v>
      </c>
      <c r="G15" s="277" t="s">
        <v>77</v>
      </c>
      <c r="H15" s="277" t="s">
        <v>77</v>
      </c>
      <c r="I15" s="277" t="s">
        <v>77</v>
      </c>
      <c r="J15" s="179">
        <v>63.1</v>
      </c>
      <c r="K15" s="508">
        <f>INDEX(UD_Output!$1:$1048576,MATCH(CONCATENATE("Provisional.All schools.Total.Total"),UD_Output!$A:$A,0),MATCH($Y15,UD_Output!$1:$1,0))</f>
        <v>63.9</v>
      </c>
      <c r="L15" s="180"/>
      <c r="M15" s="277" t="s">
        <v>77</v>
      </c>
      <c r="N15" s="277" t="s">
        <v>77</v>
      </c>
      <c r="O15" s="277" t="s">
        <v>77</v>
      </c>
      <c r="P15" s="193" t="s">
        <v>77</v>
      </c>
      <c r="Q15" s="277" t="s">
        <v>77</v>
      </c>
      <c r="R15" s="277" t="s">
        <v>77</v>
      </c>
      <c r="S15" s="277" t="s">
        <v>77</v>
      </c>
      <c r="T15" s="277" t="s">
        <v>77</v>
      </c>
      <c r="U15" s="247">
        <v>68</v>
      </c>
      <c r="V15" s="502">
        <f>INDEX(UD_Output!$1:$1048576,MATCH(CONCATENATE("Provisional.All state-funded.Total.Total"),UD_Output!$A:$A,0),MATCH($Y15,UD_Output!$1:$1,0))</f>
        <v>68.900000000000006</v>
      </c>
      <c r="W15" s="135"/>
      <c r="X15" s="135"/>
      <c r="Y15" s="428" t="s">
        <v>312</v>
      </c>
      <c r="Z15" s="118"/>
      <c r="AA15" s="118"/>
    </row>
    <row r="16" spans="1:27" x14ac:dyDescent="0.35">
      <c r="A16" s="14" t="s">
        <v>65</v>
      </c>
      <c r="B16" s="277">
        <v>48.9</v>
      </c>
      <c r="C16" s="277">
        <v>48.9</v>
      </c>
      <c r="D16" s="277">
        <v>50.4</v>
      </c>
      <c r="E16" s="152">
        <v>60.4</v>
      </c>
      <c r="F16" s="276">
        <v>63.9</v>
      </c>
      <c r="G16" s="277">
        <v>64.7</v>
      </c>
      <c r="H16" s="280">
        <v>71.8</v>
      </c>
      <c r="I16" s="280">
        <v>74.3</v>
      </c>
      <c r="J16" s="179">
        <v>74.099999999999994</v>
      </c>
      <c r="K16" s="508">
        <f>INDEX(UD_Output!$1:$1048576,MATCH(CONCATENATE("Provisional.All schools.Total.Total"),UD_Output!$A:$A,0),MATCH($Y16,UD_Output!$1:$1,0))</f>
        <v>76</v>
      </c>
      <c r="L16" s="181"/>
      <c r="M16" s="280">
        <v>47.7</v>
      </c>
      <c r="N16" s="280">
        <v>47.9</v>
      </c>
      <c r="O16" s="280">
        <v>49.3</v>
      </c>
      <c r="P16" s="284">
        <v>60.2</v>
      </c>
      <c r="Q16" s="285">
        <v>64.599999999999994</v>
      </c>
      <c r="R16" s="280">
        <v>65.5</v>
      </c>
      <c r="S16" s="280">
        <v>73.7</v>
      </c>
      <c r="T16" s="280">
        <v>76.8</v>
      </c>
      <c r="U16" s="179">
        <v>78.3</v>
      </c>
      <c r="V16" s="502">
        <f>INDEX(UD_Output!$1:$1048576,MATCH(CONCATENATE("Provisional.All state-funded.Total.Total"),UD_Output!$A:$A,0),MATCH($Y16,UD_Output!$1:$1,0))</f>
        <v>80.599999999999994</v>
      </c>
      <c r="W16" s="135"/>
      <c r="X16" s="135"/>
      <c r="Y16" s="428" t="s">
        <v>247</v>
      </c>
      <c r="Z16" s="118"/>
      <c r="AA16" s="118"/>
    </row>
    <row r="17" spans="1:30" x14ac:dyDescent="0.35">
      <c r="A17" s="100" t="s">
        <v>70</v>
      </c>
      <c r="B17" s="277">
        <v>8.6999999999999993</v>
      </c>
      <c r="C17" s="277">
        <v>8.8000000000000007</v>
      </c>
      <c r="D17" s="277">
        <v>9.5</v>
      </c>
      <c r="E17" s="152">
        <v>10</v>
      </c>
      <c r="F17" s="276">
        <v>9.8000000000000007</v>
      </c>
      <c r="G17" s="277">
        <v>9.6999999999999993</v>
      </c>
      <c r="H17" s="280">
        <v>10</v>
      </c>
      <c r="I17" s="280">
        <v>9.9</v>
      </c>
      <c r="J17" s="179">
        <v>8.6</v>
      </c>
      <c r="K17" s="508">
        <f>INDEX(UD_Output!$1:$1048576,MATCH(CONCATENATE("Provisional.All schools.Total.Total"),UD_Output!$A:$A,0),MATCH($Y17,UD_Output!$1:$1,0))</f>
        <v>8.6</v>
      </c>
      <c r="L17" s="181"/>
      <c r="M17" s="280">
        <v>7.8</v>
      </c>
      <c r="N17" s="280">
        <v>8.1</v>
      </c>
      <c r="O17" s="280">
        <v>8.6</v>
      </c>
      <c r="P17" s="284">
        <v>9.1999999999999993</v>
      </c>
      <c r="Q17" s="285">
        <v>9.5</v>
      </c>
      <c r="R17" s="280">
        <v>9.4</v>
      </c>
      <c r="S17" s="280">
        <v>9.8000000000000007</v>
      </c>
      <c r="T17" s="280">
        <v>9.8000000000000007</v>
      </c>
      <c r="U17" s="179">
        <v>9.1</v>
      </c>
      <c r="V17" s="502">
        <f>INDEX(UD_Output!$1:$1048576,MATCH(CONCATENATE("Provisional.All state-funded.Total.Total"),UD_Output!$A:$A,0),MATCH($Y17,UD_Output!$1:$1,0))</f>
        <v>9</v>
      </c>
      <c r="W17" s="135"/>
      <c r="X17" s="135"/>
      <c r="Y17" s="428" t="s">
        <v>315</v>
      </c>
      <c r="Z17" s="118"/>
      <c r="AA17" s="118"/>
    </row>
    <row r="18" spans="1:30" x14ac:dyDescent="0.35">
      <c r="A18" s="14" t="s">
        <v>66</v>
      </c>
      <c r="B18" s="277">
        <v>42.6</v>
      </c>
      <c r="C18" s="277">
        <v>40.9</v>
      </c>
      <c r="D18" s="277">
        <v>41.1</v>
      </c>
      <c r="E18" s="152">
        <v>48.7</v>
      </c>
      <c r="F18" s="276">
        <v>50.8</v>
      </c>
      <c r="G18" s="277">
        <v>50</v>
      </c>
      <c r="H18" s="280">
        <v>49.5</v>
      </c>
      <c r="I18" s="280">
        <v>47.7</v>
      </c>
      <c r="J18" s="179">
        <v>45.3</v>
      </c>
      <c r="K18" s="508">
        <f>INDEX(UD_Output!$1:$1048576,MATCH(CONCATENATE("Provisional.All schools.Total.Total"),UD_Output!$A:$A,0),MATCH($Y18,UD_Output!$1:$1,0))</f>
        <v>45.4</v>
      </c>
      <c r="L18" s="179"/>
      <c r="M18" s="280">
        <v>40</v>
      </c>
      <c r="N18" s="280">
        <v>38.5</v>
      </c>
      <c r="O18" s="280">
        <v>38.9</v>
      </c>
      <c r="P18" s="284">
        <v>47.6</v>
      </c>
      <c r="Q18" s="285">
        <v>50.5</v>
      </c>
      <c r="R18" s="280">
        <v>49.3</v>
      </c>
      <c r="S18" s="280">
        <v>49</v>
      </c>
      <c r="T18" s="280">
        <v>47.4</v>
      </c>
      <c r="U18" s="179">
        <v>46.1</v>
      </c>
      <c r="V18" s="502">
        <f>INDEX(UD_Output!$1:$1048576,MATCH(CONCATENATE("Provisional.All state-funded.Total.Total"),UD_Output!$A:$A,0),MATCH($Y18,UD_Output!$1:$1,0))</f>
        <v>46.6</v>
      </c>
      <c r="W18" s="135"/>
      <c r="X18" s="135"/>
      <c r="Y18" s="428" t="s">
        <v>249</v>
      </c>
      <c r="Z18" s="118"/>
      <c r="AA18" s="118"/>
    </row>
    <row r="19" spans="1:30" x14ac:dyDescent="0.35">
      <c r="A19" s="100" t="s">
        <v>71</v>
      </c>
      <c r="B19" s="277">
        <v>6.5</v>
      </c>
      <c r="C19" s="277">
        <v>5.9</v>
      </c>
      <c r="D19" s="277">
        <v>5.8</v>
      </c>
      <c r="E19" s="152">
        <v>5.6</v>
      </c>
      <c r="F19" s="276">
        <v>5.6</v>
      </c>
      <c r="G19" s="277">
        <v>5.6</v>
      </c>
      <c r="H19" s="280">
        <v>5.5</v>
      </c>
      <c r="I19" s="280">
        <v>5.2</v>
      </c>
      <c r="J19" s="179">
        <v>3.9</v>
      </c>
      <c r="K19" s="508">
        <f>INDEX(UD_Output!$1:$1048576,MATCH(CONCATENATE("Provisional.All schools.Total.Total"),UD_Output!$A:$A,0),MATCH($Y19,UD_Output!$1:$1,0))</f>
        <v>3.4</v>
      </c>
      <c r="L19" s="181"/>
      <c r="M19" s="280">
        <v>4.7</v>
      </c>
      <c r="N19" s="280">
        <v>4.4000000000000004</v>
      </c>
      <c r="O19" s="280">
        <v>4.3</v>
      </c>
      <c r="P19" s="284">
        <v>4.4000000000000004</v>
      </c>
      <c r="Q19" s="285">
        <v>4.5999999999999996</v>
      </c>
      <c r="R19" s="280">
        <v>4.5</v>
      </c>
      <c r="S19" s="280">
        <v>4.4000000000000004</v>
      </c>
      <c r="T19" s="280">
        <v>4.2</v>
      </c>
      <c r="U19" s="179">
        <v>3.5</v>
      </c>
      <c r="V19" s="502">
        <f>INDEX(UD_Output!$1:$1048576,MATCH(CONCATENATE("Provisional.All state-funded.Total.Total"),UD_Output!$A:$A,0),MATCH($Y19,UD_Output!$1:$1,0))</f>
        <v>3</v>
      </c>
      <c r="W19" s="105"/>
      <c r="X19" s="55"/>
      <c r="Y19" s="433" t="s">
        <v>316</v>
      </c>
      <c r="Z19" s="118"/>
      <c r="AA19" s="118"/>
    </row>
    <row r="20" spans="1:30" x14ac:dyDescent="0.35">
      <c r="A20" s="47"/>
      <c r="B20" s="277"/>
      <c r="C20" s="92"/>
      <c r="D20" s="92"/>
      <c r="E20" s="152"/>
      <c r="F20" s="276"/>
      <c r="G20" s="92"/>
      <c r="H20" s="282"/>
      <c r="I20" s="282"/>
      <c r="J20" s="179"/>
      <c r="K20" s="508"/>
      <c r="L20" s="182"/>
      <c r="M20" s="282"/>
      <c r="N20" s="282"/>
      <c r="O20" s="282"/>
      <c r="P20" s="284"/>
      <c r="Q20" s="285"/>
      <c r="R20" s="282"/>
      <c r="S20" s="282"/>
      <c r="T20" s="282"/>
      <c r="U20" s="179"/>
      <c r="V20" s="502"/>
      <c r="W20" s="106"/>
      <c r="X20" s="55"/>
      <c r="Y20" s="434"/>
      <c r="Z20" s="118"/>
      <c r="AA20" s="118"/>
    </row>
    <row r="21" spans="1:30" x14ac:dyDescent="0.35">
      <c r="A21" s="86" t="s">
        <v>72</v>
      </c>
      <c r="B21" s="277"/>
      <c r="C21" s="277"/>
      <c r="D21" s="277"/>
      <c r="E21" s="152"/>
      <c r="F21" s="276"/>
      <c r="G21" s="277"/>
      <c r="H21" s="280"/>
      <c r="I21" s="280"/>
      <c r="J21" s="179"/>
      <c r="K21" s="508"/>
      <c r="L21" s="179"/>
      <c r="M21" s="280"/>
      <c r="N21" s="280"/>
      <c r="O21" s="280"/>
      <c r="P21" s="284"/>
      <c r="Q21" s="285"/>
      <c r="R21" s="280"/>
      <c r="S21" s="280"/>
      <c r="T21" s="280"/>
      <c r="U21" s="179"/>
      <c r="V21" s="502"/>
      <c r="W21" s="86"/>
      <c r="X21" s="55"/>
      <c r="Y21" s="434"/>
      <c r="Z21" s="118"/>
      <c r="AA21" s="118"/>
    </row>
    <row r="22" spans="1:30" x14ac:dyDescent="0.35">
      <c r="A22" s="14" t="s">
        <v>88</v>
      </c>
      <c r="B22" s="277">
        <v>46.6</v>
      </c>
      <c r="C22" s="277">
        <v>45.5</v>
      </c>
      <c r="D22" s="283">
        <v>44.4</v>
      </c>
      <c r="E22" s="152">
        <v>44.4</v>
      </c>
      <c r="F22" s="276">
        <v>47.5</v>
      </c>
      <c r="G22" s="277">
        <v>48.8</v>
      </c>
      <c r="H22" s="280">
        <v>47</v>
      </c>
      <c r="I22" s="280">
        <v>45.5</v>
      </c>
      <c r="J22" s="179">
        <v>43.3</v>
      </c>
      <c r="K22" s="508">
        <f>INDEX(UD_Output!$1:$1048576,MATCH(CONCATENATE("Provisional.All schools.Total.Total"),UD_Output!$A:$A,0),MATCH($Y22,UD_Output!$1:$1,0))</f>
        <v>43.4</v>
      </c>
      <c r="L22" s="181"/>
      <c r="M22" s="280">
        <v>47.2</v>
      </c>
      <c r="N22" s="280">
        <v>45.8</v>
      </c>
      <c r="O22" s="286">
        <v>44.7</v>
      </c>
      <c r="P22" s="287">
        <v>44.8</v>
      </c>
      <c r="Q22" s="285">
        <v>48.3</v>
      </c>
      <c r="R22" s="280">
        <v>49.6</v>
      </c>
      <c r="S22" s="280">
        <v>48</v>
      </c>
      <c r="T22" s="280">
        <v>46.5</v>
      </c>
      <c r="U22" s="179">
        <v>44.3</v>
      </c>
      <c r="V22" s="502">
        <f>INDEX(UD_Output!$1:$1048576,MATCH(CONCATENATE("Provisional.All state-funded.Total.Total"),UD_Output!$A:$A,0),MATCH($Y22,UD_Output!$1:$1,0))</f>
        <v>44.5</v>
      </c>
      <c r="W22" s="105"/>
      <c r="X22" s="55"/>
      <c r="Y22" s="433" t="s">
        <v>317</v>
      </c>
      <c r="Z22" s="118"/>
      <c r="AA22" s="118"/>
      <c r="AB22" s="119"/>
      <c r="AD22" s="119"/>
    </row>
    <row r="23" spans="1:30" ht="6" customHeight="1" x14ac:dyDescent="0.35">
      <c r="A23" s="120"/>
      <c r="B23" s="127"/>
      <c r="C23" s="120"/>
      <c r="D23" s="120"/>
      <c r="E23" s="120"/>
      <c r="F23" s="120"/>
      <c r="G23" s="120"/>
      <c r="H23" s="120"/>
      <c r="I23" s="120"/>
      <c r="J23" s="121"/>
      <c r="K23" s="510"/>
      <c r="L23" s="120"/>
      <c r="M23" s="127"/>
      <c r="N23" s="120"/>
      <c r="O23" s="120"/>
      <c r="P23" s="120"/>
      <c r="Q23" s="120"/>
      <c r="R23" s="120"/>
      <c r="S23" s="120"/>
      <c r="T23" s="120"/>
      <c r="U23" s="111"/>
      <c r="V23" s="121"/>
      <c r="W23" s="118"/>
      <c r="X23" s="118"/>
      <c r="Y23" s="434"/>
      <c r="Z23" s="118"/>
      <c r="AA23" s="118"/>
    </row>
    <row r="24" spans="1:30" x14ac:dyDescent="0.35">
      <c r="A24" s="46"/>
      <c r="B24" s="46"/>
      <c r="C24" s="46"/>
      <c r="D24" s="46"/>
      <c r="E24" s="46"/>
      <c r="F24" s="46"/>
      <c r="G24" s="46"/>
      <c r="H24" s="46"/>
      <c r="I24" s="46"/>
      <c r="J24" s="46"/>
      <c r="K24" s="46"/>
      <c r="L24" s="46"/>
      <c r="M24" s="46"/>
      <c r="N24" s="46"/>
      <c r="O24" s="46"/>
      <c r="P24" s="46"/>
      <c r="Q24" s="46"/>
      <c r="U24" s="118"/>
      <c r="V24" s="51" t="s">
        <v>29</v>
      </c>
      <c r="W24" s="118"/>
      <c r="X24" s="118"/>
      <c r="Y24" s="434"/>
    </row>
    <row r="25" spans="1:30" x14ac:dyDescent="0.35">
      <c r="A25" s="527" t="s">
        <v>27</v>
      </c>
      <c r="B25" s="527"/>
      <c r="C25" s="527"/>
      <c r="D25" s="527"/>
      <c r="E25" s="527"/>
      <c r="F25" s="527"/>
      <c r="G25" s="527"/>
      <c r="H25" s="527"/>
      <c r="I25" s="527"/>
      <c r="J25" s="527"/>
      <c r="K25" s="527"/>
      <c r="L25" s="527"/>
      <c r="M25" s="527"/>
      <c r="N25" s="527"/>
      <c r="O25" s="527"/>
      <c r="P25" s="527"/>
      <c r="Q25" s="527"/>
      <c r="R25" s="527"/>
      <c r="S25" s="527"/>
      <c r="T25" s="527"/>
    </row>
    <row r="26" spans="1:30" x14ac:dyDescent="0.35">
      <c r="A26" s="527" t="s">
        <v>427</v>
      </c>
      <c r="B26" s="527"/>
      <c r="C26" s="527"/>
      <c r="D26" s="527"/>
      <c r="E26" s="527"/>
      <c r="F26" s="527"/>
      <c r="G26" s="527"/>
      <c r="H26" s="527"/>
      <c r="I26" s="527"/>
      <c r="J26" s="527"/>
      <c r="K26" s="527"/>
      <c r="L26" s="527"/>
      <c r="M26" s="527"/>
      <c r="N26" s="527"/>
      <c r="O26" s="527"/>
      <c r="P26" s="527"/>
      <c r="Q26" s="527"/>
      <c r="R26" s="527"/>
      <c r="S26" s="527"/>
      <c r="T26" s="527"/>
    </row>
    <row r="27" spans="1:30" ht="17.25" customHeight="1" x14ac:dyDescent="0.35">
      <c r="A27" s="549" t="s">
        <v>379</v>
      </c>
      <c r="B27" s="549"/>
      <c r="C27" s="549"/>
      <c r="D27" s="549"/>
      <c r="E27" s="549"/>
      <c r="F27" s="549"/>
      <c r="G27" s="549"/>
      <c r="H27" s="549"/>
      <c r="I27" s="549"/>
      <c r="J27" s="549"/>
      <c r="K27" s="549"/>
      <c r="L27" s="549"/>
      <c r="M27" s="549"/>
      <c r="N27" s="549"/>
      <c r="O27" s="549"/>
      <c r="P27" s="549"/>
      <c r="Q27" s="549"/>
      <c r="R27" s="549"/>
      <c r="S27" s="549"/>
      <c r="T27" s="549"/>
      <c r="U27" s="253"/>
      <c r="V27" s="253"/>
      <c r="W27" s="253"/>
      <c r="X27" s="253"/>
    </row>
    <row r="28" spans="1:30" ht="27" customHeight="1" x14ac:dyDescent="0.35">
      <c r="A28" s="549" t="s">
        <v>383</v>
      </c>
      <c r="B28" s="549"/>
      <c r="C28" s="549"/>
      <c r="D28" s="549"/>
      <c r="E28" s="549"/>
      <c r="F28" s="549"/>
      <c r="G28" s="549"/>
      <c r="H28" s="549"/>
      <c r="I28" s="549"/>
      <c r="J28" s="549"/>
      <c r="K28" s="549"/>
      <c r="L28" s="549"/>
      <c r="M28" s="549"/>
      <c r="N28" s="549"/>
      <c r="O28" s="549"/>
      <c r="P28" s="549"/>
      <c r="Q28" s="549"/>
      <c r="R28" s="549"/>
      <c r="S28" s="549"/>
      <c r="T28" s="549"/>
      <c r="U28" s="253"/>
      <c r="V28" s="253"/>
      <c r="W28" s="253"/>
      <c r="X28" s="253"/>
    </row>
    <row r="29" spans="1:30" ht="36" customHeight="1" x14ac:dyDescent="0.35">
      <c r="A29" s="549" t="s">
        <v>464</v>
      </c>
      <c r="B29" s="549"/>
      <c r="C29" s="549"/>
      <c r="D29" s="549"/>
      <c r="E29" s="549"/>
      <c r="F29" s="549"/>
      <c r="G29" s="549"/>
      <c r="H29" s="549"/>
      <c r="I29" s="549"/>
      <c r="J29" s="549"/>
      <c r="K29" s="549"/>
      <c r="L29" s="549"/>
      <c r="M29" s="549"/>
      <c r="N29" s="549"/>
      <c r="O29" s="549"/>
      <c r="P29" s="549"/>
      <c r="Q29" s="549"/>
      <c r="R29" s="549"/>
      <c r="S29" s="549"/>
      <c r="T29" s="549"/>
      <c r="U29" s="253"/>
      <c r="V29" s="253"/>
      <c r="W29" s="253"/>
      <c r="X29" s="253"/>
    </row>
    <row r="30" spans="1:30" ht="13.5" customHeight="1" x14ac:dyDescent="0.35">
      <c r="A30" s="550" t="s">
        <v>83</v>
      </c>
      <c r="B30" s="550"/>
      <c r="C30" s="550"/>
      <c r="D30" s="550"/>
      <c r="E30" s="550"/>
      <c r="F30" s="550"/>
      <c r="G30" s="550"/>
      <c r="H30" s="550"/>
      <c r="I30" s="550"/>
      <c r="J30" s="550"/>
      <c r="K30" s="550"/>
      <c r="L30" s="550"/>
      <c r="M30" s="550"/>
      <c r="N30" s="550"/>
      <c r="O30" s="550"/>
      <c r="P30" s="550"/>
      <c r="Q30" s="550"/>
      <c r="R30" s="550"/>
      <c r="S30" s="550"/>
      <c r="T30" s="550"/>
      <c r="U30" s="253"/>
      <c r="V30" s="253"/>
      <c r="W30" s="253"/>
      <c r="X30" s="253"/>
    </row>
    <row r="31" spans="1:30" ht="24.75" customHeight="1" x14ac:dyDescent="0.35">
      <c r="A31" s="551" t="s">
        <v>112</v>
      </c>
      <c r="B31" s="551"/>
      <c r="C31" s="551"/>
      <c r="D31" s="551"/>
      <c r="E31" s="551"/>
      <c r="F31" s="551"/>
      <c r="G31" s="551"/>
      <c r="H31" s="551"/>
      <c r="I31" s="551"/>
      <c r="J31" s="551"/>
      <c r="K31" s="551"/>
      <c r="L31" s="551"/>
      <c r="M31" s="551"/>
      <c r="N31" s="551"/>
      <c r="O31" s="551"/>
      <c r="P31" s="551"/>
      <c r="Q31" s="551"/>
      <c r="R31" s="551"/>
      <c r="S31" s="551"/>
      <c r="T31" s="551"/>
      <c r="U31" s="253"/>
      <c r="V31" s="253"/>
      <c r="W31" s="253"/>
      <c r="X31" s="253"/>
    </row>
    <row r="32" spans="1:30" ht="12.75" customHeight="1" x14ac:dyDescent="0.35">
      <c r="A32" s="548" t="s">
        <v>56</v>
      </c>
      <c r="B32" s="548"/>
      <c r="C32" s="548"/>
      <c r="D32" s="548"/>
      <c r="E32" s="548"/>
      <c r="F32" s="548"/>
      <c r="G32" s="548"/>
      <c r="H32" s="548"/>
      <c r="I32" s="548"/>
      <c r="J32" s="548"/>
      <c r="K32" s="548"/>
      <c r="L32" s="548"/>
      <c r="M32" s="548"/>
      <c r="N32" s="548"/>
      <c r="O32" s="548"/>
      <c r="P32" s="548"/>
      <c r="Q32" s="548"/>
      <c r="R32" s="548"/>
      <c r="S32" s="548"/>
      <c r="T32" s="548"/>
      <c r="U32" s="253"/>
      <c r="V32" s="253"/>
      <c r="W32" s="253"/>
      <c r="X32" s="253"/>
    </row>
    <row r="33" spans="1:24" ht="26.25" customHeight="1" x14ac:dyDescent="0.35">
      <c r="A33" s="530" t="s">
        <v>84</v>
      </c>
      <c r="B33" s="530"/>
      <c r="C33" s="530"/>
      <c r="D33" s="530"/>
      <c r="E33" s="530"/>
      <c r="F33" s="530"/>
      <c r="G33" s="530"/>
      <c r="H33" s="530"/>
      <c r="I33" s="530"/>
      <c r="J33" s="530"/>
      <c r="K33" s="530"/>
      <c r="L33" s="530"/>
      <c r="M33" s="530"/>
      <c r="N33" s="530"/>
      <c r="O33" s="530"/>
      <c r="P33" s="530"/>
      <c r="Q33" s="530"/>
      <c r="R33" s="530"/>
      <c r="S33" s="530"/>
      <c r="T33" s="530"/>
      <c r="U33" s="253"/>
      <c r="V33" s="253"/>
      <c r="W33" s="253"/>
      <c r="X33" s="253"/>
    </row>
    <row r="34" spans="1:24" ht="12.75" customHeight="1" x14ac:dyDescent="0.35">
      <c r="A34" s="530" t="s">
        <v>85</v>
      </c>
      <c r="B34" s="530"/>
      <c r="C34" s="530"/>
      <c r="D34" s="530"/>
      <c r="E34" s="530"/>
      <c r="F34" s="530"/>
      <c r="G34" s="530"/>
      <c r="H34" s="530"/>
      <c r="I34" s="530"/>
      <c r="J34" s="530"/>
      <c r="K34" s="530"/>
      <c r="L34" s="530"/>
      <c r="M34" s="530"/>
      <c r="N34" s="530"/>
      <c r="O34" s="530"/>
      <c r="P34" s="530"/>
      <c r="Q34" s="530"/>
      <c r="R34" s="530"/>
      <c r="S34" s="530"/>
      <c r="T34" s="530"/>
      <c r="U34" s="253"/>
      <c r="V34" s="253"/>
      <c r="W34" s="253"/>
      <c r="X34" s="253"/>
    </row>
    <row r="35" spans="1:24" ht="12.75" customHeight="1" x14ac:dyDescent="0.35">
      <c r="A35" s="530" t="s">
        <v>86</v>
      </c>
      <c r="B35" s="530"/>
      <c r="C35" s="530"/>
      <c r="D35" s="530"/>
      <c r="E35" s="530"/>
      <c r="F35" s="530"/>
      <c r="G35" s="530"/>
      <c r="H35" s="530"/>
      <c r="I35" s="530"/>
      <c r="J35" s="530"/>
      <c r="K35" s="530"/>
      <c r="L35" s="530"/>
      <c r="M35" s="530"/>
      <c r="N35" s="530"/>
      <c r="O35" s="530"/>
      <c r="P35" s="530"/>
      <c r="Q35" s="530"/>
      <c r="R35" s="530"/>
      <c r="S35" s="530"/>
      <c r="T35" s="530"/>
      <c r="U35" s="253"/>
      <c r="V35" s="253"/>
      <c r="W35" s="253"/>
      <c r="X35" s="253"/>
    </row>
    <row r="36" spans="1:24" x14ac:dyDescent="0.35">
      <c r="A36" s="242"/>
      <c r="B36" s="242"/>
      <c r="C36" s="242"/>
      <c r="D36" s="242"/>
      <c r="E36" s="242"/>
      <c r="F36" s="242"/>
      <c r="G36" s="242"/>
      <c r="H36" s="242"/>
      <c r="I36" s="242"/>
      <c r="J36" s="242"/>
      <c r="K36" s="242"/>
      <c r="L36" s="242"/>
      <c r="M36" s="242"/>
      <c r="N36" s="242"/>
      <c r="O36" s="242"/>
      <c r="P36" s="242"/>
      <c r="Q36" s="242"/>
      <c r="R36" s="242"/>
      <c r="S36" s="242"/>
      <c r="T36" s="242"/>
      <c r="U36" s="242"/>
      <c r="V36" s="242"/>
      <c r="W36" s="242"/>
      <c r="X36" s="242"/>
    </row>
    <row r="37" spans="1:24" x14ac:dyDescent="0.35">
      <c r="A37" s="533" t="s">
        <v>78</v>
      </c>
      <c r="B37" s="533"/>
      <c r="C37" s="533"/>
      <c r="D37" s="533"/>
      <c r="E37" s="533"/>
      <c r="F37" s="533"/>
      <c r="G37" s="533"/>
      <c r="H37" s="533"/>
      <c r="I37" s="533"/>
      <c r="J37" s="533"/>
      <c r="K37" s="533"/>
      <c r="L37" s="533"/>
      <c r="M37" s="533"/>
      <c r="N37" s="533"/>
      <c r="O37" s="533"/>
      <c r="P37" s="533"/>
      <c r="Q37" s="533"/>
      <c r="R37" s="533"/>
      <c r="S37" s="533"/>
      <c r="T37" s="533"/>
      <c r="U37" s="533"/>
      <c r="V37" s="533"/>
      <c r="W37" s="533"/>
      <c r="X37" s="533"/>
    </row>
    <row r="38" spans="1:24" x14ac:dyDescent="0.35">
      <c r="A38" s="554"/>
      <c r="B38" s="554"/>
      <c r="C38" s="554"/>
      <c r="D38" s="554"/>
      <c r="E38" s="554"/>
      <c r="F38" s="554"/>
      <c r="G38" s="554"/>
      <c r="H38" s="554"/>
      <c r="I38" s="554"/>
      <c r="J38" s="554"/>
      <c r="K38" s="554"/>
      <c r="L38" s="554"/>
      <c r="M38" s="554"/>
      <c r="N38" s="554"/>
      <c r="O38" s="554"/>
      <c r="P38" s="554"/>
      <c r="Q38" s="554"/>
      <c r="R38" s="554"/>
      <c r="S38" s="554"/>
      <c r="T38" s="554"/>
    </row>
  </sheetData>
  <sheetProtection sheet="1" objects="1" scenarios="1"/>
  <mergeCells count="16">
    <mergeCell ref="B5:K5"/>
    <mergeCell ref="M5:V5"/>
    <mergeCell ref="A1:B1"/>
    <mergeCell ref="A38:T38"/>
    <mergeCell ref="A25:T25"/>
    <mergeCell ref="A26:T26"/>
    <mergeCell ref="A37:X37"/>
    <mergeCell ref="A27:T27"/>
    <mergeCell ref="A34:T34"/>
    <mergeCell ref="A35:T35"/>
    <mergeCell ref="A28:T28"/>
    <mergeCell ref="A29:T29"/>
    <mergeCell ref="A30:T30"/>
    <mergeCell ref="A31:T31"/>
    <mergeCell ref="A32:T32"/>
    <mergeCell ref="A33:T33"/>
  </mergeCells>
  <hyperlinks>
    <hyperlink ref="A32:T32" r:id="rId1" display="https://www.gov.uk/government/publications/progress-8-school-performance-measure" xr:uid="{00000000-0004-0000-0700-000000000000}"/>
  </hyperlinks>
  <pageMargins left="0.7" right="0.7" top="0.75" bottom="0.75" header="0.3" footer="0.3"/>
  <pageSetup paperSize="9" scale="94"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R49"/>
  <sheetViews>
    <sheetView showGridLines="0" zoomScaleNormal="100" workbookViewId="0">
      <selection activeCell="L16" sqref="L16"/>
    </sheetView>
  </sheetViews>
  <sheetFormatPr defaultColWidth="9.1328125" defaultRowHeight="12.75" x14ac:dyDescent="0.35"/>
  <cols>
    <col min="1" max="1" width="34.73046875" style="103" customWidth="1"/>
    <col min="2" max="2" width="10.1328125" style="103" customWidth="1"/>
    <col min="3" max="5" width="9.59765625" style="103" customWidth="1"/>
    <col min="6" max="6" width="8.73046875" style="103" customWidth="1"/>
    <col min="7" max="7" width="2" style="103" customWidth="1"/>
    <col min="8" max="8" width="9.59765625" style="103" customWidth="1"/>
    <col min="9" max="9" width="9.1328125" style="103"/>
    <col min="10" max="10" width="9.59765625" style="103" customWidth="1"/>
    <col min="11" max="15" width="9.1328125" style="103"/>
    <col min="16" max="16" width="9.1328125" style="428"/>
    <col min="17" max="16384" width="9.1328125" style="103"/>
  </cols>
  <sheetData>
    <row r="1" spans="1:16" ht="13.15" x14ac:dyDescent="0.35">
      <c r="A1" s="545" t="s">
        <v>465</v>
      </c>
      <c r="B1" s="545"/>
      <c r="C1" s="545"/>
      <c r="D1" s="545"/>
      <c r="E1" s="19"/>
      <c r="F1" s="19"/>
      <c r="J1" s="19"/>
    </row>
    <row r="2" spans="1:16" ht="13.15" x14ac:dyDescent="0.35">
      <c r="A2" s="19" t="s">
        <v>413</v>
      </c>
      <c r="B2" s="1"/>
      <c r="C2" s="1"/>
      <c r="D2" s="1"/>
      <c r="E2" s="1"/>
      <c r="F2" s="1"/>
      <c r="G2" s="1"/>
      <c r="H2" s="1"/>
      <c r="J2" s="1"/>
    </row>
    <row r="3" spans="1:16" x14ac:dyDescent="0.35">
      <c r="A3" s="16" t="s">
        <v>0</v>
      </c>
      <c r="B3" s="1"/>
      <c r="C3" s="1"/>
      <c r="D3" s="1"/>
      <c r="E3" s="1"/>
      <c r="F3" s="1"/>
      <c r="G3" s="1"/>
      <c r="H3" s="1"/>
      <c r="J3" s="1"/>
    </row>
    <row r="4" spans="1:16" ht="13.15" x14ac:dyDescent="0.4">
      <c r="A4" s="113"/>
      <c r="B4" s="20"/>
      <c r="C4" s="20"/>
      <c r="D4" s="20"/>
      <c r="E4" s="20"/>
      <c r="F4" s="20"/>
      <c r="G4" s="20"/>
      <c r="H4" s="20"/>
      <c r="J4" s="20"/>
    </row>
    <row r="5" spans="1:16" ht="22.5" customHeight="1" x14ac:dyDescent="0.35">
      <c r="A5" s="31"/>
      <c r="B5" s="552" t="s">
        <v>57</v>
      </c>
      <c r="C5" s="552"/>
      <c r="D5" s="552"/>
      <c r="E5" s="552"/>
      <c r="F5" s="552"/>
      <c r="G5" s="307"/>
      <c r="H5" s="552" t="s">
        <v>58</v>
      </c>
      <c r="I5" s="552"/>
      <c r="J5" s="552"/>
      <c r="K5" s="552"/>
      <c r="L5" s="552"/>
    </row>
    <row r="6" spans="1:16" x14ac:dyDescent="0.35">
      <c r="A6" s="39"/>
      <c r="B6" s="413" t="s">
        <v>143</v>
      </c>
      <c r="C6" s="413" t="s">
        <v>45</v>
      </c>
      <c r="D6" s="413" t="s">
        <v>144</v>
      </c>
      <c r="E6" s="449" t="s">
        <v>466</v>
      </c>
      <c r="F6" s="449" t="s">
        <v>467</v>
      </c>
      <c r="G6" s="412"/>
      <c r="H6" s="413" t="s">
        <v>143</v>
      </c>
      <c r="I6" s="413" t="s">
        <v>45</v>
      </c>
      <c r="J6" s="449" t="s">
        <v>144</v>
      </c>
      <c r="K6" s="449" t="s">
        <v>466</v>
      </c>
      <c r="L6" s="449" t="s">
        <v>467</v>
      </c>
    </row>
    <row r="7" spans="1:16" x14ac:dyDescent="0.35">
      <c r="A7" s="7"/>
      <c r="B7" s="297"/>
      <c r="C7" s="243"/>
      <c r="D7" s="243"/>
      <c r="E7" s="243"/>
      <c r="F7" s="243"/>
      <c r="G7" s="243"/>
      <c r="H7" s="297"/>
      <c r="I7" s="243"/>
      <c r="J7" s="242"/>
      <c r="K7" s="243"/>
      <c r="L7" s="243"/>
    </row>
    <row r="8" spans="1:16" x14ac:dyDescent="0.35">
      <c r="A8" s="87" t="s">
        <v>4</v>
      </c>
      <c r="B8" s="297"/>
      <c r="C8" s="243"/>
      <c r="D8" s="243"/>
      <c r="E8" s="243"/>
      <c r="F8" s="243"/>
      <c r="G8" s="243"/>
      <c r="H8" s="297"/>
      <c r="I8" s="243"/>
      <c r="J8" s="242"/>
      <c r="K8" s="243"/>
      <c r="L8" s="243"/>
    </row>
    <row r="9" spans="1:16" x14ac:dyDescent="0.35">
      <c r="A9" s="12" t="s">
        <v>5</v>
      </c>
      <c r="B9" s="260">
        <v>313304</v>
      </c>
      <c r="C9" s="235">
        <v>307954</v>
      </c>
      <c r="D9" s="235">
        <v>301070</v>
      </c>
      <c r="E9" s="172">
        <v>299526</v>
      </c>
      <c r="F9" s="511">
        <f>INDEX(UD_Output!$1:$1048576,MATCH(CONCATENATE("Provisional.All schools.Total.",$A9),UD_Output!$A:$A,0),MATCH($P9,UD_Output!$1:$1,0))</f>
        <v>311069</v>
      </c>
      <c r="G9" s="231"/>
      <c r="H9" s="260">
        <v>282378</v>
      </c>
      <c r="I9" s="235">
        <v>275606</v>
      </c>
      <c r="J9" s="235">
        <v>268527</v>
      </c>
      <c r="K9" s="172">
        <v>266905</v>
      </c>
      <c r="L9" s="511">
        <f>INDEX(UD_Output!$1:$1048576,MATCH(CONCATENATE("Provisional.All state-funded.Total.",$A9),UD_Output!$A:$A,0),MATCH($P9,UD_Output!$1:$1,0))</f>
        <v>276772</v>
      </c>
      <c r="P9" s="428" t="s">
        <v>200</v>
      </c>
    </row>
    <row r="10" spans="1:16" x14ac:dyDescent="0.35">
      <c r="A10" s="12" t="s">
        <v>6</v>
      </c>
      <c r="B10" s="260">
        <v>297720</v>
      </c>
      <c r="C10" s="235">
        <v>292471</v>
      </c>
      <c r="D10" s="235">
        <v>286570</v>
      </c>
      <c r="E10" s="172">
        <v>284089</v>
      </c>
      <c r="F10" s="511">
        <f>INDEX(UD_Output!$1:$1048576,MATCH(CONCATENATE("Provisional.All schools.Total.",$A10),UD_Output!$A:$A,0),MATCH($P10,UD_Output!$1:$1,0))</f>
        <v>294805</v>
      </c>
      <c r="G10" s="231"/>
      <c r="H10" s="260">
        <v>271068</v>
      </c>
      <c r="I10" s="235">
        <v>265083</v>
      </c>
      <c r="J10" s="235">
        <v>259332</v>
      </c>
      <c r="K10" s="172">
        <v>256731</v>
      </c>
      <c r="L10" s="511">
        <f>INDEX(UD_Output!$1:$1048576,MATCH(CONCATENATE("Provisional.All state-funded.Total.",$A10),UD_Output!$A:$A,0),MATCH($P10,UD_Output!$1:$1,0))</f>
        <v>266059</v>
      </c>
      <c r="P10" s="428" t="s">
        <v>200</v>
      </c>
    </row>
    <row r="11" spans="1:16" x14ac:dyDescent="0.35">
      <c r="A11" s="10" t="s">
        <v>7</v>
      </c>
      <c r="B11" s="260">
        <v>611024</v>
      </c>
      <c r="C11" s="235">
        <v>600425</v>
      </c>
      <c r="D11" s="235">
        <v>587640</v>
      </c>
      <c r="E11" s="172">
        <v>583615</v>
      </c>
      <c r="F11" s="511">
        <f>INDEX(UD_Output!$1:$1048576,MATCH(CONCATENATE("Provisional.All schools.Total.Total"),UD_Output!$A:$A,0),MATCH($P11,UD_Output!$1:$1,0))</f>
        <v>605874</v>
      </c>
      <c r="G11" s="231"/>
      <c r="H11" s="260">
        <v>553446</v>
      </c>
      <c r="I11" s="235">
        <v>540689</v>
      </c>
      <c r="J11" s="235">
        <v>527859</v>
      </c>
      <c r="K11" s="172">
        <v>523636</v>
      </c>
      <c r="L11" s="511">
        <f>INDEX(UD_Output!$1:$1048576,MATCH(CONCATENATE("Provisional.All state-funded.Total.",$A11),UD_Output!$A:$A,0),MATCH($P11,UD_Output!$1:$1,0))</f>
        <v>542831</v>
      </c>
      <c r="P11" s="428" t="s">
        <v>200</v>
      </c>
    </row>
    <row r="12" spans="1:16" x14ac:dyDescent="0.35">
      <c r="A12" s="102"/>
      <c r="B12" s="415"/>
      <c r="C12" s="231"/>
      <c r="D12" s="231"/>
      <c r="E12" s="245"/>
      <c r="F12" s="512" t="s">
        <v>20</v>
      </c>
      <c r="G12" s="231"/>
      <c r="H12" s="415"/>
      <c r="I12" s="231"/>
      <c r="J12" s="231"/>
      <c r="K12" s="245"/>
      <c r="L12" s="512"/>
    </row>
    <row r="13" spans="1:16" x14ac:dyDescent="0.35">
      <c r="A13" s="77" t="s">
        <v>59</v>
      </c>
      <c r="B13" s="301"/>
      <c r="C13" s="232"/>
      <c r="D13" s="232"/>
      <c r="E13" s="245"/>
      <c r="F13" s="512" t="s">
        <v>20</v>
      </c>
      <c r="G13" s="232"/>
      <c r="H13" s="301"/>
      <c r="I13" s="232"/>
      <c r="J13" s="232"/>
      <c r="K13" s="245"/>
      <c r="L13" s="512"/>
    </row>
    <row r="14" spans="1:16" x14ac:dyDescent="0.35">
      <c r="A14" s="12" t="s">
        <v>5</v>
      </c>
      <c r="B14" s="302">
        <v>45</v>
      </c>
      <c r="C14" s="248">
        <v>46</v>
      </c>
      <c r="D14" s="248">
        <v>41.8</v>
      </c>
      <c r="E14" s="183">
        <v>41.5</v>
      </c>
      <c r="F14" s="513">
        <f>INDEX(UD_Output!$1:$1048576,MATCH(CONCATENATE("Provisional.All schools.Total.",$A14),UD_Output!$A:$A,0),MATCH($P14,UD_Output!$1:$1,0))</f>
        <v>41.6</v>
      </c>
      <c r="G14" s="178"/>
      <c r="H14" s="302">
        <v>46.3</v>
      </c>
      <c r="I14" s="248">
        <v>47.7</v>
      </c>
      <c r="J14" s="248">
        <v>43.7</v>
      </c>
      <c r="K14" s="183">
        <v>43.8</v>
      </c>
      <c r="L14" s="513">
        <f>INDEX(UD_Output!$1:$1048576,MATCH(CONCATENATE("Provisional.All state-funded.Total.",$A14),UD_Output!$A:$A,0),MATCH($P14,UD_Output!$1:$1,0))</f>
        <v>43.9</v>
      </c>
      <c r="P14" s="428" t="s">
        <v>202</v>
      </c>
    </row>
    <row r="15" spans="1:16" x14ac:dyDescent="0.35">
      <c r="A15" s="12" t="s">
        <v>6</v>
      </c>
      <c r="B15" s="302">
        <v>49.9</v>
      </c>
      <c r="C15" s="248">
        <v>51.1</v>
      </c>
      <c r="D15" s="248">
        <v>47.6</v>
      </c>
      <c r="E15" s="183">
        <v>47.7</v>
      </c>
      <c r="F15" s="513">
        <f>INDEX(UD_Output!$1:$1048576,MATCH(CONCATENATE("Provisional.All schools.Total.",$A15),UD_Output!$A:$A,0),MATCH($P15,UD_Output!$1:$1,0))</f>
        <v>47.6</v>
      </c>
      <c r="G15" s="178"/>
      <c r="H15" s="302">
        <v>50.7</v>
      </c>
      <c r="I15" s="248">
        <v>52.3</v>
      </c>
      <c r="J15" s="248">
        <v>49</v>
      </c>
      <c r="K15" s="183">
        <v>49.3</v>
      </c>
      <c r="L15" s="513">
        <f>INDEX(UD_Output!$1:$1048576,MATCH(CONCATENATE("Provisional.All state-funded.Total.",$A15),UD_Output!$A:$A,0),MATCH($P15,UD_Output!$1:$1,0))</f>
        <v>49.3</v>
      </c>
      <c r="P15" s="428" t="s">
        <v>202</v>
      </c>
    </row>
    <row r="16" spans="1:16" x14ac:dyDescent="0.35">
      <c r="A16" s="10" t="s">
        <v>7</v>
      </c>
      <c r="B16" s="303">
        <v>47.4</v>
      </c>
      <c r="C16" s="248">
        <v>48.5</v>
      </c>
      <c r="D16" s="248">
        <v>44.6</v>
      </c>
      <c r="E16" s="183">
        <v>44.5</v>
      </c>
      <c r="F16" s="513">
        <f>INDEX(UD_Output!$1:$1048576,MATCH(CONCATENATE("Provisional.All schools.Total.",$A16),UD_Output!$A:$A,0),MATCH($P16,UD_Output!$1:$1,0))</f>
        <v>44.5</v>
      </c>
      <c r="G16" s="118"/>
      <c r="H16" s="305">
        <v>48.4</v>
      </c>
      <c r="I16" s="248">
        <v>49.9</v>
      </c>
      <c r="J16" s="248">
        <v>46.3</v>
      </c>
      <c r="K16" s="183">
        <v>46.5</v>
      </c>
      <c r="L16" s="513">
        <f>INDEX(UD_Output!$1:$1048576,MATCH(CONCATENATE("Provisional.All state-funded.Total.",$A16),UD_Output!$A:$A,0),MATCH($P16,UD_Output!$1:$1,0))</f>
        <v>46.5</v>
      </c>
      <c r="P16" s="428" t="s">
        <v>202</v>
      </c>
    </row>
    <row r="17" spans="1:16" x14ac:dyDescent="0.35">
      <c r="A17" s="10"/>
      <c r="B17" s="304"/>
      <c r="C17" s="250"/>
      <c r="D17" s="250"/>
      <c r="E17" s="183"/>
      <c r="F17" s="514" t="s">
        <v>115</v>
      </c>
      <c r="G17" s="251"/>
      <c r="H17" s="306"/>
      <c r="I17" s="250"/>
      <c r="J17" s="250"/>
      <c r="K17" s="184"/>
      <c r="L17" s="516"/>
    </row>
    <row r="18" spans="1:16" x14ac:dyDescent="0.35">
      <c r="A18" s="78" t="s">
        <v>46</v>
      </c>
      <c r="B18" s="303"/>
      <c r="C18" s="249"/>
      <c r="D18" s="249"/>
      <c r="E18" s="183"/>
      <c r="F18" s="514" t="s">
        <v>20</v>
      </c>
      <c r="G18" s="251"/>
      <c r="H18" s="306"/>
      <c r="I18" s="249"/>
      <c r="J18" s="249"/>
      <c r="K18" s="184"/>
      <c r="L18" s="516"/>
    </row>
    <row r="19" spans="1:16" x14ac:dyDescent="0.35">
      <c r="A19" s="308" t="s">
        <v>9</v>
      </c>
      <c r="B19" s="303">
        <v>10.1</v>
      </c>
      <c r="C19" s="248">
        <v>10.1</v>
      </c>
      <c r="D19" s="248">
        <v>9.3000000000000007</v>
      </c>
      <c r="E19" s="183">
        <v>9.4</v>
      </c>
      <c r="F19" s="513">
        <f>INDEX(UD_Output!$1:$1048576,MATCH(CONCATENATE("Provisional.All schools.Total.Total"),UD_Output!$A:$A,0),MATCH($P19,UD_Output!$1:$1,0))</f>
        <v>9.4</v>
      </c>
      <c r="G19" s="178"/>
      <c r="H19" s="305">
        <v>10.4</v>
      </c>
      <c r="I19" s="248">
        <v>10.5</v>
      </c>
      <c r="J19" s="248">
        <v>9.9</v>
      </c>
      <c r="K19" s="183">
        <v>9.9</v>
      </c>
      <c r="L19" s="513">
        <f>INDEX(UD_Output!$1:$1048576,MATCH(CONCATENATE("Provisional.All state-funded.Total.Total"),UD_Output!$A:$A,0),MATCH($P19,UD_Output!$1:$1,0))</f>
        <v>9.9</v>
      </c>
      <c r="M19" s="119"/>
      <c r="N19" s="119"/>
      <c r="O19" s="119"/>
      <c r="P19" s="428" t="s">
        <v>251</v>
      </c>
    </row>
    <row r="20" spans="1:16" x14ac:dyDescent="0.35">
      <c r="A20" s="308" t="s">
        <v>10</v>
      </c>
      <c r="B20" s="303">
        <v>9.4</v>
      </c>
      <c r="C20" s="248">
        <v>9.3000000000000007</v>
      </c>
      <c r="D20" s="248">
        <v>8.4</v>
      </c>
      <c r="E20" s="183">
        <v>8.5</v>
      </c>
      <c r="F20" s="513">
        <f>INDEX(UD_Output!$1:$1048576,MATCH(CONCATENATE("Provisional.All schools.Total.Total"),UD_Output!$A:$A,0),MATCH($P20,UD_Output!$1:$1,0))</f>
        <v>8.5</v>
      </c>
      <c r="G20" s="178"/>
      <c r="H20" s="305">
        <v>9.6999999999999993</v>
      </c>
      <c r="I20" s="248">
        <v>9.8000000000000007</v>
      </c>
      <c r="J20" s="248">
        <v>9</v>
      </c>
      <c r="K20" s="185">
        <v>9</v>
      </c>
      <c r="L20" s="513">
        <f>INDEX(UD_Output!$1:$1048576,MATCH(CONCATENATE("Provisional.All state-funded.Total.Total"),UD_Output!$A:$A,0),MATCH($P20,UD_Output!$1:$1,0))</f>
        <v>9</v>
      </c>
      <c r="P20" s="428" t="s">
        <v>253</v>
      </c>
    </row>
    <row r="21" spans="1:16" x14ac:dyDescent="0.35">
      <c r="A21" s="308" t="s">
        <v>145</v>
      </c>
      <c r="B21" s="303">
        <v>12.6</v>
      </c>
      <c r="C21" s="248">
        <v>13.6</v>
      </c>
      <c r="D21" s="248">
        <v>12.5</v>
      </c>
      <c r="E21" s="185">
        <v>13</v>
      </c>
      <c r="F21" s="513">
        <f>INDEX(UD_Output!$1:$1048576,MATCH(CONCATENATE("Provisional.All schools.Total.Total"),UD_Output!$A:$A,0),MATCH($P21,UD_Output!$1:$1,0))</f>
        <v>13</v>
      </c>
      <c r="G21" s="178"/>
      <c r="H21" s="305">
        <v>12.6</v>
      </c>
      <c r="I21" s="248">
        <v>13.8</v>
      </c>
      <c r="J21" s="248">
        <v>12.6</v>
      </c>
      <c r="K21" s="183">
        <v>13.4</v>
      </c>
      <c r="L21" s="513">
        <f>INDEX(UD_Output!$1:$1048576,MATCH(CONCATENATE("Provisional.All state-funded.Total.Total"),UD_Output!$A:$A,0),MATCH($P21,UD_Output!$1:$1,0))</f>
        <v>13.4</v>
      </c>
      <c r="P21" s="428" t="s">
        <v>255</v>
      </c>
    </row>
    <row r="22" spans="1:16" x14ac:dyDescent="0.35">
      <c r="A22" s="308" t="s">
        <v>146</v>
      </c>
      <c r="B22" s="303">
        <v>15.3</v>
      </c>
      <c r="C22" s="248">
        <v>15.4</v>
      </c>
      <c r="D22" s="248">
        <v>14.4</v>
      </c>
      <c r="E22" s="183">
        <v>13.7</v>
      </c>
      <c r="F22" s="513">
        <f>INDEX(UD_Output!$1:$1048576,MATCH(CONCATENATE("Provisional.All schools.Total.Total"),UD_Output!$A:$A,0),MATCH($P22,UD_Output!$1:$1,0))</f>
        <v>13.6</v>
      </c>
      <c r="G22" s="186"/>
      <c r="H22" s="305">
        <v>15.6</v>
      </c>
      <c r="I22" s="248">
        <v>15.8</v>
      </c>
      <c r="J22" s="248">
        <v>14.9</v>
      </c>
      <c r="K22" s="183">
        <v>14.2</v>
      </c>
      <c r="L22" s="513">
        <f>INDEX(UD_Output!$1:$1048576,MATCH(CONCATENATE("Provisional.All state-funded.Total.Total"),UD_Output!$A:$A,0),MATCH($P22,UD_Output!$1:$1,0))</f>
        <v>14.1</v>
      </c>
      <c r="P22" s="428" t="s">
        <v>257</v>
      </c>
    </row>
    <row r="23" spans="1:16" x14ac:dyDescent="0.35">
      <c r="A23" s="1"/>
      <c r="B23" s="230"/>
      <c r="C23" s="252"/>
      <c r="D23" s="252"/>
      <c r="E23" s="184"/>
      <c r="F23" s="515"/>
      <c r="G23" s="187"/>
      <c r="H23" s="306"/>
      <c r="I23" s="252"/>
      <c r="J23" s="252"/>
      <c r="K23" s="184"/>
      <c r="L23" s="516"/>
    </row>
    <row r="24" spans="1:16" x14ac:dyDescent="0.35">
      <c r="A24" s="309" t="s">
        <v>54</v>
      </c>
      <c r="B24" s="303"/>
      <c r="C24" s="251"/>
      <c r="D24" s="251"/>
      <c r="E24" s="184"/>
      <c r="F24" s="515"/>
      <c r="G24" s="251"/>
      <c r="H24" s="306"/>
      <c r="I24" s="251"/>
      <c r="J24" s="251"/>
      <c r="K24" s="184"/>
      <c r="L24" s="516"/>
    </row>
    <row r="25" spans="1:16" x14ac:dyDescent="0.35">
      <c r="A25" s="308" t="s">
        <v>55</v>
      </c>
      <c r="B25" s="303">
        <v>12.9</v>
      </c>
      <c r="C25" s="248">
        <v>12.7</v>
      </c>
      <c r="D25" s="248">
        <v>11.3</v>
      </c>
      <c r="E25" s="185">
        <v>11.7</v>
      </c>
      <c r="F25" s="513">
        <f>INDEX(UD_Output!$1:$1048576,MATCH(CONCATENATE("Provisional.All schools.Total.Total"),UD_Output!$A:$A,0),MATCH($P25,UD_Output!$1:$1,0))</f>
        <v>11.3</v>
      </c>
      <c r="G25" s="186"/>
      <c r="H25" s="305">
        <v>13.1</v>
      </c>
      <c r="I25" s="248">
        <v>12.9</v>
      </c>
      <c r="J25" s="248">
        <v>11.5</v>
      </c>
      <c r="K25" s="185">
        <v>12</v>
      </c>
      <c r="L25" s="513">
        <f>INDEX(UD_Output!$1:$1048576,MATCH(CONCATENATE("Provisional.All state-funded.Total.Total"),UD_Output!$A:$A,0),MATCH($P25,UD_Output!$1:$1,0))</f>
        <v>11.6</v>
      </c>
      <c r="P25" s="428" t="s">
        <v>259</v>
      </c>
    </row>
    <row r="26" spans="1:16" x14ac:dyDescent="0.35">
      <c r="A26" s="308" t="s">
        <v>147</v>
      </c>
      <c r="B26" s="303">
        <v>2.4</v>
      </c>
      <c r="C26" s="248">
        <v>2.8</v>
      </c>
      <c r="D26" s="248">
        <v>3.1</v>
      </c>
      <c r="E26" s="185">
        <v>2</v>
      </c>
      <c r="F26" s="513">
        <f>INDEX(UD_Output!$1:$1048576,MATCH(CONCATENATE("Provisional.All schools.Total.Total"),UD_Output!$A:$A,0),MATCH($P26,UD_Output!$1:$1,0))</f>
        <v>2.2999999999999998</v>
      </c>
      <c r="G26" s="251"/>
      <c r="H26" s="305">
        <v>2.6</v>
      </c>
      <c r="I26" s="248">
        <v>2.9</v>
      </c>
      <c r="J26" s="248">
        <v>3.4</v>
      </c>
      <c r="K26" s="185">
        <v>2.2000000000000002</v>
      </c>
      <c r="L26" s="513">
        <f>INDEX(UD_Output!$1:$1048576,MATCH(CONCATENATE("Provisional.All state-funded.Total.Total"),UD_Output!$A:$A,0),MATCH($P26,UD_Output!$1:$1,0))</f>
        <v>2.6</v>
      </c>
      <c r="P26" s="428" t="s">
        <v>261</v>
      </c>
    </row>
    <row r="27" spans="1:16" x14ac:dyDescent="0.35">
      <c r="A27" s="308"/>
      <c r="B27" s="303"/>
      <c r="C27" s="248"/>
      <c r="D27" s="248"/>
      <c r="E27" s="184"/>
      <c r="F27" s="513"/>
      <c r="G27" s="251"/>
      <c r="H27" s="305"/>
      <c r="I27" s="248"/>
      <c r="J27" s="248"/>
      <c r="K27" s="184"/>
      <c r="L27" s="516" t="s">
        <v>20</v>
      </c>
    </row>
    <row r="28" spans="1:16" x14ac:dyDescent="0.35">
      <c r="A28" s="309" t="s">
        <v>148</v>
      </c>
      <c r="B28" s="303"/>
      <c r="C28" s="248"/>
      <c r="D28" s="248"/>
      <c r="E28" s="184"/>
      <c r="F28" s="515" t="s">
        <v>20</v>
      </c>
      <c r="G28" s="251"/>
      <c r="H28" s="305"/>
      <c r="I28" s="248"/>
      <c r="J28" s="248"/>
      <c r="K28" s="184"/>
      <c r="L28" s="516"/>
    </row>
    <row r="29" spans="1:16" x14ac:dyDescent="0.35">
      <c r="A29" s="308" t="s">
        <v>149</v>
      </c>
      <c r="B29" s="303">
        <v>2.2999999999999998</v>
      </c>
      <c r="C29" s="248">
        <v>2.6</v>
      </c>
      <c r="D29" s="248">
        <v>2.7</v>
      </c>
      <c r="E29" s="183">
        <v>2.6</v>
      </c>
      <c r="F29" s="513">
        <f>INDEX(UD_Output!$1:$1048576,MATCH(CONCATENATE("Provisional.All schools.Total.Total"),UD_Output!$A:$A,0),MATCH($P29,UD_Output!$1:$1,0))</f>
        <v>2.6</v>
      </c>
      <c r="G29" s="251"/>
      <c r="H29" s="303">
        <v>2.4</v>
      </c>
      <c r="I29" s="248">
        <v>2.7</v>
      </c>
      <c r="J29" s="248">
        <v>2.8</v>
      </c>
      <c r="K29" s="183">
        <v>2.8</v>
      </c>
      <c r="L29" s="513">
        <f>INDEX(UD_Output!$1:$1048576,MATCH(CONCATENATE("Provisional.All state-funded.Total.Total"),UD_Output!$A:$A,0),MATCH($P29,UD_Output!$1:$1,0))</f>
        <v>2.8</v>
      </c>
      <c r="P29" s="428" t="s">
        <v>263</v>
      </c>
    </row>
    <row r="30" spans="1:16" x14ac:dyDescent="0.35">
      <c r="A30" s="308" t="s">
        <v>146</v>
      </c>
      <c r="B30" s="303">
        <v>2.7</v>
      </c>
      <c r="C30" s="248">
        <v>2.8</v>
      </c>
      <c r="D30" s="248">
        <v>2.8</v>
      </c>
      <c r="E30" s="183">
        <v>2.7</v>
      </c>
      <c r="F30" s="513">
        <f>INDEX(UD_Output!$1:$1048576,MATCH(CONCATENATE("Provisional.All schools.Total.Total"),UD_Output!$A:$A,0),MATCH($P30,UD_Output!$1:$1,0))</f>
        <v>2.7</v>
      </c>
      <c r="G30" s="251"/>
      <c r="H30" s="303">
        <v>2.8</v>
      </c>
      <c r="I30" s="248">
        <v>2.8</v>
      </c>
      <c r="J30" s="248">
        <v>2.9</v>
      </c>
      <c r="K30" s="183">
        <v>2.8</v>
      </c>
      <c r="L30" s="513">
        <f>INDEX(UD_Output!$1:$1048576,MATCH(CONCATENATE("Provisional.All state-funded.Total.Total"),UD_Output!$A:$A,0),MATCH($P30,UD_Output!$1:$1,0))</f>
        <v>2.8</v>
      </c>
      <c r="P30" s="428" t="s">
        <v>265</v>
      </c>
    </row>
    <row r="31" spans="1:16" ht="6.75" customHeight="1" x14ac:dyDescent="0.35">
      <c r="A31" s="124"/>
      <c r="B31" s="4"/>
      <c r="C31" s="4"/>
      <c r="D31" s="4"/>
      <c r="E31" s="4"/>
      <c r="F31" s="377"/>
      <c r="G31" s="4"/>
      <c r="H31" s="4"/>
      <c r="I31" s="4"/>
      <c r="J31" s="4"/>
      <c r="K31" s="120"/>
      <c r="L31" s="120"/>
    </row>
    <row r="32" spans="1:16" x14ac:dyDescent="0.35">
      <c r="A32" s="42"/>
      <c r="B32" s="43" t="s">
        <v>20</v>
      </c>
      <c r="C32" s="43"/>
      <c r="D32" s="43"/>
      <c r="E32" s="43"/>
      <c r="F32" s="43"/>
      <c r="G32" s="1"/>
      <c r="L32" s="51" t="s">
        <v>29</v>
      </c>
    </row>
    <row r="33" spans="1:18" ht="24" customHeight="1" x14ac:dyDescent="0.35">
      <c r="A33" s="524" t="s">
        <v>468</v>
      </c>
      <c r="B33" s="524"/>
      <c r="C33" s="524"/>
      <c r="D33" s="524"/>
      <c r="E33" s="524"/>
      <c r="F33" s="524"/>
      <c r="G33" s="524"/>
      <c r="H33" s="524"/>
      <c r="I33" s="524"/>
      <c r="J33" s="524"/>
    </row>
    <row r="34" spans="1:18" x14ac:dyDescent="0.35">
      <c r="A34" s="556" t="s">
        <v>56</v>
      </c>
      <c r="B34" s="556"/>
      <c r="C34" s="556"/>
      <c r="D34" s="556"/>
      <c r="E34" s="556"/>
      <c r="F34" s="556"/>
      <c r="G34" s="556"/>
      <c r="H34" s="556"/>
      <c r="I34" s="556"/>
      <c r="J34" s="556"/>
    </row>
    <row r="35" spans="1:18" x14ac:dyDescent="0.35">
      <c r="A35" s="527" t="s">
        <v>95</v>
      </c>
      <c r="B35" s="527"/>
      <c r="C35" s="527"/>
      <c r="D35" s="527"/>
      <c r="E35" s="527"/>
      <c r="F35" s="527"/>
      <c r="G35" s="527"/>
      <c r="H35" s="527"/>
      <c r="I35" s="527"/>
      <c r="J35" s="527"/>
    </row>
    <row r="36" spans="1:18" x14ac:dyDescent="0.35">
      <c r="A36" s="524" t="s">
        <v>131</v>
      </c>
      <c r="B36" s="524"/>
      <c r="C36" s="524"/>
      <c r="D36" s="524"/>
      <c r="E36" s="524"/>
      <c r="F36" s="524"/>
      <c r="G36" s="524"/>
      <c r="H36" s="524"/>
      <c r="I36" s="524"/>
      <c r="J36" s="524"/>
    </row>
    <row r="37" spans="1:18" ht="27.75" customHeight="1" x14ac:dyDescent="0.35">
      <c r="A37" s="549" t="s">
        <v>376</v>
      </c>
      <c r="B37" s="549"/>
      <c r="C37" s="549"/>
      <c r="D37" s="549"/>
      <c r="E37" s="549"/>
      <c r="F37" s="549"/>
      <c r="G37" s="549"/>
      <c r="H37" s="549"/>
      <c r="I37" s="549"/>
      <c r="J37" s="549"/>
    </row>
    <row r="38" spans="1:18" ht="34.5" customHeight="1" x14ac:dyDescent="0.35">
      <c r="A38" s="549" t="s">
        <v>382</v>
      </c>
      <c r="B38" s="549"/>
      <c r="C38" s="549"/>
      <c r="D38" s="549"/>
      <c r="E38" s="549"/>
      <c r="F38" s="549"/>
      <c r="G38" s="549"/>
      <c r="H38" s="549"/>
      <c r="I38" s="549"/>
      <c r="J38" s="549"/>
    </row>
    <row r="39" spans="1:18" ht="28.5" customHeight="1" x14ac:dyDescent="0.35">
      <c r="A39" s="549" t="s">
        <v>132</v>
      </c>
      <c r="B39" s="549"/>
      <c r="C39" s="549"/>
      <c r="D39" s="549"/>
      <c r="E39" s="549"/>
      <c r="F39" s="549"/>
      <c r="G39" s="549"/>
      <c r="H39" s="549"/>
      <c r="I39" s="549"/>
      <c r="J39" s="549"/>
    </row>
    <row r="40" spans="1:18" ht="47.25" customHeight="1" x14ac:dyDescent="0.35">
      <c r="A40" s="550" t="s">
        <v>469</v>
      </c>
      <c r="B40" s="550"/>
      <c r="C40" s="550"/>
      <c r="D40" s="550"/>
      <c r="E40" s="550"/>
      <c r="F40" s="550"/>
      <c r="G40" s="550"/>
      <c r="H40" s="550"/>
      <c r="I40" s="550"/>
      <c r="J40" s="550"/>
      <c r="K40" s="550"/>
      <c r="L40" s="550"/>
      <c r="M40" s="125"/>
      <c r="N40" s="125"/>
      <c r="O40" s="125"/>
      <c r="P40" s="435"/>
      <c r="Q40" s="125"/>
      <c r="R40" s="125"/>
    </row>
    <row r="41" spans="1:18" ht="60.75" customHeight="1" x14ac:dyDescent="0.35">
      <c r="A41" s="550" t="s">
        <v>470</v>
      </c>
      <c r="B41" s="550"/>
      <c r="C41" s="550"/>
      <c r="D41" s="550"/>
      <c r="E41" s="550"/>
      <c r="F41" s="550"/>
      <c r="G41" s="550"/>
      <c r="H41" s="550"/>
      <c r="I41" s="550"/>
      <c r="J41" s="550"/>
      <c r="K41" s="550"/>
      <c r="L41" s="550"/>
      <c r="M41" s="125"/>
      <c r="N41" s="125"/>
      <c r="O41" s="125"/>
      <c r="P41" s="435"/>
      <c r="Q41" s="125"/>
      <c r="R41" s="125"/>
    </row>
    <row r="42" spans="1:18" s="242" customFormat="1" ht="51.75" customHeight="1" x14ac:dyDescent="0.35">
      <c r="A42" s="524" t="s">
        <v>182</v>
      </c>
      <c r="B42" s="524"/>
      <c r="C42" s="524"/>
      <c r="D42" s="524"/>
      <c r="E42" s="524"/>
      <c r="F42" s="524"/>
      <c r="G42" s="524"/>
      <c r="H42" s="524"/>
      <c r="I42" s="524"/>
      <c r="J42" s="524"/>
      <c r="K42" s="255"/>
      <c r="L42" s="255"/>
      <c r="M42" s="255"/>
      <c r="N42" s="255"/>
      <c r="O42" s="255"/>
      <c r="P42" s="435"/>
      <c r="Q42" s="255"/>
      <c r="R42" s="255"/>
    </row>
    <row r="43" spans="1:18" x14ac:dyDescent="0.35">
      <c r="A43" s="295" t="s">
        <v>56</v>
      </c>
      <c r="B43" s="294"/>
      <c r="C43" s="294"/>
      <c r="D43" s="294"/>
      <c r="E43" s="294"/>
      <c r="F43" s="294"/>
      <c r="G43" s="294"/>
      <c r="H43" s="294"/>
      <c r="I43" s="294"/>
      <c r="J43" s="294"/>
      <c r="K43" s="79"/>
    </row>
    <row r="44" spans="1:18" ht="33" customHeight="1" x14ac:dyDescent="0.35">
      <c r="A44" s="524" t="s">
        <v>133</v>
      </c>
      <c r="B44" s="524"/>
      <c r="C44" s="524"/>
      <c r="D44" s="524"/>
      <c r="E44" s="524"/>
      <c r="F44" s="524"/>
      <c r="G44" s="524"/>
      <c r="H44" s="524"/>
      <c r="I44" s="524"/>
      <c r="J44" s="524"/>
      <c r="K44" s="79"/>
    </row>
    <row r="45" spans="1:18" ht="23.25" customHeight="1" x14ac:dyDescent="0.35">
      <c r="A45" s="524" t="s">
        <v>134</v>
      </c>
      <c r="B45" s="524"/>
      <c r="C45" s="524"/>
      <c r="D45" s="524"/>
      <c r="E45" s="524"/>
      <c r="F45" s="524"/>
      <c r="G45" s="524"/>
      <c r="H45" s="524"/>
      <c r="I45" s="524"/>
      <c r="J45" s="524"/>
      <c r="K45" s="80"/>
    </row>
    <row r="46" spans="1:18" ht="25.5" customHeight="1" x14ac:dyDescent="0.35">
      <c r="A46" s="524" t="s">
        <v>135</v>
      </c>
      <c r="B46" s="524"/>
      <c r="C46" s="524"/>
      <c r="D46" s="524"/>
      <c r="E46" s="524"/>
      <c r="F46" s="524"/>
      <c r="G46" s="524"/>
      <c r="H46" s="524"/>
      <c r="I46" s="524"/>
      <c r="J46" s="524"/>
    </row>
    <row r="47" spans="1:18" x14ac:dyDescent="0.35">
      <c r="A47" s="555" t="s">
        <v>136</v>
      </c>
      <c r="B47" s="555"/>
      <c r="C47" s="555"/>
      <c r="D47" s="555"/>
      <c r="E47" s="555"/>
      <c r="F47" s="555"/>
      <c r="G47" s="555"/>
      <c r="H47" s="555"/>
      <c r="I47" s="555"/>
      <c r="J47" s="555"/>
    </row>
    <row r="48" spans="1:18" x14ac:dyDescent="0.35">
      <c r="A48" s="549"/>
      <c r="B48" s="549"/>
      <c r="C48" s="549"/>
      <c r="D48" s="549"/>
      <c r="E48" s="549"/>
      <c r="F48" s="549"/>
      <c r="G48" s="549"/>
      <c r="H48" s="549"/>
      <c r="I48" s="549"/>
      <c r="J48" s="549"/>
      <c r="K48" s="549"/>
      <c r="L48" s="549"/>
      <c r="M48" s="549"/>
      <c r="N48" s="549"/>
      <c r="O48" s="549"/>
      <c r="P48" s="549"/>
      <c r="Q48" s="549"/>
      <c r="R48" s="549"/>
    </row>
    <row r="49" spans="1:18" x14ac:dyDescent="0.35">
      <c r="A49" s="549"/>
      <c r="B49" s="549"/>
      <c r="C49" s="549"/>
      <c r="D49" s="549"/>
      <c r="E49" s="549"/>
      <c r="F49" s="549"/>
      <c r="G49" s="549"/>
      <c r="H49" s="549"/>
      <c r="I49" s="549"/>
      <c r="J49" s="549"/>
      <c r="K49" s="549"/>
      <c r="L49" s="549"/>
      <c r="M49" s="549"/>
      <c r="N49" s="549"/>
      <c r="O49" s="549"/>
      <c r="P49" s="549"/>
      <c r="Q49" s="549"/>
      <c r="R49" s="549"/>
    </row>
  </sheetData>
  <sheetProtection sheet="1" objects="1" scenarios="1"/>
  <mergeCells count="19">
    <mergeCell ref="A1:D1"/>
    <mergeCell ref="A37:J37"/>
    <mergeCell ref="A38:J38"/>
    <mergeCell ref="A33:J33"/>
    <mergeCell ref="A34:J34"/>
    <mergeCell ref="A36:J36"/>
    <mergeCell ref="A35:J35"/>
    <mergeCell ref="B5:F5"/>
    <mergeCell ref="H5:L5"/>
    <mergeCell ref="A40:L40"/>
    <mergeCell ref="A46:J46"/>
    <mergeCell ref="A39:J39"/>
    <mergeCell ref="A47:J47"/>
    <mergeCell ref="A49:R49"/>
    <mergeCell ref="A48:R48"/>
    <mergeCell ref="A44:J44"/>
    <mergeCell ref="A45:J45"/>
    <mergeCell ref="A42:J42"/>
    <mergeCell ref="A41:L41"/>
  </mergeCells>
  <hyperlinks>
    <hyperlink ref="A34" r:id="rId1" xr:uid="{00000000-0004-0000-0800-000000000000}"/>
    <hyperlink ref="A43" r:id="rId2" xr:uid="{00000000-0004-0000-0800-000001000000}"/>
  </hyperlink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igrationWizIdPermissions xmlns="5cee9692-067c-4591-b214-b50e9d1a55bf" xsi:nil="true"/>
    <MigrationWizId xmlns="5cee9692-067c-4591-b214-b50e9d1a55bf" xsi:nil="true"/>
    <MigrationWizIdPermissionLevels xmlns="5cee9692-067c-4591-b214-b50e9d1a55bf" xsi:nil="true"/>
    <MigrationWizIdDocumentLibraryPermissions xmlns="5cee9692-067c-4591-b214-b50e9d1a55bf" xsi:nil="true"/>
    <MigrationWizIdSecurityGroups xmlns="5cee9692-067c-4591-b214-b50e9d1a55b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7F93C5AEDE92E43ABAB55030D3077BD" ma:contentTypeVersion="15" ma:contentTypeDescription="Create a new document." ma:contentTypeScope="" ma:versionID="e40ac5d5f8fd98c40b59e025805ad713">
  <xsd:schema xmlns:xsd="http://www.w3.org/2001/XMLSchema" xmlns:xs="http://www.w3.org/2001/XMLSchema" xmlns:p="http://schemas.microsoft.com/office/2006/metadata/properties" xmlns:ns3="5cee9692-067c-4591-b214-b50e9d1a55bf" xmlns:ns4="4584a1b1-7d23-4524-aea9-3db5a13c51fb" targetNamespace="http://schemas.microsoft.com/office/2006/metadata/properties" ma:root="true" ma:fieldsID="42374a4e4a7344b55ffa06ef20583736" ns3:_="" ns4:_="">
    <xsd:import namespace="5cee9692-067c-4591-b214-b50e9d1a55bf"/>
    <xsd:import namespace="4584a1b1-7d23-4524-aea9-3db5a13c51fb"/>
    <xsd:element name="properties">
      <xsd:complexType>
        <xsd:sequence>
          <xsd:element name="documentManagement">
            <xsd:complexType>
              <xsd:all>
                <xsd:element ref="ns3:MigrationWizId" minOccurs="0"/>
                <xsd:element ref="ns3:MigrationWizIdPermissions" minOccurs="0"/>
                <xsd:element ref="ns3:MigrationWizIdPermissionLevels" minOccurs="0"/>
                <xsd:element ref="ns3:MigrationWizIdDocumentLibraryPermissions" minOccurs="0"/>
                <xsd:element ref="ns3:MigrationWizIdSecurityGroups" minOccurs="0"/>
                <xsd:element ref="ns3:MediaServiceMetadata" minOccurs="0"/>
                <xsd:element ref="ns3:MediaServiceFastMetadata" minOccurs="0"/>
                <xsd:element ref="ns3:MediaServiceAutoTags" minOccurs="0"/>
                <xsd:element ref="ns3:MediaServiceDateTaken" minOccurs="0"/>
                <xsd:element ref="ns4:SharedWithUsers" minOccurs="0"/>
                <xsd:element ref="ns4:SharedWithDetails" minOccurs="0"/>
                <xsd:element ref="ns4:SharingHintHash"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ee9692-067c-4591-b214-b50e9d1a55bf" elementFormDefault="qualified">
    <xsd:import namespace="http://schemas.microsoft.com/office/2006/documentManagement/types"/>
    <xsd:import namespace="http://schemas.microsoft.com/office/infopath/2007/PartnerControls"/>
    <xsd:element name="MigrationWizId" ma:index="8" nillable="true" ma:displayName="MigrationWizId" ma:internalName="MigrationWizId">
      <xsd:simpleType>
        <xsd:restriction base="dms:Text"/>
      </xsd:simpleType>
    </xsd:element>
    <xsd:element name="MigrationWizIdPermissions" ma:index="9" nillable="true" ma:displayName="MigrationWizIdPermissions" ma:internalName="MigrationWizIdPermissions">
      <xsd:simpleType>
        <xsd:restriction base="dms:Text"/>
      </xsd:simpleType>
    </xsd:element>
    <xsd:element name="MigrationWizIdPermissionLevels" ma:index="10" nillable="true" ma:displayName="MigrationWizIdPermissionLevels" ma:internalName="MigrationWizIdPermissionLevels">
      <xsd:simpleType>
        <xsd:restriction base="dms:Text"/>
      </xsd:simpleType>
    </xsd:element>
    <xsd:element name="MigrationWizIdDocumentLibraryPermissions" ma:index="11" nillable="true" ma:displayName="MigrationWizIdDocumentLibraryPermissions" ma:internalName="MigrationWizIdDocumentLibraryPermissions">
      <xsd:simpleType>
        <xsd:restriction base="dms:Text"/>
      </xsd:simpleType>
    </xsd:element>
    <xsd:element name="MigrationWizIdSecurityGroups" ma:index="12" nillable="true" ma:displayName="MigrationWizIdSecurityGroups" ma:internalName="MigrationWizIdSecurityGroups">
      <xsd:simpleType>
        <xsd:restriction base="dms:Text"/>
      </xsd:simpleType>
    </xsd:element>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AutoTags" ma:index="15" nillable="true" ma:displayName="MediaServiceAutoTags" ma:description="" ma:internalName="MediaServiceAutoTags" ma:readOnly="true">
      <xsd:simpleType>
        <xsd:restriction base="dms:Text"/>
      </xsd:simpleType>
    </xsd:element>
    <xsd:element name="MediaServiceDateTaken" ma:index="16" nillable="true" ma:displayName="MediaServiceDateTaken" ma:description="" ma:hidden="true" ma:internalName="MediaServiceDateTaken" ma:readOnly="true">
      <xsd:simpleType>
        <xsd:restriction base="dms:Text"/>
      </xsd:simpleType>
    </xsd:element>
    <xsd:element name="MediaServiceOCR" ma:index="20" nillable="true" ma:displayName="MediaServiceOCR"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584a1b1-7d23-4524-aea9-3db5a13c51fb" elementFormDefault="qualified">
    <xsd:import namespace="http://schemas.microsoft.com/office/2006/documentManagement/types"/>
    <xsd:import namespace="http://schemas.microsoft.com/office/infopath/2007/PartnerControls"/>
    <xsd:element name="SharedWithUsers" ma:index="17"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description="" ma:internalName="SharedWithDetails" ma:readOnly="true">
      <xsd:simpleType>
        <xsd:restriction base="dms:Note">
          <xsd:maxLength value="255"/>
        </xsd:restriction>
      </xsd:simpleType>
    </xsd:element>
    <xsd:element name="SharingHintHash" ma:index="19" nillable="true" ma:displayName="Sharing Hint Hash"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395AFFC-74E6-445E-90D6-8F783116267E}">
  <ds:schemaRefs>
    <ds:schemaRef ds:uri="http://schemas.microsoft.com/sharepoint/v3/contenttype/forms"/>
  </ds:schemaRefs>
</ds:datastoreItem>
</file>

<file path=customXml/itemProps2.xml><?xml version="1.0" encoding="utf-8"?>
<ds:datastoreItem xmlns:ds="http://schemas.openxmlformats.org/officeDocument/2006/customXml" ds:itemID="{F6BBA43C-A664-4A7B-B3D4-A1FC3EDA9A74}">
  <ds:schemaRefs>
    <ds:schemaRef ds:uri="4584a1b1-7d23-4524-aea9-3db5a13c51fb"/>
    <ds:schemaRef ds:uri="http://purl.org/dc/elements/1.1/"/>
    <ds:schemaRef ds:uri="http://schemas.microsoft.com/office/2006/metadata/properties"/>
    <ds:schemaRef ds:uri="http://purl.org/dc/terms/"/>
    <ds:schemaRef ds:uri="http://schemas.openxmlformats.org/package/2006/metadata/core-properties"/>
    <ds:schemaRef ds:uri="5cee9692-067c-4591-b214-b50e9d1a55bf"/>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035BFBBF-2C15-4B9B-901B-7BFE28E4FA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ee9692-067c-4591-b214-b50e9d1a55bf"/>
    <ds:schemaRef ds:uri="4584a1b1-7d23-4524-aea9-3db5a13c51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8</vt:i4>
      </vt:variant>
    </vt:vector>
  </HeadingPairs>
  <TitlesOfParts>
    <vt:vector size="20" baseType="lpstr">
      <vt:lpstr>Cover</vt:lpstr>
      <vt:lpstr>Index</vt:lpstr>
      <vt:lpstr>UD_Output</vt:lpstr>
      <vt:lpstr>Table 1</vt:lpstr>
      <vt:lpstr>Table 2</vt:lpstr>
      <vt:lpstr>Table 3a</vt:lpstr>
      <vt:lpstr>Table 3b</vt:lpstr>
      <vt:lpstr>Table 4</vt:lpstr>
      <vt:lpstr>Table 5</vt:lpstr>
      <vt:lpstr>Academies_UD</vt:lpstr>
      <vt:lpstr>Table 6</vt:lpstr>
      <vt:lpstr>Table 7</vt:lpstr>
      <vt:lpstr>Cover!Print_Area</vt:lpstr>
      <vt:lpstr>Index!Print_Area</vt:lpstr>
      <vt:lpstr>'Table 1'!Print_Area</vt:lpstr>
      <vt:lpstr>'Table 2'!Print_Area</vt:lpstr>
      <vt:lpstr>'Table 3a'!Print_Area</vt:lpstr>
      <vt:lpstr>'Table 3b'!Print_Area</vt:lpstr>
      <vt:lpstr>'Table 4'!Print_Area</vt:lpstr>
      <vt:lpstr>'Table 5'!Print_Area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Archbold</dc:creator>
  <cp:lastModifiedBy>LAWSON, Catherine</cp:lastModifiedBy>
  <cp:lastPrinted>2017-01-17T17:33:19Z</cp:lastPrinted>
  <dcterms:created xsi:type="dcterms:W3CDTF">2012-01-24T15:03:38Z</dcterms:created>
  <dcterms:modified xsi:type="dcterms:W3CDTF">2019-10-16T15:09:22Z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0x01010067F93C5AEDE92E43ABAB55030D3077BD</vt:lpwstr>
  </property>
</Properties>
</file>