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workbookProtection workbookAlgorithmName="SHA-512" workbookHashValue="TzDAt5AgI3L422FkSr+wBk2AdUbncofSj+WyqIePRlobzLyY6A03YPlJ+wDwzn8LQV3iDKg7vgt3SQig88bI+Q==" workbookSaltValue="Xy0dh783TOBBEwWeBsA6RA==" workbookSpinCount="100000" lockStructure="1"/>
  <bookViews>
    <workbookView xWindow="0" yWindow="0" windowWidth="19320" windowHeight="12435"/>
  </bookViews>
  <sheets>
    <sheet name="FIRE0708" sheetId="7" r:id="rId1"/>
    <sheet name="Data" sheetId="8" state="hidden" r:id="rId2"/>
    <sheet name="Datab" sheetId="9" state="hidden" r:id="rId3"/>
    <sheet name="QA" sheetId="10" state="hidden" r:id="rId4"/>
    <sheet name="SQL" sheetId="11" state="hidden" r:id="rId5"/>
  </sheets>
  <calcPr calcId="171027"/>
</workbook>
</file>

<file path=xl/calcChain.xml><?xml version="1.0" encoding="utf-8"?>
<calcChain xmlns="http://schemas.openxmlformats.org/spreadsheetml/2006/main">
  <c r="B13" i="7" l="1"/>
  <c r="C13" i="7"/>
  <c r="D13" i="7"/>
  <c r="E13" i="7"/>
  <c r="F13" i="7"/>
  <c r="B12" i="7" l="1"/>
  <c r="C12" i="7"/>
  <c r="D12" i="7"/>
  <c r="E12" i="7"/>
  <c r="F12" i="7"/>
  <c r="B17" i="10" l="1"/>
  <c r="B18" i="10"/>
  <c r="B19" i="10"/>
  <c r="B20" i="10"/>
  <c r="B21" i="10"/>
  <c r="B16" i="10"/>
  <c r="D16" i="10" s="1"/>
  <c r="E20" i="10" l="1"/>
  <c r="D20" i="10"/>
  <c r="E19" i="10"/>
  <c r="D19" i="10"/>
  <c r="D21" i="10"/>
  <c r="E21" i="10"/>
  <c r="E18" i="10"/>
  <c r="D18" i="10"/>
  <c r="E16" i="10"/>
  <c r="D17" i="10"/>
  <c r="E17" i="10"/>
  <c r="F11" i="7"/>
  <c r="E11" i="7"/>
  <c r="D11" i="7"/>
  <c r="C11" i="7"/>
  <c r="B11" i="7"/>
  <c r="F10" i="7"/>
  <c r="E10" i="7"/>
  <c r="D9" i="10" s="1"/>
  <c r="D10" i="7"/>
  <c r="C10" i="7"/>
  <c r="C9" i="10" s="1"/>
  <c r="B10" i="7"/>
  <c r="B9" i="10" s="1"/>
  <c r="F9" i="7"/>
  <c r="E9" i="7"/>
  <c r="D8" i="10" s="1"/>
  <c r="D9" i="7"/>
  <c r="C9" i="7"/>
  <c r="C8" i="10" s="1"/>
  <c r="B9" i="7"/>
  <c r="B8" i="10" s="1"/>
  <c r="F8" i="7"/>
  <c r="E8" i="7"/>
  <c r="D7" i="10" s="1"/>
  <c r="D8" i="7"/>
  <c r="C8" i="7"/>
  <c r="C7" i="10" s="1"/>
  <c r="B8" i="7"/>
  <c r="B7" i="10" s="1"/>
  <c r="F7" i="7"/>
  <c r="E7" i="7"/>
  <c r="D6" i="10" s="1"/>
  <c r="D7" i="7"/>
  <c r="C7" i="7"/>
  <c r="C6" i="10" s="1"/>
  <c r="B7" i="7"/>
  <c r="B6" i="10" s="1"/>
  <c r="F6" i="7"/>
  <c r="E6" i="7"/>
  <c r="D5" i="10" s="1"/>
  <c r="D6" i="7"/>
  <c r="C6" i="7"/>
  <c r="C5" i="10" s="1"/>
  <c r="B6" i="7"/>
  <c r="B5" i="10" s="1"/>
</calcChain>
</file>

<file path=xl/sharedStrings.xml><?xml version="1.0" encoding="utf-8"?>
<sst xmlns="http://schemas.openxmlformats.org/spreadsheetml/2006/main" count="323" uniqueCount="79">
  <si>
    <t>FINANCIAL_YEAR</t>
  </si>
  <si>
    <t>Fires</t>
  </si>
  <si>
    <t>Alarm was raised before the system operated</t>
  </si>
  <si>
    <t>No other person responded</t>
  </si>
  <si>
    <t>No person in earshot</t>
  </si>
  <si>
    <t>Occupants did not respond</t>
  </si>
  <si>
    <t>2010/11</t>
  </si>
  <si>
    <t>2011/12</t>
  </si>
  <si>
    <t>2012/13</t>
  </si>
  <si>
    <t>2013/14</t>
  </si>
  <si>
    <t>2014/15</t>
  </si>
  <si>
    <t>Casualties</t>
  </si>
  <si>
    <t>Year</t>
  </si>
  <si>
    <t>Source: Home Office Incident Recording System</t>
  </si>
  <si>
    <t>The statistics in this table are National Statistics.</t>
  </si>
  <si>
    <t>The full set of fire statistics releases, tables and guidance can be found on our landing page, here-</t>
  </si>
  <si>
    <t>https://www.gov.uk/government/collections/fire-statistics</t>
  </si>
  <si>
    <t xml:space="preserve">Contact: </t>
  </si>
  <si>
    <t>Other / Unspecified</t>
  </si>
  <si>
    <t>2015/16</t>
  </si>
  <si>
    <t>1 Percentages may not sum to 100 due to rounding.</t>
  </si>
  <si>
    <t>REASON_FOR_POOR_OUTCOME</t>
  </si>
  <si>
    <t>Fires resulting in casualties</t>
  </si>
  <si>
    <t>Primary fires</t>
  </si>
  <si>
    <r>
      <t>FIRE STATISTICS TABLE 0708: Percentage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of smoke alarms that operated but did not raise the alarm in primary fires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fires resulting in casualties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in other buildings</t>
    </r>
    <r>
      <rPr>
        <b/>
        <vertAlign val="superscript"/>
        <sz val="11"/>
        <color theme="0"/>
        <rFont val="Arial Black"/>
        <family val="2"/>
      </rPr>
      <t>4</t>
    </r>
    <r>
      <rPr>
        <b/>
        <sz val="11"/>
        <color theme="0"/>
        <rFont val="Arial Black"/>
        <family val="2"/>
      </rPr>
      <t>, by reason for poor outcome, England</t>
    </r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</si>
  <si>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or fires resulting in casualties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 below:</t>
    </r>
  </si>
  <si>
    <t>3 Fires involving casualties includes: any fire that resulted in any number of fire-related fatalities and/or non-fatal casualties.</t>
  </si>
  <si>
    <t>4 Other buildings includes, as well as all non-residential buildings, other residential buildings such as: Boarding houses, Hotels/Motels, Hostels, Military barracks, Monasteries/Convents, Nurses'/Doctors' accomodation, Residential homes and Student halls of residence.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</si>
  <si>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</si>
  <si>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</si>
  <si>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</si>
  <si>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Primary fires are defined as fires that meet at least one of the following conditions:</t>
  </si>
  <si>
    <t>Checking vs published table. Due to new grouping compared to the published table only a few match up.</t>
  </si>
  <si>
    <t>There are less rows in datab than data</t>
  </si>
  <si>
    <t>Checking that he sum of smoke alarms is greater than the sum of incidents where a smoke alarm as present but didn’t operate. Checking vs col D in 0706</t>
  </si>
  <si>
    <t>For each year the number of smoke alarms is greater than the number of incidents with smoke alarms present that didn't operate</t>
  </si>
  <si>
    <t xml:space="preserve">--Do NOT re-run 2009/10 data as data in the excel tables has already been adjusted for missing data and must NOT be changed </t>
  </si>
  <si>
    <t>SELECT</t>
  </si>
  <si>
    <t>--MUST CODE ALL NUMBERS AS TEXT HERE AS HARDCODED "NULL"s IN DATA 09/10-11/12</t>
  </si>
  <si>
    <t>WHEN SYSTEM_REASON_FOR_POOR_OUTCOME_CODE IN ('20','21','22','23') THEN SYSTEM_REASON_FOR_POOR_OUTCOME_DESCRIPTION</t>
  </si>
  <si>
    <t>WHEN ((SYSTEM_REASON_FOR_POOR_OUTCOME_CODE IN ('0','99','NULL')) OR (SYSTEM_REASON_FOR_POOR_OUTCOME_CODE IS NULL)) THEN 'Other / Unspecified'</t>
  </si>
  <si>
    <t>ELSE 'Other / Unspecified'</t>
  </si>
  <si>
    <t>FROM</t>
  </si>
  <si>
    <t>dbo.vINCIDENT</t>
  </si>
  <si>
    <t>LEFT OUTER JOIN dbo.vALARM_SYSTEM ON dbo.vINCIDENT.PUB_INCIDENT_ID = dbo.vALARM_SYSTEM.PUB_INCIDENT_ID</t>
  </si>
  <si>
    <t>LEFT OUTER JOIN dbo.TblPropertyTypes ON dbo.vINCIDENT.PROPERTY_TYPE_CODE = dbo.TblPropertyTypes.PROPERTY_TYPE_CODE</t>
  </si>
  <si>
    <t>WHERE</t>
  </si>
  <si>
    <t>AND INCIDENT_STATUS_CODE &gt;55</t>
  </si>
  <si>
    <t>AND TER_FRS_ID&lt;'M'</t>
  </si>
  <si>
    <t>AND ON_ATTENDANCE_INCIDENT_CATEGORY_DESCRIPTION IN ('Fire')</t>
  </si>
  <si>
    <t>AND IS_PRIMARY_FIRE IN ('Yes')</t>
  </si>
  <si>
    <t>AND LOCAT3 IN ('Other buildings')</t>
  </si>
  <si>
    <t>AND WERE_ALARM_SYSTEMS_PRESENT IN ('Yes') --Only when smoke alarms present</t>
  </si>
  <si>
    <t>AND SYSTEM_OPERATED_DESCRIPTION IN ('Yes, but did not raise alarm') --Only operating but not alarm raising smoke alarms</t>
  </si>
  <si>
    <t>GROUP BY</t>
  </si>
  <si>
    <t>ORDER BY</t>
  </si>
  <si>
    <t>LEFT OUTER JOIN dbo.vVICTIM ON dbo.vINCIDENT.PUB_INCIDENT_ID = dbo.vVICTIM.PUB_INCIDENT_ID</t>
  </si>
  <si>
    <t>AND (((VICTIM_TYPE_CODE=1) AND (WAS_FIRE_RELATED NOT IN ('No'))) OR (VICTIM_TYPE_CODE=2)) --Fire-related fatalities and all non-fatal casualties</t>
  </si>
  <si>
    <t>General note:</t>
  </si>
  <si>
    <t xml:space="preserve">For the 2015/16 release the categories in this table were slightly amended to aid clarity, therefore some figures are different to those previously published. </t>
  </si>
  <si>
    <t>2016/17</t>
  </si>
  <si>
    <t>--Table 0708 Other building fires, fatalities and casualties where alarm operated but did not raise the alarm, by reason</t>
  </si>
  <si>
    <t xml:space="preserve">USE </t>
  </si>
  <si>
    <t>RTRIM(FINANCIAL_YEAR) AS 'FINANCIAL_YEAR' --Eliminate blank spaces</t>
  </si>
  <si>
    <t>,CASE --Recode smoke alarm failures into table categories</t>
  </si>
  <si>
    <t>END AS 'REASON_FOR_POOR_OUTCOME'</t>
  </si>
  <si>
    <t>,COUNT(SYSTEM_SEQ_NO) as 'Fires'</t>
  </si>
  <si>
    <t>,SYSTEM_REASON_FOR_POOR_OUTCOME_CODE</t>
  </si>
  <si>
    <t>,SYSTEM_REASON_FOR_POOR_OUTCOME_DESCRIPTION</t>
  </si>
  <si>
    <t>,COUNT(DISTINCT SYSTEM_SEQ_NO) as 'Casualties'</t>
  </si>
  <si>
    <t>FRIS_Mar18</t>
  </si>
  <si>
    <t xml:space="preserve">FINANCIAL_YEAR IN ('2010/11','2011/12','2012/13','2013/14','2014/15','2015/16','2016/17','2017/18') </t>
  </si>
  <si>
    <t>--Fires</t>
  </si>
  <si>
    <t>--Fires resulting in casualties</t>
  </si>
  <si>
    <t>2017/18</t>
  </si>
  <si>
    <t xml:space="preserve">The data in this table are consistent with records that reached the IRS by 10th June 2018. </t>
  </si>
  <si>
    <t>Next Update: Autumn 2019</t>
  </si>
  <si>
    <t>Last Updated: 6 September 2018</t>
  </si>
  <si>
    <t>FireStatistics@homeoffice.gov.uk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</si>
</sst>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0" xfId="0" applyFill="1"/>
    <xf numFmtId="9" fontId="0" fillId="3" borderId="1" xfId="1" applyFont="1" applyFill="1" applyBorder="1"/>
    <xf numFmtId="9" fontId="0" fillId="3" borderId="0" xfId="1" applyFont="1" applyFill="1" applyBorder="1"/>
    <xf numFmtId="9" fontId="0" fillId="3" borderId="2" xfId="1" applyFont="1" applyFill="1" applyBorder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9" fontId="0" fillId="3" borderId="0" xfId="1" applyNumberFormat="1" applyFont="1" applyFill="1" applyBorder="1"/>
    <xf numFmtId="9" fontId="0" fillId="3" borderId="2" xfId="1" applyNumberFormat="1" applyFont="1" applyFill="1" applyBorder="1"/>
    <xf numFmtId="0" fontId="0" fillId="3" borderId="0" xfId="0" applyFill="1" applyAlignment="1">
      <alignment vertical="top" wrapText="1"/>
    </xf>
    <xf numFmtId="0" fontId="0" fillId="5" borderId="0" xfId="0" applyFill="1"/>
    <xf numFmtId="0" fontId="0" fillId="3" borderId="0" xfId="0" applyFill="1" applyBorder="1" applyAlignment="1">
      <alignment horizontal="right" vertical="center" wrapText="1"/>
    </xf>
    <xf numFmtId="164" fontId="0" fillId="3" borderId="0" xfId="1" applyNumberFormat="1" applyFont="1" applyFill="1"/>
    <xf numFmtId="3" fontId="0" fillId="0" borderId="0" xfId="0" applyNumberFormat="1"/>
    <xf numFmtId="9" fontId="0" fillId="0" borderId="0" xfId="1" applyFont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5" fillId="3" borderId="0" xfId="0" applyFont="1" applyFill="1"/>
    <xf numFmtId="0" fontId="0" fillId="3" borderId="0" xfId="0" applyFill="1" applyAlignment="1">
      <alignment horizontal="left" vertical="center" wrapText="1"/>
    </xf>
    <xf numFmtId="49" fontId="0" fillId="0" borderId="0" xfId="0" applyNumberFormat="1"/>
    <xf numFmtId="0" fontId="0" fillId="3" borderId="2" xfId="0" applyFill="1" applyBorder="1" applyAlignment="1">
      <alignment horizontal="right" vertical="center" wrapText="1"/>
    </xf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wrapText="1"/>
    </xf>
    <xf numFmtId="0" fontId="3" fillId="3" borderId="0" xfId="2" applyFill="1" applyAlignment="1">
      <alignment horizontal="left"/>
    </xf>
    <xf numFmtId="0" fontId="3" fillId="3" borderId="0" xfId="2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3" fillId="3" borderId="0" xfId="2" applyFill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4" sqref="B4:F4"/>
    </sheetView>
  </sheetViews>
  <sheetFormatPr defaultColWidth="9.140625" defaultRowHeight="15" customHeight="1" x14ac:dyDescent="0.25"/>
  <cols>
    <col min="1" max="1" width="10.7109375" style="4" customWidth="1"/>
    <col min="2" max="6" width="14.28515625" style="4" customWidth="1"/>
    <col min="7" max="7" width="9.140625" style="4"/>
    <col min="8" max="8" width="25.28515625" style="4" hidden="1" customWidth="1"/>
    <col min="9" max="16384" width="9.140625" style="4"/>
  </cols>
  <sheetData>
    <row r="1" spans="1:9" ht="77.25" customHeight="1" x14ac:dyDescent="0.25">
      <c r="A1" s="25" t="s">
        <v>24</v>
      </c>
      <c r="B1" s="25"/>
      <c r="C1" s="25"/>
      <c r="D1" s="25"/>
      <c r="E1" s="25"/>
      <c r="F1" s="25"/>
      <c r="G1" s="8"/>
      <c r="H1" s="8"/>
      <c r="I1" s="8"/>
    </row>
    <row r="2" spans="1:9" ht="15" customHeight="1" x14ac:dyDescent="0.25">
      <c r="A2" s="9"/>
      <c r="B2" s="9"/>
      <c r="C2" s="9"/>
      <c r="D2" s="9"/>
      <c r="E2" s="9"/>
      <c r="F2" s="9"/>
    </row>
    <row r="3" spans="1:9" ht="30" customHeight="1" x14ac:dyDescent="0.25">
      <c r="B3" s="29" t="s">
        <v>25</v>
      </c>
      <c r="C3" s="29"/>
      <c r="D3" s="29"/>
      <c r="E3" s="29"/>
      <c r="F3" s="29"/>
      <c r="H3" s="4" t="s">
        <v>23</v>
      </c>
    </row>
    <row r="4" spans="1:9" ht="15" customHeight="1" x14ac:dyDescent="0.25">
      <c r="B4" s="26" t="s">
        <v>23</v>
      </c>
      <c r="C4" s="26"/>
      <c r="D4" s="26"/>
      <c r="E4" s="26"/>
      <c r="F4" s="26"/>
      <c r="H4" s="4" t="s">
        <v>22</v>
      </c>
    </row>
    <row r="5" spans="1:9" ht="60" customHeight="1" thickBot="1" x14ac:dyDescent="0.3">
      <c r="A5" s="4" t="s">
        <v>12</v>
      </c>
      <c r="B5" s="23" t="s">
        <v>2</v>
      </c>
      <c r="C5" s="23" t="s">
        <v>5</v>
      </c>
      <c r="D5" s="23" t="s">
        <v>3</v>
      </c>
      <c r="E5" s="23" t="s">
        <v>4</v>
      </c>
      <c r="F5" s="23" t="s">
        <v>18</v>
      </c>
    </row>
    <row r="6" spans="1:9" ht="15" customHeight="1" x14ac:dyDescent="0.25">
      <c r="A6" s="1" t="s">
        <v>6</v>
      </c>
      <c r="B6" s="5">
        <f>IF($B$4="Primary fires",ROUND(SUMPRODUCT((Data!$A$2:$A$98=$A6)*(Data!$B$2:$B$98=B$5)*(Data!$C$2:$C$98))/SUMPRODUCT((Data!$A$2:$A$98=$A6)*(Data!$C$2:$C$98)),2),ROUND(SUMPRODUCT((Datab!$A$2:$A$98=$A6)*(Datab!$B$2:$B$98=B$5)*(Datab!$C$2:$C$98))/SUMPRODUCT((Datab!$A$2:$A$98=$A6)*(Datab!$C$2:$C$98)),2))</f>
        <v>0.71</v>
      </c>
      <c r="C6" s="5">
        <f>IF($B$4="Primary fires",ROUND(SUMPRODUCT((Data!$A$2:$A$98=$A6)*(Data!$B$2:$B$98=C$5)*(Data!$C$2:$C$98))/SUMPRODUCT((Data!$A$2:$A$98=$A6)*(Data!$C$2:$C$98)),2),ROUND(SUMPRODUCT((Datab!$A$2:$A$98=$A6)*(Datab!$B$2:$B$98=C$5)*(Datab!$C$2:$C$98))/SUMPRODUCT((Datab!$A$2:$A$98=$A6)*(Datab!$C$2:$C$98)),2))</f>
        <v>0.02</v>
      </c>
      <c r="D6" s="5">
        <f>IF($B$4="Primary fires",ROUND(SUMPRODUCT((Data!$A$2:$A$98=$A6)*(Data!$B$2:$B$98=D$5)*(Data!$C$2:$C$98))/SUMPRODUCT((Data!$A$2:$A$98=$A6)*(Data!$C$2:$C$98)),2),ROUND(SUMPRODUCT((Datab!$A$2:$A$98=$A6)*(Datab!$B$2:$B$98=D$5)*(Datab!$C$2:$C$98))/SUMPRODUCT((Datab!$A$2:$A$98=$A6)*(Datab!$C$2:$C$98)),2))</f>
        <v>0.01</v>
      </c>
      <c r="E6" s="5">
        <f>IF($B$4="Primary fires",ROUND(SUMPRODUCT((Data!$A$2:$A$98=$A6)*(Data!$B$2:$B$98=E$5)*(Data!$C$2:$C$98))/SUMPRODUCT((Data!$A$2:$A$98=$A6)*(Data!$C$2:$C$98)),2),ROUND(SUMPRODUCT((Datab!$A$2:$A$98=$A6)*(Datab!$B$2:$B$98=E$5)*(Datab!$C$2:$C$98))/SUMPRODUCT((Datab!$A$2:$A$98=$A6)*(Datab!$C$2:$C$98)),2))</f>
        <v>0.17</v>
      </c>
      <c r="F6" s="5">
        <f>IF($B$4="Primary fires",ROUND(SUMPRODUCT((Data!$A$2:$A$98=$A6)*(Data!$B$2:$B$98=F$5)*(Data!$C$2:$C$98))/SUMPRODUCT((Data!$A$2:$A$98=$A6)*(Data!$C$2:$C$98)),2),ROUND(SUMPRODUCT((Datab!$A$2:$A$98=$A6)*(Datab!$B$2:$B$98=F$5)*(Datab!$C$2:$C$98))/SUMPRODUCT((Datab!$A$2:$A$98=$A6)*(Datab!$C$2:$C$98)),2))</f>
        <v>0.09</v>
      </c>
      <c r="G6" s="15"/>
    </row>
    <row r="7" spans="1:9" ht="15" customHeight="1" x14ac:dyDescent="0.25">
      <c r="A7" s="2" t="s">
        <v>7</v>
      </c>
      <c r="B7" s="6">
        <f>IF($B$4="Primary fires",ROUND(SUMPRODUCT((Data!$A$2:$A$98=$A7)*(Data!$B$2:$B$98=B$5)*(Data!$C$2:$C$98))/SUMPRODUCT((Data!$A$2:$A$98=$A7)*(Data!$C$2:$C$98)),2),ROUND(SUMPRODUCT((Datab!$A$2:$A$98=$A7)*(Datab!$B$2:$B$98=B$5)*(Datab!$C$2:$C$98))/SUMPRODUCT((Datab!$A$2:$A$98=$A7)*(Datab!$C$2:$C$98)),2))</f>
        <v>0.69</v>
      </c>
      <c r="C7" s="10">
        <f>IF($B$4="Primary fires",ROUND(SUMPRODUCT((Data!$A$2:$A$98=$A7)*(Data!$B$2:$B$98=C$5)*(Data!$C$2:$C$98))/SUMPRODUCT((Data!$A$2:$A$98=$A7)*(Data!$C$2:$C$98)),2),ROUND(SUMPRODUCT((Datab!$A$2:$A$98=$A7)*(Datab!$B$2:$B$98=C$5)*(Datab!$C$2:$C$98))/SUMPRODUCT((Datab!$A$2:$A$98=$A7)*(Datab!$C$2:$C$98)),2))</f>
        <v>0.01</v>
      </c>
      <c r="D7" s="6">
        <f>IF($B$4="Primary fires",ROUND(SUMPRODUCT((Data!$A$2:$A$98=$A7)*(Data!$B$2:$B$98=D$5)*(Data!$C$2:$C$98))/SUMPRODUCT((Data!$A$2:$A$98=$A7)*(Data!$C$2:$C$98)),2),ROUND(SUMPRODUCT((Datab!$A$2:$A$98=$A7)*(Datab!$B$2:$B$98=D$5)*(Datab!$C$2:$C$98))/SUMPRODUCT((Datab!$A$2:$A$98=$A7)*(Datab!$C$2:$C$98)),2))</f>
        <v>0.01</v>
      </c>
      <c r="E7" s="6">
        <f>IF($B$4="Primary fires",ROUND(SUMPRODUCT((Data!$A$2:$A$98=$A7)*(Data!$B$2:$B$98=E$5)*(Data!$C$2:$C$98))/SUMPRODUCT((Data!$A$2:$A$98=$A7)*(Data!$C$2:$C$98)),2),ROUND(SUMPRODUCT((Datab!$A$2:$A$98=$A7)*(Datab!$B$2:$B$98=E$5)*(Datab!$C$2:$C$98))/SUMPRODUCT((Datab!$A$2:$A$98=$A7)*(Datab!$C$2:$C$98)),2))</f>
        <v>0.19</v>
      </c>
      <c r="F7" s="10">
        <f>IF($B$4="Primary fires",ROUND(SUMPRODUCT((Data!$A$2:$A$98=$A7)*(Data!$B$2:$B$98=F$5)*(Data!$C$2:$C$98))/SUMPRODUCT((Data!$A$2:$A$98=$A7)*(Data!$C$2:$C$98)),2),ROUND(SUMPRODUCT((Datab!$A$2:$A$98=$A7)*(Datab!$B$2:$B$98=F$5)*(Datab!$C$2:$C$98))/SUMPRODUCT((Datab!$A$2:$A$98=$A7)*(Datab!$C$2:$C$98)),2))</f>
        <v>0.1</v>
      </c>
    </row>
    <row r="8" spans="1:9" ht="15" customHeight="1" x14ac:dyDescent="0.25">
      <c r="A8" s="2" t="s">
        <v>8</v>
      </c>
      <c r="B8" s="6">
        <f>IF($B$4="Primary fires",ROUND(SUMPRODUCT((Data!$A$2:$A$98=$A8)*(Data!$B$2:$B$98=B$5)*(Data!$C$2:$C$98))/SUMPRODUCT((Data!$A$2:$A$98=$A8)*(Data!$C$2:$C$98)),2),ROUND(SUMPRODUCT((Datab!$A$2:$A$98=$A8)*(Datab!$B$2:$B$98=B$5)*(Datab!$C$2:$C$98))/SUMPRODUCT((Datab!$A$2:$A$98=$A8)*(Datab!$C$2:$C$98)),2))</f>
        <v>0.73</v>
      </c>
      <c r="C8" s="10">
        <f>IF($B$4="Primary fires",ROUND(SUMPRODUCT((Data!$A$2:$A$98=$A8)*(Data!$B$2:$B$98=C$5)*(Data!$C$2:$C$98))/SUMPRODUCT((Data!$A$2:$A$98=$A8)*(Data!$C$2:$C$98)),2),ROUND(SUMPRODUCT((Datab!$A$2:$A$98=$A8)*(Datab!$B$2:$B$98=C$5)*(Datab!$C$2:$C$98))/SUMPRODUCT((Datab!$A$2:$A$98=$A8)*(Datab!$C$2:$C$98)),2))</f>
        <v>0.02</v>
      </c>
      <c r="D8" s="6">
        <f>IF($B$4="Primary fires",ROUND(SUMPRODUCT((Data!$A$2:$A$98=$A8)*(Data!$B$2:$B$98=D$5)*(Data!$C$2:$C$98))/SUMPRODUCT((Data!$A$2:$A$98=$A8)*(Data!$C$2:$C$98)),2),ROUND(SUMPRODUCT((Datab!$A$2:$A$98=$A8)*(Datab!$B$2:$B$98=D$5)*(Datab!$C$2:$C$98))/SUMPRODUCT((Datab!$A$2:$A$98=$A8)*(Datab!$C$2:$C$98)),2))</f>
        <v>0.01</v>
      </c>
      <c r="E8" s="6">
        <f>IF($B$4="Primary fires",ROUND(SUMPRODUCT((Data!$A$2:$A$98=$A8)*(Data!$B$2:$B$98=E$5)*(Data!$C$2:$C$98))/SUMPRODUCT((Data!$A$2:$A$98=$A8)*(Data!$C$2:$C$98)),2),ROUND(SUMPRODUCT((Datab!$A$2:$A$98=$A8)*(Datab!$B$2:$B$98=E$5)*(Datab!$C$2:$C$98))/SUMPRODUCT((Datab!$A$2:$A$98=$A8)*(Datab!$C$2:$C$98)),2))</f>
        <v>0.17</v>
      </c>
      <c r="F8" s="10">
        <f>IF($B$4="Primary fires",ROUND(SUMPRODUCT((Data!$A$2:$A$98=$A8)*(Data!$B$2:$B$98=F$5)*(Data!$C$2:$C$98))/SUMPRODUCT((Data!$A$2:$A$98=$A8)*(Data!$C$2:$C$98)),2),ROUND(SUMPRODUCT((Datab!$A$2:$A$98=$A8)*(Datab!$B$2:$B$98=F$5)*(Datab!$C$2:$C$98))/SUMPRODUCT((Datab!$A$2:$A$98=$A8)*(Datab!$C$2:$C$98)),2))</f>
        <v>7.0000000000000007E-2</v>
      </c>
    </row>
    <row r="9" spans="1:9" ht="15" customHeight="1" x14ac:dyDescent="0.25">
      <c r="A9" s="2" t="s">
        <v>9</v>
      </c>
      <c r="B9" s="6">
        <f>IF($B$4="Primary fires",ROUND(SUMPRODUCT((Data!$A$2:$A$98=$A9)*(Data!$B$2:$B$98=B$5)*(Data!$C$2:$C$98))/SUMPRODUCT((Data!$A$2:$A$98=$A9)*(Data!$C$2:$C$98)),2),ROUND(SUMPRODUCT((Datab!$A$2:$A$98=$A9)*(Datab!$B$2:$B$98=B$5)*(Datab!$C$2:$C$98))/SUMPRODUCT((Datab!$A$2:$A$98=$A9)*(Datab!$C$2:$C$98)),2))</f>
        <v>0.71</v>
      </c>
      <c r="C9" s="10">
        <f>IF($B$4="Primary fires",ROUND(SUMPRODUCT((Data!$A$2:$A$98=$A9)*(Data!$B$2:$B$98=C$5)*(Data!$C$2:$C$98))/SUMPRODUCT((Data!$A$2:$A$98=$A9)*(Data!$C$2:$C$98)),2),ROUND(SUMPRODUCT((Datab!$A$2:$A$98=$A9)*(Datab!$B$2:$B$98=C$5)*(Datab!$C$2:$C$98))/SUMPRODUCT((Datab!$A$2:$A$98=$A9)*(Datab!$C$2:$C$98)),2))</f>
        <v>0.01</v>
      </c>
      <c r="D9" s="6">
        <f>IF($B$4="Primary fires",ROUND(SUMPRODUCT((Data!$A$2:$A$98=$A9)*(Data!$B$2:$B$98=D$5)*(Data!$C$2:$C$98))/SUMPRODUCT((Data!$A$2:$A$98=$A9)*(Data!$C$2:$C$98)),2),ROUND(SUMPRODUCT((Datab!$A$2:$A$98=$A9)*(Datab!$B$2:$B$98=D$5)*(Datab!$C$2:$C$98))/SUMPRODUCT((Datab!$A$2:$A$98=$A9)*(Datab!$C$2:$C$98)),2))</f>
        <v>0.01</v>
      </c>
      <c r="E9" s="6">
        <f>IF($B$4="Primary fires",ROUND(SUMPRODUCT((Data!$A$2:$A$98=$A9)*(Data!$B$2:$B$98=E$5)*(Data!$C$2:$C$98))/SUMPRODUCT((Data!$A$2:$A$98=$A9)*(Data!$C$2:$C$98)),2),ROUND(SUMPRODUCT((Datab!$A$2:$A$98=$A9)*(Datab!$B$2:$B$98=E$5)*(Datab!$C$2:$C$98))/SUMPRODUCT((Datab!$A$2:$A$98=$A9)*(Datab!$C$2:$C$98)),2))</f>
        <v>0.18</v>
      </c>
      <c r="F9" s="10">
        <f>IF($B$4="Primary fires",ROUND(SUMPRODUCT((Data!$A$2:$A$98=$A9)*(Data!$B$2:$B$98=F$5)*(Data!$C$2:$C$98))/SUMPRODUCT((Data!$A$2:$A$98=$A9)*(Data!$C$2:$C$98)),2),ROUND(SUMPRODUCT((Datab!$A$2:$A$98=$A9)*(Datab!$B$2:$B$98=F$5)*(Datab!$C$2:$C$98))/SUMPRODUCT((Datab!$A$2:$A$98=$A9)*(Datab!$C$2:$C$98)),2))</f>
        <v>0.09</v>
      </c>
    </row>
    <row r="10" spans="1:9" ht="15" customHeight="1" x14ac:dyDescent="0.25">
      <c r="A10" s="2" t="s">
        <v>10</v>
      </c>
      <c r="B10" s="6">
        <f>IF($B$4="Primary fires",ROUND(SUMPRODUCT((Data!$A$2:$A$98=$A10)*(Data!$B$2:$B$98=B$5)*(Data!$C$2:$C$98))/SUMPRODUCT((Data!$A$2:$A$98=$A10)*(Data!$C$2:$C$98)),2),ROUND(SUMPRODUCT((Datab!$A$2:$A$98=$A10)*(Datab!$B$2:$B$98=B$5)*(Datab!$C$2:$C$98))/SUMPRODUCT((Datab!$A$2:$A$98=$A10)*(Datab!$C$2:$C$98)),2))</f>
        <v>0.76</v>
      </c>
      <c r="C10" s="10">
        <f>IF($B$4="Primary fires",ROUND(SUMPRODUCT((Data!$A$2:$A$98=$A10)*(Data!$B$2:$B$98=C$5)*(Data!$C$2:$C$98))/SUMPRODUCT((Data!$A$2:$A$98=$A10)*(Data!$C$2:$C$98)),2),ROUND(SUMPRODUCT((Datab!$A$2:$A$98=$A10)*(Datab!$B$2:$B$98=C$5)*(Datab!$C$2:$C$98))/SUMPRODUCT((Datab!$A$2:$A$98=$A10)*(Datab!$C$2:$C$98)),2))</f>
        <v>0.02</v>
      </c>
      <c r="D10" s="6">
        <f>IF($B$4="Primary fires",ROUND(SUMPRODUCT((Data!$A$2:$A$98=$A10)*(Data!$B$2:$B$98=D$5)*(Data!$C$2:$C$98))/SUMPRODUCT((Data!$A$2:$A$98=$A10)*(Data!$C$2:$C$98)),2),ROUND(SUMPRODUCT((Datab!$A$2:$A$98=$A10)*(Datab!$B$2:$B$98=D$5)*(Datab!$C$2:$C$98))/SUMPRODUCT((Datab!$A$2:$A$98=$A10)*(Datab!$C$2:$C$98)),2))</f>
        <v>0.01</v>
      </c>
      <c r="E10" s="6">
        <f>IF($B$4="Primary fires",ROUND(SUMPRODUCT((Data!$A$2:$A$98=$A10)*(Data!$B$2:$B$98=E$5)*(Data!$C$2:$C$98))/SUMPRODUCT((Data!$A$2:$A$98=$A10)*(Data!$C$2:$C$98)),2),ROUND(SUMPRODUCT((Datab!$A$2:$A$98=$A10)*(Datab!$B$2:$B$98=E$5)*(Datab!$C$2:$C$98))/SUMPRODUCT((Datab!$A$2:$A$98=$A10)*(Datab!$C$2:$C$98)),2))</f>
        <v>0.15</v>
      </c>
      <c r="F10" s="10">
        <f>IF($B$4="Primary fires",ROUND(SUMPRODUCT((Data!$A$2:$A$98=$A10)*(Data!$B$2:$B$98=F$5)*(Data!$C$2:$C$98))/SUMPRODUCT((Data!$A$2:$A$98=$A10)*(Data!$C$2:$C$98)),2),ROUND(SUMPRODUCT((Datab!$A$2:$A$98=$A10)*(Datab!$B$2:$B$98=F$5)*(Datab!$C$2:$C$98))/SUMPRODUCT((Datab!$A$2:$A$98=$A10)*(Datab!$C$2:$C$98)),2))</f>
        <v>7.0000000000000007E-2</v>
      </c>
    </row>
    <row r="11" spans="1:9" ht="15" customHeight="1" x14ac:dyDescent="0.25">
      <c r="A11" s="2" t="s">
        <v>19</v>
      </c>
      <c r="B11" s="6">
        <f>IF($B$4="Primary fires",ROUND(SUMPRODUCT((Data!$A$2:$A$98=$A11)*(Data!$B$2:$B$98=B$5)*(Data!$C$2:$C$98))/SUMPRODUCT((Data!$A$2:$A$98=$A11)*(Data!$C$2:$C$98)),2),ROUND(SUMPRODUCT((Datab!$A$2:$A$98=$A11)*(Datab!$B$2:$B$98=B$5)*(Datab!$C$2:$C$98))/SUMPRODUCT((Datab!$A$2:$A$98=$A11)*(Datab!$C$2:$C$98)),2))</f>
        <v>0.75</v>
      </c>
      <c r="C11" s="10">
        <f>IF($B$4="Primary fires",ROUND(SUMPRODUCT((Data!$A$2:$A$98=$A11)*(Data!$B$2:$B$98=C$5)*(Data!$C$2:$C$98))/SUMPRODUCT((Data!$A$2:$A$98=$A11)*(Data!$C$2:$C$98)),2),ROUND(SUMPRODUCT((Datab!$A$2:$A$98=$A11)*(Datab!$B$2:$B$98=C$5)*(Datab!$C$2:$C$98))/SUMPRODUCT((Datab!$A$2:$A$98=$A11)*(Datab!$C$2:$C$98)),2))</f>
        <v>0.01</v>
      </c>
      <c r="D11" s="6">
        <f>IF($B$4="Primary fires",ROUND(SUMPRODUCT((Data!$A$2:$A$98=$A11)*(Data!$B$2:$B$98=D$5)*(Data!$C$2:$C$98))/SUMPRODUCT((Data!$A$2:$A$98=$A11)*(Data!$C$2:$C$98)),2),ROUND(SUMPRODUCT((Datab!$A$2:$A$98=$A11)*(Datab!$B$2:$B$98=D$5)*(Datab!$C$2:$C$98))/SUMPRODUCT((Datab!$A$2:$A$98=$A11)*(Datab!$C$2:$C$98)),2))</f>
        <v>0.01</v>
      </c>
      <c r="E11" s="6">
        <f>IF($B$4="Primary fires",ROUND(SUMPRODUCT((Data!$A$2:$A$98=$A11)*(Data!$B$2:$B$98=E$5)*(Data!$C$2:$C$98))/SUMPRODUCT((Data!$A$2:$A$98=$A11)*(Data!$C$2:$C$98)),2),ROUND(SUMPRODUCT((Datab!$A$2:$A$98=$A11)*(Datab!$B$2:$B$98=E$5)*(Datab!$C$2:$C$98))/SUMPRODUCT((Datab!$A$2:$A$98=$A11)*(Datab!$C$2:$C$98)),2))</f>
        <v>0.15</v>
      </c>
      <c r="F11" s="10">
        <f>IF($B$4="Primary fires",ROUND(SUMPRODUCT((Data!$A$2:$A$98=$A11)*(Data!$B$2:$B$98=F$5)*(Data!$C$2:$C$98))/SUMPRODUCT((Data!$A$2:$A$98=$A11)*(Data!$C$2:$C$98)),2),ROUND(SUMPRODUCT((Datab!$A$2:$A$98=$A11)*(Datab!$B$2:$B$98=F$5)*(Datab!$C$2:$C$98))/SUMPRODUCT((Datab!$A$2:$A$98=$A11)*(Datab!$C$2:$C$98)),2))</f>
        <v>0.08</v>
      </c>
    </row>
    <row r="12" spans="1:9" ht="15" customHeight="1" x14ac:dyDescent="0.25">
      <c r="A12" s="2" t="s">
        <v>60</v>
      </c>
      <c r="B12" s="6">
        <f>IF($B$4="Primary fires",ROUND(SUMPRODUCT((Data!$A$2:$A$98=$A12)*(Data!$B$2:$B$98=B$5)*(Data!$C$2:$C$98))/SUMPRODUCT((Data!$A$2:$A$98=$A12)*(Data!$C$2:$C$98)),2),ROUND(SUMPRODUCT((Datab!$A$2:$A$98=$A12)*(Datab!$B$2:$B$98=B$5)*(Datab!$C$2:$C$98))/SUMPRODUCT((Datab!$A$2:$A$98=$A12)*(Datab!$C$2:$C$98)),2))</f>
        <v>0.72</v>
      </c>
      <c r="C12" s="10">
        <f>IF($B$4="Primary fires",ROUND(SUMPRODUCT((Data!$A$2:$A$98=$A12)*(Data!$B$2:$B$98=C$5)*(Data!$C$2:$C$98))/SUMPRODUCT((Data!$A$2:$A$98=$A12)*(Data!$C$2:$C$98)),2),ROUND(SUMPRODUCT((Datab!$A$2:$A$98=$A12)*(Datab!$B$2:$B$98=C$5)*(Datab!$C$2:$C$98))/SUMPRODUCT((Datab!$A$2:$A$98=$A12)*(Datab!$C$2:$C$98)),2))</f>
        <v>0.01</v>
      </c>
      <c r="D12" s="6">
        <f>IF($B$4="Primary fires",ROUND(SUMPRODUCT((Data!$A$2:$A$98=$A12)*(Data!$B$2:$B$98=D$5)*(Data!$C$2:$C$98))/SUMPRODUCT((Data!$A$2:$A$98=$A12)*(Data!$C$2:$C$98)),2),ROUND(SUMPRODUCT((Datab!$A$2:$A$98=$A12)*(Datab!$B$2:$B$98=D$5)*(Datab!$C$2:$C$98))/SUMPRODUCT((Datab!$A$2:$A$98=$A12)*(Datab!$C$2:$C$98)),2))</f>
        <v>0.01</v>
      </c>
      <c r="E12" s="6">
        <f>IF($B$4="Primary fires",ROUND(SUMPRODUCT((Data!$A$2:$A$98=$A12)*(Data!$B$2:$B$98=E$5)*(Data!$C$2:$C$98))/SUMPRODUCT((Data!$A$2:$A$98=$A12)*(Data!$C$2:$C$98)),2),ROUND(SUMPRODUCT((Datab!$A$2:$A$98=$A12)*(Datab!$B$2:$B$98=E$5)*(Datab!$C$2:$C$98))/SUMPRODUCT((Datab!$A$2:$A$98=$A12)*(Datab!$C$2:$C$98)),2))</f>
        <v>0.16</v>
      </c>
      <c r="F12" s="10">
        <f>IF($B$4="Primary fires",ROUND(SUMPRODUCT((Data!$A$2:$A$98=$A12)*(Data!$B$2:$B$98=F$5)*(Data!$C$2:$C$98))/SUMPRODUCT((Data!$A$2:$A$98=$A12)*(Data!$C$2:$C$98)),2),ROUND(SUMPRODUCT((Datab!$A$2:$A$98=$A12)*(Datab!$B$2:$B$98=F$5)*(Datab!$C$2:$C$98))/SUMPRODUCT((Datab!$A$2:$A$98=$A12)*(Datab!$C$2:$C$98)),2))</f>
        <v>0.09</v>
      </c>
    </row>
    <row r="13" spans="1:9" ht="15" customHeight="1" thickBot="1" x14ac:dyDescent="0.3">
      <c r="A13" s="3" t="s">
        <v>74</v>
      </c>
      <c r="B13" s="7">
        <f>IF($B$4="Primary fires",ROUND(SUMPRODUCT((Data!$A$2:$A$98=$A13)*(Data!$B$2:$B$98=B$5)*(Data!$C$2:$C$98))/SUMPRODUCT((Data!$A$2:$A$98=$A13)*(Data!$C$2:$C$98)),2),ROUND(SUMPRODUCT((Datab!$A$2:$A$98=$A13)*(Datab!$B$2:$B$98=B$5)*(Datab!$C$2:$C$98))/SUMPRODUCT((Datab!$A$2:$A$98=$A13)*(Datab!$C$2:$C$98)),2))</f>
        <v>0.75</v>
      </c>
      <c r="C13" s="11">
        <f>IF($B$4="Primary fires",ROUND(SUMPRODUCT((Data!$A$2:$A$98=$A13)*(Data!$B$2:$B$98=C$5)*(Data!$C$2:$C$98))/SUMPRODUCT((Data!$A$2:$A$98=$A13)*(Data!$C$2:$C$98)),2),ROUND(SUMPRODUCT((Datab!$A$2:$A$98=$A13)*(Datab!$B$2:$B$98=C$5)*(Datab!$C$2:$C$98))/SUMPRODUCT((Datab!$A$2:$A$98=$A13)*(Datab!$C$2:$C$98)),2))</f>
        <v>0.01</v>
      </c>
      <c r="D13" s="7">
        <f>IF($B$4="Primary fires",ROUND(SUMPRODUCT((Data!$A$2:$A$98=$A13)*(Data!$B$2:$B$98=D$5)*(Data!$C$2:$C$98))/SUMPRODUCT((Data!$A$2:$A$98=$A13)*(Data!$C$2:$C$98)),2),ROUND(SUMPRODUCT((Datab!$A$2:$A$98=$A13)*(Datab!$B$2:$B$98=D$5)*(Datab!$C$2:$C$98))/SUMPRODUCT((Datab!$A$2:$A$98=$A13)*(Datab!$C$2:$C$98)),2))</f>
        <v>0.01</v>
      </c>
      <c r="E13" s="7">
        <f>IF($B$4="Primary fires",ROUND(SUMPRODUCT((Data!$A$2:$A$98=$A13)*(Data!$B$2:$B$98=E$5)*(Data!$C$2:$C$98))/SUMPRODUCT((Data!$A$2:$A$98=$A13)*(Data!$C$2:$C$98)),2),ROUND(SUMPRODUCT((Datab!$A$2:$A$98=$A13)*(Datab!$B$2:$B$98=E$5)*(Datab!$C$2:$C$98))/SUMPRODUCT((Datab!$A$2:$A$98=$A13)*(Datab!$C$2:$C$98)),2))</f>
        <v>0.16</v>
      </c>
      <c r="F13" s="11">
        <f>IF($B$4="Primary fires",ROUND(SUMPRODUCT((Data!$A$2:$A$98=$A13)*(Data!$B$2:$B$98=F$5)*(Data!$C$2:$C$98))/SUMPRODUCT((Data!$A$2:$A$98=$A13)*(Data!$C$2:$C$98)),2),ROUND(SUMPRODUCT((Datab!$A$2:$A$98=$A13)*(Datab!$B$2:$B$98=F$5)*(Datab!$C$2:$C$98))/SUMPRODUCT((Datab!$A$2:$A$98=$A13)*(Datab!$C$2:$C$98)),2))</f>
        <v>0.08</v>
      </c>
    </row>
    <row r="14" spans="1:9" ht="15" customHeight="1" x14ac:dyDescent="0.25">
      <c r="A14" s="2"/>
      <c r="B14" s="6"/>
      <c r="C14" s="10"/>
      <c r="D14" s="6"/>
      <c r="E14" s="6"/>
      <c r="F14" s="10"/>
    </row>
    <row r="15" spans="1:9" ht="15" customHeight="1" x14ac:dyDescent="0.25">
      <c r="A15" s="28" t="s">
        <v>20</v>
      </c>
      <c r="B15" s="28"/>
      <c r="C15" s="28"/>
      <c r="D15" s="28"/>
      <c r="E15" s="28"/>
      <c r="F15" s="28"/>
    </row>
    <row r="16" spans="1:9" ht="15" customHeight="1" x14ac:dyDescent="0.25">
      <c r="A16" s="30" t="s">
        <v>31</v>
      </c>
      <c r="B16" s="30"/>
      <c r="C16" s="30"/>
      <c r="D16" s="30"/>
      <c r="E16" s="30"/>
      <c r="F16" s="30"/>
    </row>
    <row r="17" spans="1:8" ht="15" customHeight="1" x14ac:dyDescent="0.25">
      <c r="A17" s="30" t="s">
        <v>28</v>
      </c>
      <c r="B17" s="30"/>
      <c r="C17" s="30"/>
      <c r="D17" s="30"/>
      <c r="E17" s="30"/>
      <c r="F17" s="30"/>
    </row>
    <row r="18" spans="1:8" ht="15" customHeight="1" x14ac:dyDescent="0.25">
      <c r="A18" s="30" t="s">
        <v>29</v>
      </c>
      <c r="B18" s="30"/>
      <c r="C18" s="30"/>
      <c r="D18" s="30"/>
      <c r="E18" s="30"/>
      <c r="F18" s="30"/>
    </row>
    <row r="19" spans="1:8" ht="15.75" customHeight="1" x14ac:dyDescent="0.25">
      <c r="A19" s="30" t="s">
        <v>30</v>
      </c>
      <c r="B19" s="30"/>
      <c r="C19" s="30"/>
      <c r="D19" s="30"/>
      <c r="E19" s="30"/>
      <c r="F19" s="30"/>
    </row>
    <row r="20" spans="1:8" ht="30" customHeight="1" x14ac:dyDescent="0.25">
      <c r="A20" s="28" t="s">
        <v>26</v>
      </c>
      <c r="B20" s="28"/>
      <c r="C20" s="28"/>
      <c r="D20" s="28"/>
      <c r="E20" s="28"/>
      <c r="F20" s="28"/>
      <c r="G20" s="12"/>
      <c r="H20" s="12"/>
    </row>
    <row r="21" spans="1:8" ht="61.5" customHeight="1" x14ac:dyDescent="0.25">
      <c r="A21" s="27" t="s">
        <v>27</v>
      </c>
      <c r="B21" s="27"/>
      <c r="C21" s="27"/>
      <c r="D21" s="27"/>
      <c r="E21" s="27"/>
      <c r="F21" s="27"/>
    </row>
    <row r="22" spans="1:8" x14ac:dyDescent="0.25">
      <c r="A22" s="24"/>
      <c r="B22" s="24"/>
      <c r="C22" s="24"/>
      <c r="D22" s="24"/>
      <c r="E22" s="24"/>
      <c r="F22" s="24"/>
    </row>
    <row r="23" spans="1:8" x14ac:dyDescent="0.25">
      <c r="A23" s="20" t="s">
        <v>58</v>
      </c>
      <c r="B23" s="19"/>
      <c r="C23" s="19"/>
      <c r="D23" s="19"/>
      <c r="E23" s="19"/>
      <c r="F23" s="19"/>
    </row>
    <row r="24" spans="1:8" ht="30" customHeight="1" x14ac:dyDescent="0.25">
      <c r="A24" s="31" t="s">
        <v>59</v>
      </c>
      <c r="B24" s="31"/>
      <c r="C24" s="31"/>
      <c r="D24" s="31"/>
      <c r="E24" s="31"/>
      <c r="F24" s="31"/>
    </row>
    <row r="25" spans="1:8" ht="15" customHeight="1" x14ac:dyDescent="0.25">
      <c r="A25" s="21"/>
    </row>
    <row r="26" spans="1:8" ht="15" customHeight="1" x14ac:dyDescent="0.25">
      <c r="A26" s="34" t="s">
        <v>75</v>
      </c>
      <c r="B26" s="34"/>
      <c r="C26" s="34"/>
      <c r="D26" s="34"/>
      <c r="E26" s="34"/>
      <c r="F26" s="34"/>
    </row>
    <row r="28" spans="1:8" ht="15.6" customHeight="1" x14ac:dyDescent="0.25">
      <c r="A28" s="28" t="s">
        <v>15</v>
      </c>
      <c r="B28" s="28"/>
      <c r="C28" s="28"/>
      <c r="D28" s="28"/>
      <c r="E28" s="28"/>
      <c r="F28" s="28"/>
    </row>
    <row r="29" spans="1:8" ht="15" customHeight="1" x14ac:dyDescent="0.25">
      <c r="A29" s="33" t="s">
        <v>16</v>
      </c>
      <c r="B29" s="33"/>
      <c r="C29" s="33"/>
      <c r="D29" s="33"/>
      <c r="E29" s="33"/>
    </row>
    <row r="31" spans="1:8" ht="15" customHeight="1" x14ac:dyDescent="0.25">
      <c r="A31" s="30" t="s">
        <v>14</v>
      </c>
      <c r="B31" s="30"/>
      <c r="C31" s="30"/>
      <c r="D31" s="30"/>
      <c r="E31" s="30"/>
      <c r="F31" s="30"/>
    </row>
    <row r="33" spans="1:8" ht="15" customHeight="1" x14ac:dyDescent="0.25">
      <c r="A33" s="4" t="s">
        <v>13</v>
      </c>
      <c r="E33" s="36" t="s">
        <v>77</v>
      </c>
      <c r="F33" s="36"/>
    </row>
    <row r="34" spans="1:8" ht="15" customHeight="1" x14ac:dyDescent="0.25">
      <c r="A34" s="4" t="s">
        <v>17</v>
      </c>
      <c r="B34" s="32" t="s">
        <v>78</v>
      </c>
      <c r="C34" s="32"/>
      <c r="D34" s="32"/>
      <c r="E34" s="35" t="s">
        <v>76</v>
      </c>
      <c r="F34" s="35"/>
      <c r="G34" s="21"/>
      <c r="H34" s="21"/>
    </row>
    <row r="37" spans="1:8" ht="15" customHeight="1" x14ac:dyDescent="0.25">
      <c r="B37" s="18"/>
      <c r="C37" s="18"/>
      <c r="D37" s="18"/>
      <c r="E37" s="18"/>
      <c r="F37" s="18"/>
    </row>
    <row r="38" spans="1:8" ht="15" customHeight="1" x14ac:dyDescent="0.25">
      <c r="B38" s="21"/>
      <c r="C38" s="21"/>
      <c r="D38" s="21"/>
      <c r="E38" s="21"/>
      <c r="F38" s="21"/>
    </row>
  </sheetData>
  <mergeCells count="18">
    <mergeCell ref="A24:F24"/>
    <mergeCell ref="A28:F28"/>
    <mergeCell ref="B34:D34"/>
    <mergeCell ref="A29:E29"/>
    <mergeCell ref="A15:F15"/>
    <mergeCell ref="A26:F26"/>
    <mergeCell ref="A31:F31"/>
    <mergeCell ref="E34:F34"/>
    <mergeCell ref="E33:F33"/>
    <mergeCell ref="A1:F1"/>
    <mergeCell ref="B4:F4"/>
    <mergeCell ref="A21:F21"/>
    <mergeCell ref="A20:F20"/>
    <mergeCell ref="B3:F3"/>
    <mergeCell ref="A16:F16"/>
    <mergeCell ref="A17:F17"/>
    <mergeCell ref="A18:F18"/>
    <mergeCell ref="A19:F19"/>
  </mergeCells>
  <dataValidations count="1">
    <dataValidation type="list" allowBlank="1" showInputMessage="1" showErrorMessage="1" sqref="B4:F4">
      <formula1>$H$3:$H$4</formula1>
    </dataValidation>
  </dataValidations>
  <hyperlinks>
    <hyperlink ref="A29" r:id="rId1"/>
    <hyperlink ref="E33:F33" r:id="rId2" display="Last Updated: 6 September 2018"/>
    <hyperlink ref="B34" r:id="rId3" display="FireStatistics@homeoffice.gsi.gov.uk"/>
    <hyperlink ref="B34:D34" r:id="rId4" display="FireStatistics@homeoffice.gov.uk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B4" sqref="B4:F4"/>
    </sheetView>
  </sheetViews>
  <sheetFormatPr defaultRowHeight="15" x14ac:dyDescent="0.25"/>
  <cols>
    <col min="1" max="1" width="16.140625" bestFit="1" customWidth="1"/>
    <col min="2" max="2" width="42.28515625" bestFit="1" customWidth="1"/>
    <col min="3" max="3" width="9.140625" customWidth="1"/>
  </cols>
  <sheetData>
    <row r="1" spans="1:3" x14ac:dyDescent="0.25">
      <c r="A1" t="s">
        <v>0</v>
      </c>
      <c r="B1" t="s">
        <v>21</v>
      </c>
      <c r="C1" t="s">
        <v>1</v>
      </c>
    </row>
    <row r="2" spans="1:3" x14ac:dyDescent="0.25">
      <c r="A2" t="s">
        <v>6</v>
      </c>
      <c r="B2" t="s">
        <v>18</v>
      </c>
      <c r="C2">
        <v>7</v>
      </c>
    </row>
    <row r="3" spans="1:3" x14ac:dyDescent="0.25">
      <c r="A3" t="s">
        <v>6</v>
      </c>
      <c r="B3" t="s">
        <v>18</v>
      </c>
      <c r="C3">
        <v>24</v>
      </c>
    </row>
    <row r="4" spans="1:3" x14ac:dyDescent="0.25">
      <c r="A4" t="s">
        <v>6</v>
      </c>
      <c r="B4" t="s">
        <v>2</v>
      </c>
      <c r="C4">
        <v>673</v>
      </c>
    </row>
    <row r="5" spans="1:3" x14ac:dyDescent="0.25">
      <c r="A5" t="s">
        <v>6</v>
      </c>
      <c r="B5" t="s">
        <v>4</v>
      </c>
      <c r="C5">
        <v>161</v>
      </c>
    </row>
    <row r="6" spans="1:3" x14ac:dyDescent="0.25">
      <c r="A6" t="s">
        <v>6</v>
      </c>
      <c r="B6" t="s">
        <v>5</v>
      </c>
      <c r="C6">
        <v>17</v>
      </c>
    </row>
    <row r="7" spans="1:3" x14ac:dyDescent="0.25">
      <c r="A7" t="s">
        <v>6</v>
      </c>
      <c r="B7" t="s">
        <v>3</v>
      </c>
      <c r="C7">
        <v>11</v>
      </c>
    </row>
    <row r="8" spans="1:3" x14ac:dyDescent="0.25">
      <c r="A8" t="s">
        <v>6</v>
      </c>
      <c r="B8" t="s">
        <v>18</v>
      </c>
      <c r="C8">
        <v>58</v>
      </c>
    </row>
    <row r="9" spans="1:3" x14ac:dyDescent="0.25">
      <c r="A9" t="s">
        <v>7</v>
      </c>
      <c r="B9" t="s">
        <v>18</v>
      </c>
      <c r="C9">
        <v>9</v>
      </c>
    </row>
    <row r="10" spans="1:3" x14ac:dyDescent="0.25">
      <c r="A10" t="s">
        <v>7</v>
      </c>
      <c r="B10" t="s">
        <v>18</v>
      </c>
      <c r="C10">
        <v>26</v>
      </c>
    </row>
    <row r="11" spans="1:3" x14ac:dyDescent="0.25">
      <c r="A11" t="s">
        <v>7</v>
      </c>
      <c r="B11" t="s">
        <v>2</v>
      </c>
      <c r="C11">
        <v>712</v>
      </c>
    </row>
    <row r="12" spans="1:3" x14ac:dyDescent="0.25">
      <c r="A12" t="s">
        <v>7</v>
      </c>
      <c r="B12" t="s">
        <v>4</v>
      </c>
      <c r="C12">
        <v>197</v>
      </c>
    </row>
    <row r="13" spans="1:3" x14ac:dyDescent="0.25">
      <c r="A13" t="s">
        <v>7</v>
      </c>
      <c r="B13" t="s">
        <v>5</v>
      </c>
      <c r="C13">
        <v>14</v>
      </c>
    </row>
    <row r="14" spans="1:3" x14ac:dyDescent="0.25">
      <c r="A14" t="s">
        <v>7</v>
      </c>
      <c r="B14" t="s">
        <v>3</v>
      </c>
      <c r="C14">
        <v>9</v>
      </c>
    </row>
    <row r="15" spans="1:3" x14ac:dyDescent="0.25">
      <c r="A15" t="s">
        <v>7</v>
      </c>
      <c r="B15" t="s">
        <v>18</v>
      </c>
      <c r="C15">
        <v>65</v>
      </c>
    </row>
    <row r="16" spans="1:3" x14ac:dyDescent="0.25">
      <c r="A16" t="s">
        <v>8</v>
      </c>
      <c r="B16" t="s">
        <v>18</v>
      </c>
      <c r="C16">
        <v>2</v>
      </c>
    </row>
    <row r="17" spans="1:3" x14ac:dyDescent="0.25">
      <c r="A17" t="s">
        <v>8</v>
      </c>
      <c r="B17" t="s">
        <v>18</v>
      </c>
      <c r="C17">
        <v>20</v>
      </c>
    </row>
    <row r="18" spans="1:3" x14ac:dyDescent="0.25">
      <c r="A18" t="s">
        <v>8</v>
      </c>
      <c r="B18" t="s">
        <v>2</v>
      </c>
      <c r="C18">
        <v>643</v>
      </c>
    </row>
    <row r="19" spans="1:3" x14ac:dyDescent="0.25">
      <c r="A19" t="s">
        <v>8</v>
      </c>
      <c r="B19" t="s">
        <v>4</v>
      </c>
      <c r="C19">
        <v>152</v>
      </c>
    </row>
    <row r="20" spans="1:3" x14ac:dyDescent="0.25">
      <c r="A20" t="s">
        <v>8</v>
      </c>
      <c r="B20" t="s">
        <v>5</v>
      </c>
      <c r="C20">
        <v>16</v>
      </c>
    </row>
    <row r="21" spans="1:3" x14ac:dyDescent="0.25">
      <c r="A21" t="s">
        <v>8</v>
      </c>
      <c r="B21" t="s">
        <v>3</v>
      </c>
      <c r="C21">
        <v>6</v>
      </c>
    </row>
    <row r="22" spans="1:3" x14ac:dyDescent="0.25">
      <c r="A22" t="s">
        <v>8</v>
      </c>
      <c r="B22" t="s">
        <v>18</v>
      </c>
      <c r="C22">
        <v>44</v>
      </c>
    </row>
    <row r="23" spans="1:3" x14ac:dyDescent="0.25">
      <c r="A23" t="s">
        <v>9</v>
      </c>
      <c r="B23" t="s">
        <v>18</v>
      </c>
      <c r="C23">
        <v>6</v>
      </c>
    </row>
    <row r="24" spans="1:3" x14ac:dyDescent="0.25">
      <c r="A24" t="s">
        <v>9</v>
      </c>
      <c r="B24" t="s">
        <v>18</v>
      </c>
      <c r="C24">
        <v>27</v>
      </c>
    </row>
    <row r="25" spans="1:3" x14ac:dyDescent="0.25">
      <c r="A25" t="s">
        <v>9</v>
      </c>
      <c r="B25" t="s">
        <v>2</v>
      </c>
      <c r="C25">
        <v>669</v>
      </c>
    </row>
    <row r="26" spans="1:3" x14ac:dyDescent="0.25">
      <c r="A26" t="s">
        <v>9</v>
      </c>
      <c r="B26" t="s">
        <v>4</v>
      </c>
      <c r="C26">
        <v>174</v>
      </c>
    </row>
    <row r="27" spans="1:3" x14ac:dyDescent="0.25">
      <c r="A27" t="s">
        <v>9</v>
      </c>
      <c r="B27" t="s">
        <v>5</v>
      </c>
      <c r="C27">
        <v>9</v>
      </c>
    </row>
    <row r="28" spans="1:3" x14ac:dyDescent="0.25">
      <c r="A28" t="s">
        <v>9</v>
      </c>
      <c r="B28" t="s">
        <v>3</v>
      </c>
      <c r="C28">
        <v>9</v>
      </c>
    </row>
    <row r="29" spans="1:3" x14ac:dyDescent="0.25">
      <c r="A29" t="s">
        <v>9</v>
      </c>
      <c r="B29" t="s">
        <v>18</v>
      </c>
      <c r="C29">
        <v>48</v>
      </c>
    </row>
    <row r="30" spans="1:3" x14ac:dyDescent="0.25">
      <c r="A30" t="s">
        <v>10</v>
      </c>
      <c r="B30" t="s">
        <v>18</v>
      </c>
      <c r="C30">
        <v>1</v>
      </c>
    </row>
    <row r="31" spans="1:3" x14ac:dyDescent="0.25">
      <c r="A31" t="s">
        <v>10</v>
      </c>
      <c r="B31" t="s">
        <v>18</v>
      </c>
      <c r="C31">
        <v>16</v>
      </c>
    </row>
    <row r="32" spans="1:3" x14ac:dyDescent="0.25">
      <c r="A32" t="s">
        <v>10</v>
      </c>
      <c r="B32" t="s">
        <v>2</v>
      </c>
      <c r="C32">
        <v>658</v>
      </c>
    </row>
    <row r="33" spans="1:3" x14ac:dyDescent="0.25">
      <c r="A33" t="s">
        <v>10</v>
      </c>
      <c r="B33" t="s">
        <v>4</v>
      </c>
      <c r="C33">
        <v>130</v>
      </c>
    </row>
    <row r="34" spans="1:3" x14ac:dyDescent="0.25">
      <c r="A34" t="s">
        <v>10</v>
      </c>
      <c r="B34" t="s">
        <v>5</v>
      </c>
      <c r="C34">
        <v>13</v>
      </c>
    </row>
    <row r="35" spans="1:3" x14ac:dyDescent="0.25">
      <c r="A35" t="s">
        <v>10</v>
      </c>
      <c r="B35" t="s">
        <v>3</v>
      </c>
      <c r="C35">
        <v>6</v>
      </c>
    </row>
    <row r="36" spans="1:3" x14ac:dyDescent="0.25">
      <c r="A36" t="s">
        <v>10</v>
      </c>
      <c r="B36" t="s">
        <v>18</v>
      </c>
      <c r="C36">
        <v>41</v>
      </c>
    </row>
    <row r="37" spans="1:3" x14ac:dyDescent="0.25">
      <c r="A37" t="s">
        <v>19</v>
      </c>
      <c r="B37" t="s">
        <v>18</v>
      </c>
      <c r="C37">
        <v>2</v>
      </c>
    </row>
    <row r="38" spans="1:3" x14ac:dyDescent="0.25">
      <c r="A38" t="s">
        <v>19</v>
      </c>
      <c r="B38" t="s">
        <v>18</v>
      </c>
      <c r="C38">
        <v>30</v>
      </c>
    </row>
    <row r="39" spans="1:3" x14ac:dyDescent="0.25">
      <c r="A39" t="s">
        <v>19</v>
      </c>
      <c r="B39" t="s">
        <v>2</v>
      </c>
      <c r="C39">
        <v>676</v>
      </c>
    </row>
    <row r="40" spans="1:3" x14ac:dyDescent="0.25">
      <c r="A40" t="s">
        <v>19</v>
      </c>
      <c r="B40" t="s">
        <v>4</v>
      </c>
      <c r="C40">
        <v>137</v>
      </c>
    </row>
    <row r="41" spans="1:3" x14ac:dyDescent="0.25">
      <c r="A41" t="s">
        <v>19</v>
      </c>
      <c r="B41" t="s">
        <v>5</v>
      </c>
      <c r="C41">
        <v>10</v>
      </c>
    </row>
    <row r="42" spans="1:3" x14ac:dyDescent="0.25">
      <c r="A42" t="s">
        <v>19</v>
      </c>
      <c r="B42" t="s">
        <v>3</v>
      </c>
      <c r="C42">
        <v>8</v>
      </c>
    </row>
    <row r="43" spans="1:3" x14ac:dyDescent="0.25">
      <c r="A43" t="s">
        <v>19</v>
      </c>
      <c r="B43" t="s">
        <v>18</v>
      </c>
      <c r="C43">
        <v>39</v>
      </c>
    </row>
    <row r="44" spans="1:3" x14ac:dyDescent="0.25">
      <c r="A44" t="s">
        <v>60</v>
      </c>
      <c r="B44" t="s">
        <v>18</v>
      </c>
      <c r="C44">
        <v>6</v>
      </c>
    </row>
    <row r="45" spans="1:3" x14ac:dyDescent="0.25">
      <c r="A45" t="s">
        <v>60</v>
      </c>
      <c r="B45" t="s">
        <v>18</v>
      </c>
      <c r="C45">
        <v>33</v>
      </c>
    </row>
    <row r="46" spans="1:3" x14ac:dyDescent="0.25">
      <c r="A46" t="s">
        <v>60</v>
      </c>
      <c r="B46" t="s">
        <v>2</v>
      </c>
      <c r="C46">
        <v>656</v>
      </c>
    </row>
    <row r="47" spans="1:3" x14ac:dyDescent="0.25">
      <c r="A47" t="s">
        <v>60</v>
      </c>
      <c r="B47" t="s">
        <v>4</v>
      </c>
      <c r="C47">
        <v>144</v>
      </c>
    </row>
    <row r="48" spans="1:3" x14ac:dyDescent="0.25">
      <c r="A48" t="s">
        <v>60</v>
      </c>
      <c r="B48" t="s">
        <v>5</v>
      </c>
      <c r="C48">
        <v>12</v>
      </c>
    </row>
    <row r="49" spans="1:3" x14ac:dyDescent="0.25">
      <c r="A49" t="s">
        <v>60</v>
      </c>
      <c r="B49" t="s">
        <v>3</v>
      </c>
      <c r="C49">
        <v>9</v>
      </c>
    </row>
    <row r="50" spans="1:3" x14ac:dyDescent="0.25">
      <c r="A50" t="s">
        <v>60</v>
      </c>
      <c r="B50" t="s">
        <v>18</v>
      </c>
      <c r="C50">
        <v>47</v>
      </c>
    </row>
    <row r="51" spans="1:3" x14ac:dyDescent="0.25">
      <c r="A51" t="s">
        <v>74</v>
      </c>
      <c r="B51" t="s">
        <v>18</v>
      </c>
      <c r="C51">
        <v>3</v>
      </c>
    </row>
    <row r="52" spans="1:3" x14ac:dyDescent="0.25">
      <c r="A52" t="s">
        <v>74</v>
      </c>
      <c r="B52" t="s">
        <v>18</v>
      </c>
      <c r="C52">
        <v>25</v>
      </c>
    </row>
    <row r="53" spans="1:3" x14ac:dyDescent="0.25">
      <c r="A53" t="s">
        <v>74</v>
      </c>
      <c r="B53" t="s">
        <v>2</v>
      </c>
      <c r="C53">
        <v>725</v>
      </c>
    </row>
    <row r="54" spans="1:3" x14ac:dyDescent="0.25">
      <c r="A54" t="s">
        <v>74</v>
      </c>
      <c r="B54" t="s">
        <v>4</v>
      </c>
      <c r="C54">
        <v>153</v>
      </c>
    </row>
    <row r="55" spans="1:3" x14ac:dyDescent="0.25">
      <c r="A55" t="s">
        <v>74</v>
      </c>
      <c r="B55" t="s">
        <v>5</v>
      </c>
      <c r="C55">
        <v>12</v>
      </c>
    </row>
    <row r="56" spans="1:3" x14ac:dyDescent="0.25">
      <c r="A56" t="s">
        <v>74</v>
      </c>
      <c r="B56" t="s">
        <v>3</v>
      </c>
      <c r="C56">
        <v>9</v>
      </c>
    </row>
    <row r="57" spans="1:3" x14ac:dyDescent="0.25">
      <c r="A57" t="s">
        <v>74</v>
      </c>
      <c r="B57" t="s">
        <v>18</v>
      </c>
      <c r="C57">
        <v>46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4" sqref="B4:F4"/>
    </sheetView>
  </sheetViews>
  <sheetFormatPr defaultRowHeight="15" x14ac:dyDescent="0.25"/>
  <cols>
    <col min="1" max="1" width="16.140625" bestFit="1" customWidth="1"/>
    <col min="2" max="2" width="42.28515625" bestFit="1" customWidth="1"/>
    <col min="3" max="3" width="10" bestFit="1" customWidth="1"/>
  </cols>
  <sheetData>
    <row r="1" spans="1:3" x14ac:dyDescent="0.25">
      <c r="A1" t="s">
        <v>0</v>
      </c>
      <c r="B1" t="s">
        <v>21</v>
      </c>
      <c r="C1" t="s">
        <v>11</v>
      </c>
    </row>
    <row r="2" spans="1:3" x14ac:dyDescent="0.25">
      <c r="A2" t="s">
        <v>6</v>
      </c>
      <c r="B2" t="s">
        <v>18</v>
      </c>
      <c r="C2">
        <v>1</v>
      </c>
    </row>
    <row r="3" spans="1:3" x14ac:dyDescent="0.25">
      <c r="A3" t="s">
        <v>6</v>
      </c>
      <c r="B3" t="s">
        <v>18</v>
      </c>
      <c r="C3">
        <v>1</v>
      </c>
    </row>
    <row r="4" spans="1:3" x14ac:dyDescent="0.25">
      <c r="A4" t="s">
        <v>6</v>
      </c>
      <c r="B4" t="s">
        <v>2</v>
      </c>
      <c r="C4">
        <v>2</v>
      </c>
    </row>
    <row r="5" spans="1:3" x14ac:dyDescent="0.25">
      <c r="A5" t="s">
        <v>6</v>
      </c>
      <c r="B5" t="s">
        <v>4</v>
      </c>
      <c r="C5">
        <v>1</v>
      </c>
    </row>
    <row r="6" spans="1:3" x14ac:dyDescent="0.25">
      <c r="A6" t="s">
        <v>6</v>
      </c>
      <c r="B6" t="s">
        <v>5</v>
      </c>
      <c r="C6">
        <v>1</v>
      </c>
    </row>
    <row r="7" spans="1:3" x14ac:dyDescent="0.25">
      <c r="A7" t="s">
        <v>6</v>
      </c>
      <c r="B7" t="s">
        <v>18</v>
      </c>
      <c r="C7">
        <v>1</v>
      </c>
    </row>
    <row r="8" spans="1:3" x14ac:dyDescent="0.25">
      <c r="A8" t="s">
        <v>7</v>
      </c>
      <c r="B8" t="s">
        <v>18</v>
      </c>
      <c r="C8">
        <v>1</v>
      </c>
    </row>
    <row r="9" spans="1:3" x14ac:dyDescent="0.25">
      <c r="A9" t="s">
        <v>7</v>
      </c>
      <c r="B9" t="s">
        <v>18</v>
      </c>
      <c r="C9">
        <v>1</v>
      </c>
    </row>
    <row r="10" spans="1:3" x14ac:dyDescent="0.25">
      <c r="A10" t="s">
        <v>7</v>
      </c>
      <c r="B10" t="s">
        <v>2</v>
      </c>
      <c r="C10">
        <v>2</v>
      </c>
    </row>
    <row r="11" spans="1:3" x14ac:dyDescent="0.25">
      <c r="A11" t="s">
        <v>7</v>
      </c>
      <c r="B11" t="s">
        <v>4</v>
      </c>
      <c r="C11">
        <v>1</v>
      </c>
    </row>
    <row r="12" spans="1:3" x14ac:dyDescent="0.25">
      <c r="A12" t="s">
        <v>7</v>
      </c>
      <c r="B12" t="s">
        <v>5</v>
      </c>
      <c r="C12">
        <v>1</v>
      </c>
    </row>
    <row r="13" spans="1:3" x14ac:dyDescent="0.25">
      <c r="A13" t="s">
        <v>7</v>
      </c>
      <c r="B13" t="s">
        <v>18</v>
      </c>
      <c r="C13">
        <v>1</v>
      </c>
    </row>
    <row r="14" spans="1:3" x14ac:dyDescent="0.25">
      <c r="A14" t="s">
        <v>8</v>
      </c>
      <c r="B14" t="s">
        <v>18</v>
      </c>
      <c r="C14">
        <v>2</v>
      </c>
    </row>
    <row r="15" spans="1:3" x14ac:dyDescent="0.25">
      <c r="A15" t="s">
        <v>8</v>
      </c>
      <c r="B15" t="s">
        <v>2</v>
      </c>
      <c r="C15">
        <v>2</v>
      </c>
    </row>
    <row r="16" spans="1:3" x14ac:dyDescent="0.25">
      <c r="A16" t="s">
        <v>8</v>
      </c>
      <c r="B16" t="s">
        <v>4</v>
      </c>
      <c r="C16">
        <v>1</v>
      </c>
    </row>
    <row r="17" spans="1:3" x14ac:dyDescent="0.25">
      <c r="A17" t="s">
        <v>8</v>
      </c>
      <c r="B17" t="s">
        <v>5</v>
      </c>
      <c r="C17">
        <v>2</v>
      </c>
    </row>
    <row r="18" spans="1:3" x14ac:dyDescent="0.25">
      <c r="A18" t="s">
        <v>8</v>
      </c>
      <c r="B18" t="s">
        <v>18</v>
      </c>
      <c r="C18">
        <v>1</v>
      </c>
    </row>
    <row r="19" spans="1:3" x14ac:dyDescent="0.25">
      <c r="A19" t="s">
        <v>9</v>
      </c>
      <c r="B19" t="s">
        <v>18</v>
      </c>
      <c r="C19">
        <v>1</v>
      </c>
    </row>
    <row r="20" spans="1:3" x14ac:dyDescent="0.25">
      <c r="A20" t="s">
        <v>9</v>
      </c>
      <c r="B20" t="s">
        <v>2</v>
      </c>
      <c r="C20">
        <v>1</v>
      </c>
    </row>
    <row r="21" spans="1:3" x14ac:dyDescent="0.25">
      <c r="A21" t="s">
        <v>9</v>
      </c>
      <c r="B21" t="s">
        <v>4</v>
      </c>
      <c r="C21">
        <v>1</v>
      </c>
    </row>
    <row r="22" spans="1:3" x14ac:dyDescent="0.25">
      <c r="A22" t="s">
        <v>9</v>
      </c>
      <c r="B22" t="s">
        <v>3</v>
      </c>
      <c r="C22">
        <v>1</v>
      </c>
    </row>
    <row r="23" spans="1:3" x14ac:dyDescent="0.25">
      <c r="A23" t="s">
        <v>9</v>
      </c>
      <c r="B23" t="s">
        <v>18</v>
      </c>
      <c r="C23">
        <v>1</v>
      </c>
    </row>
    <row r="24" spans="1:3" x14ac:dyDescent="0.25">
      <c r="A24" t="s">
        <v>10</v>
      </c>
      <c r="B24" t="s">
        <v>18</v>
      </c>
      <c r="C24">
        <v>1</v>
      </c>
    </row>
    <row r="25" spans="1:3" x14ac:dyDescent="0.25">
      <c r="A25" t="s">
        <v>10</v>
      </c>
      <c r="B25" t="s">
        <v>2</v>
      </c>
      <c r="C25">
        <v>2</v>
      </c>
    </row>
    <row r="26" spans="1:3" x14ac:dyDescent="0.25">
      <c r="A26" t="s">
        <v>10</v>
      </c>
      <c r="B26" t="s">
        <v>4</v>
      </c>
      <c r="C26">
        <v>1</v>
      </c>
    </row>
    <row r="27" spans="1:3" x14ac:dyDescent="0.25">
      <c r="A27" t="s">
        <v>10</v>
      </c>
      <c r="B27" t="s">
        <v>18</v>
      </c>
      <c r="C27">
        <v>1</v>
      </c>
    </row>
    <row r="28" spans="1:3" x14ac:dyDescent="0.25">
      <c r="A28" t="s">
        <v>19</v>
      </c>
      <c r="B28" t="s">
        <v>18</v>
      </c>
      <c r="C28">
        <v>1</v>
      </c>
    </row>
    <row r="29" spans="1:3" x14ac:dyDescent="0.25">
      <c r="A29" t="s">
        <v>19</v>
      </c>
      <c r="B29" t="s">
        <v>2</v>
      </c>
      <c r="C29">
        <v>1</v>
      </c>
    </row>
    <row r="30" spans="1:3" x14ac:dyDescent="0.25">
      <c r="A30" t="s">
        <v>19</v>
      </c>
      <c r="B30" t="s">
        <v>4</v>
      </c>
      <c r="C30">
        <v>1</v>
      </c>
    </row>
    <row r="31" spans="1:3" x14ac:dyDescent="0.25">
      <c r="A31" t="s">
        <v>19</v>
      </c>
      <c r="B31" t="s">
        <v>5</v>
      </c>
      <c r="C31">
        <v>1</v>
      </c>
    </row>
    <row r="32" spans="1:3" x14ac:dyDescent="0.25">
      <c r="A32" t="s">
        <v>19</v>
      </c>
      <c r="B32" t="s">
        <v>18</v>
      </c>
      <c r="C32">
        <v>1</v>
      </c>
    </row>
    <row r="33" spans="1:3" x14ac:dyDescent="0.25">
      <c r="A33" t="s">
        <v>60</v>
      </c>
      <c r="B33" t="s">
        <v>18</v>
      </c>
      <c r="C33">
        <v>1</v>
      </c>
    </row>
    <row r="34" spans="1:3" x14ac:dyDescent="0.25">
      <c r="A34" t="s">
        <v>60</v>
      </c>
      <c r="B34" t="s">
        <v>18</v>
      </c>
      <c r="C34">
        <v>2</v>
      </c>
    </row>
    <row r="35" spans="1:3" x14ac:dyDescent="0.25">
      <c r="A35" t="s">
        <v>60</v>
      </c>
      <c r="B35" t="s">
        <v>2</v>
      </c>
      <c r="C35">
        <v>2</v>
      </c>
    </row>
    <row r="36" spans="1:3" x14ac:dyDescent="0.25">
      <c r="A36" t="s">
        <v>60</v>
      </c>
      <c r="B36" t="s">
        <v>4</v>
      </c>
      <c r="C36">
        <v>1</v>
      </c>
    </row>
    <row r="37" spans="1:3" x14ac:dyDescent="0.25">
      <c r="A37" t="s">
        <v>60</v>
      </c>
      <c r="B37" t="s">
        <v>18</v>
      </c>
      <c r="C37">
        <v>1</v>
      </c>
    </row>
    <row r="38" spans="1:3" x14ac:dyDescent="0.25">
      <c r="A38" t="s">
        <v>74</v>
      </c>
      <c r="B38" t="s">
        <v>18</v>
      </c>
      <c r="C38">
        <v>1</v>
      </c>
    </row>
    <row r="39" spans="1:3" x14ac:dyDescent="0.25">
      <c r="A39" t="s">
        <v>74</v>
      </c>
      <c r="B39" t="s">
        <v>2</v>
      </c>
      <c r="C39">
        <v>1</v>
      </c>
    </row>
    <row r="40" spans="1:3" x14ac:dyDescent="0.25">
      <c r="A40" t="s">
        <v>74</v>
      </c>
      <c r="B40" t="s">
        <v>4</v>
      </c>
      <c r="C40">
        <v>1</v>
      </c>
    </row>
    <row r="41" spans="1:3" x14ac:dyDescent="0.25">
      <c r="A41" t="s">
        <v>74</v>
      </c>
      <c r="B41" t="s">
        <v>5</v>
      </c>
      <c r="C41">
        <v>1</v>
      </c>
    </row>
    <row r="42" spans="1:3" x14ac:dyDescent="0.25">
      <c r="A42" t="s">
        <v>74</v>
      </c>
      <c r="B42" t="s">
        <v>18</v>
      </c>
      <c r="C42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1" sqref="A11"/>
    </sheetView>
  </sheetViews>
  <sheetFormatPr defaultRowHeight="15" x14ac:dyDescent="0.25"/>
  <cols>
    <col min="2" max="2" width="15.85546875" customWidth="1"/>
    <col min="3" max="3" width="13.28515625" customWidth="1"/>
  </cols>
  <sheetData>
    <row r="1" spans="1:5" x14ac:dyDescent="0.25">
      <c r="A1" t="s">
        <v>32</v>
      </c>
    </row>
    <row r="4" spans="1:5" ht="74.25" customHeight="1" x14ac:dyDescent="0.25">
      <c r="B4" s="14" t="s">
        <v>2</v>
      </c>
      <c r="C4" s="14" t="s">
        <v>5</v>
      </c>
      <c r="D4" s="14" t="s">
        <v>4</v>
      </c>
    </row>
    <row r="5" spans="1:5" x14ac:dyDescent="0.25">
      <c r="A5" t="s">
        <v>6</v>
      </c>
      <c r="B5" t="e">
        <f>FIRE0708!B6=ROUND(#REF!,2)</f>
        <v>#REF!</v>
      </c>
      <c r="C5" t="e">
        <f>FIRE0708!C6=ROUND(#REF!,2)</f>
        <v>#REF!</v>
      </c>
      <c r="D5" t="e">
        <f>FIRE0708!E6=ROUND(#REF!,2)</f>
        <v>#REF!</v>
      </c>
    </row>
    <row r="6" spans="1:5" x14ac:dyDescent="0.25">
      <c r="A6" s="13" t="s">
        <v>7</v>
      </c>
      <c r="B6" t="e">
        <f>FIRE0708!B7=ROUND(#REF!,2)</f>
        <v>#REF!</v>
      </c>
      <c r="C6" t="e">
        <f>FIRE0708!C7=ROUND(#REF!,2)</f>
        <v>#REF!</v>
      </c>
      <c r="D6" t="e">
        <f>FIRE0708!E7=ROUND(#REF!,2)</f>
        <v>#REF!</v>
      </c>
    </row>
    <row r="7" spans="1:5" x14ac:dyDescent="0.25">
      <c r="A7" s="13" t="s">
        <v>8</v>
      </c>
      <c r="B7" t="e">
        <f>FIRE0708!B8=ROUND(#REF!,2)</f>
        <v>#REF!</v>
      </c>
      <c r="C7" t="e">
        <f>FIRE0708!C8=ROUND(#REF!,2)</f>
        <v>#REF!</v>
      </c>
      <c r="D7" t="e">
        <f>FIRE0708!E8=ROUND(#REF!,2)</f>
        <v>#REF!</v>
      </c>
    </row>
    <row r="8" spans="1:5" x14ac:dyDescent="0.25">
      <c r="A8" s="13" t="s">
        <v>9</v>
      </c>
      <c r="B8" t="e">
        <f>FIRE0708!B9=ROUND(#REF!,2)</f>
        <v>#REF!</v>
      </c>
      <c r="C8" t="e">
        <f>FIRE0708!C9=ROUND(#REF!,2)</f>
        <v>#REF!</v>
      </c>
      <c r="D8" t="e">
        <f>FIRE0708!E9=ROUND(#REF!,2)</f>
        <v>#REF!</v>
      </c>
    </row>
    <row r="9" spans="1:5" x14ac:dyDescent="0.25">
      <c r="A9" s="13" t="s">
        <v>10</v>
      </c>
      <c r="B9" t="e">
        <f>FIRE0708!B10=ROUND(#REF!,2)</f>
        <v>#REF!</v>
      </c>
      <c r="C9" t="e">
        <f>FIRE0708!C10=ROUND(#REF!,2)</f>
        <v>#REF!</v>
      </c>
      <c r="D9" t="e">
        <f>FIRE0708!E10=ROUND(#REF!,2)</f>
        <v>#REF!</v>
      </c>
    </row>
    <row r="11" spans="1:5" x14ac:dyDescent="0.25">
      <c r="A11" s="13" t="s">
        <v>33</v>
      </c>
    </row>
    <row r="13" spans="1:5" x14ac:dyDescent="0.25">
      <c r="A13" s="13" t="s">
        <v>34</v>
      </c>
    </row>
    <row r="16" spans="1:5" x14ac:dyDescent="0.25">
      <c r="A16" t="s">
        <v>6</v>
      </c>
      <c r="B16">
        <f>SUMIF(Data!$A$2:$A$42,QA!A16,Data!$C$2:$C$42)</f>
        <v>951</v>
      </c>
      <c r="C16" s="16">
        <v>935</v>
      </c>
      <c r="D16" t="b">
        <f>B16&gt;C16</f>
        <v>1</v>
      </c>
      <c r="E16" s="17">
        <f>(B16-C16)/B16</f>
        <v>1.6824395373291272E-2</v>
      </c>
    </row>
    <row r="17" spans="1:5" x14ac:dyDescent="0.25">
      <c r="A17" s="13" t="s">
        <v>7</v>
      </c>
      <c r="B17">
        <f>SUMIF(Data!$A$2:$A$42,QA!A17,Data!$C$2:$C$42)</f>
        <v>1032</v>
      </c>
      <c r="C17" s="16">
        <v>1021</v>
      </c>
      <c r="D17" t="b">
        <f t="shared" ref="D17:D21" si="0">B17&gt;C17</f>
        <v>1</v>
      </c>
      <c r="E17" s="17">
        <f t="shared" ref="E17:E21" si="1">(B17-C17)/B17</f>
        <v>1.065891472868217E-2</v>
      </c>
    </row>
    <row r="18" spans="1:5" x14ac:dyDescent="0.25">
      <c r="A18" s="13" t="s">
        <v>8</v>
      </c>
      <c r="B18">
        <f>SUMIF(Data!$A$2:$A$42,QA!A18,Data!$C$2:$C$42)</f>
        <v>883</v>
      </c>
      <c r="C18" s="16">
        <v>875</v>
      </c>
      <c r="D18" t="b">
        <f t="shared" si="0"/>
        <v>1</v>
      </c>
      <c r="E18" s="17">
        <f t="shared" si="1"/>
        <v>9.0600226500566258E-3</v>
      </c>
    </row>
    <row r="19" spans="1:5" x14ac:dyDescent="0.25">
      <c r="A19" s="13" t="s">
        <v>9</v>
      </c>
      <c r="B19">
        <f>SUMIF(Data!$A$2:$A$42,QA!A19,Data!$C$2:$C$42)</f>
        <v>942</v>
      </c>
      <c r="C19" s="16">
        <v>928</v>
      </c>
      <c r="D19" t="b">
        <f t="shared" si="0"/>
        <v>1</v>
      </c>
      <c r="E19" s="17">
        <f t="shared" si="1"/>
        <v>1.4861995753715499E-2</v>
      </c>
    </row>
    <row r="20" spans="1:5" x14ac:dyDescent="0.25">
      <c r="A20" s="13" t="s">
        <v>10</v>
      </c>
      <c r="B20">
        <f>SUMIF(Data!$A$2:$A$42,QA!A20,Data!$C$2:$C$42)</f>
        <v>865</v>
      </c>
      <c r="C20" s="16">
        <v>864</v>
      </c>
      <c r="D20" t="b">
        <f t="shared" si="0"/>
        <v>1</v>
      </c>
      <c r="E20" s="17">
        <f t="shared" si="1"/>
        <v>1.1560693641618498E-3</v>
      </c>
    </row>
    <row r="21" spans="1:5" x14ac:dyDescent="0.25">
      <c r="A21" s="13" t="s">
        <v>19</v>
      </c>
      <c r="B21">
        <f>SUMIF(Data!$A$2:$A$42,QA!A21,Data!$C$2:$C$42)</f>
        <v>863</v>
      </c>
      <c r="C21" s="16">
        <v>899</v>
      </c>
      <c r="D21" t="b">
        <f t="shared" si="0"/>
        <v>0</v>
      </c>
      <c r="E21" s="17">
        <f t="shared" si="1"/>
        <v>-4.1714947856315181E-2</v>
      </c>
    </row>
    <row r="23" spans="1:5" x14ac:dyDescent="0.25">
      <c r="A23" s="13" t="s">
        <v>35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36</v>
      </c>
    </row>
    <row r="4" spans="1:1" x14ac:dyDescent="0.25">
      <c r="A4" s="22" t="s">
        <v>72</v>
      </c>
    </row>
    <row r="6" spans="1:1" x14ac:dyDescent="0.25">
      <c r="A6" t="s">
        <v>62</v>
      </c>
    </row>
    <row r="7" spans="1:1" x14ac:dyDescent="0.25">
      <c r="A7" t="s">
        <v>70</v>
      </c>
    </row>
    <row r="9" spans="1:1" x14ac:dyDescent="0.25">
      <c r="A9" t="s">
        <v>37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38</v>
      </c>
    </row>
    <row r="13" spans="1:1" x14ac:dyDescent="0.25">
      <c r="A13" t="s">
        <v>39</v>
      </c>
    </row>
    <row r="14" spans="1:1" x14ac:dyDescent="0.25">
      <c r="A14" t="s">
        <v>40</v>
      </c>
    </row>
    <row r="15" spans="1:1" x14ac:dyDescent="0.25">
      <c r="A15" t="s">
        <v>41</v>
      </c>
    </row>
    <row r="16" spans="1:1" x14ac:dyDescent="0.25">
      <c r="A16" t="s">
        <v>65</v>
      </c>
    </row>
    <row r="17" spans="1:1" x14ac:dyDescent="0.25">
      <c r="A17" t="s">
        <v>66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4" spans="1:1" x14ac:dyDescent="0.25">
      <c r="A24" t="s">
        <v>46</v>
      </c>
    </row>
    <row r="25" spans="1:1" x14ac:dyDescent="0.25">
      <c r="A25" t="s">
        <v>71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4" spans="1:1" x14ac:dyDescent="0.25">
      <c r="A34" t="s">
        <v>54</v>
      </c>
    </row>
    <row r="35" spans="1:1" x14ac:dyDescent="0.25">
      <c r="A35" t="s">
        <v>0</v>
      </c>
    </row>
    <row r="36" spans="1:1" x14ac:dyDescent="0.25">
      <c r="A36" t="s">
        <v>67</v>
      </c>
    </row>
    <row r="37" spans="1:1" x14ac:dyDescent="0.25">
      <c r="A37" t="s">
        <v>68</v>
      </c>
    </row>
    <row r="39" spans="1:1" x14ac:dyDescent="0.25">
      <c r="A39" t="s">
        <v>55</v>
      </c>
    </row>
    <row r="40" spans="1:1" x14ac:dyDescent="0.25">
      <c r="A40" t="s">
        <v>0</v>
      </c>
    </row>
    <row r="41" spans="1:1" x14ac:dyDescent="0.25">
      <c r="A41" t="s">
        <v>67</v>
      </c>
    </row>
    <row r="43" spans="1:1" x14ac:dyDescent="0.25">
      <c r="A43" s="22" t="s">
        <v>73</v>
      </c>
    </row>
    <row r="44" spans="1:1" x14ac:dyDescent="0.25">
      <c r="A44" t="s">
        <v>36</v>
      </c>
    </row>
    <row r="46" spans="1:1" x14ac:dyDescent="0.25">
      <c r="A46" t="s">
        <v>62</v>
      </c>
    </row>
    <row r="47" spans="1:1" x14ac:dyDescent="0.25">
      <c r="A47" t="s">
        <v>70</v>
      </c>
    </row>
    <row r="49" spans="1:1" x14ac:dyDescent="0.25">
      <c r="A49" t="s">
        <v>37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38</v>
      </c>
    </row>
    <row r="53" spans="1:1" x14ac:dyDescent="0.25">
      <c r="A53" t="s">
        <v>39</v>
      </c>
    </row>
    <row r="54" spans="1:1" x14ac:dyDescent="0.25">
      <c r="A54" t="s">
        <v>40</v>
      </c>
    </row>
    <row r="55" spans="1:1" x14ac:dyDescent="0.25">
      <c r="A55" t="s">
        <v>41</v>
      </c>
    </row>
    <row r="56" spans="1:1" x14ac:dyDescent="0.25">
      <c r="A56" t="s">
        <v>65</v>
      </c>
    </row>
    <row r="57" spans="1:1" x14ac:dyDescent="0.25">
      <c r="A57" t="s">
        <v>69</v>
      </c>
    </row>
    <row r="59" spans="1:1" x14ac:dyDescent="0.25">
      <c r="A59" t="s">
        <v>42</v>
      </c>
    </row>
    <row r="60" spans="1:1" x14ac:dyDescent="0.25">
      <c r="A60" t="s">
        <v>43</v>
      </c>
    </row>
    <row r="61" spans="1:1" x14ac:dyDescent="0.25">
      <c r="A61" t="s">
        <v>44</v>
      </c>
    </row>
    <row r="62" spans="1:1" x14ac:dyDescent="0.25">
      <c r="A62" t="s">
        <v>45</v>
      </c>
    </row>
    <row r="63" spans="1:1" x14ac:dyDescent="0.25">
      <c r="A63" t="s">
        <v>56</v>
      </c>
    </row>
    <row r="65" spans="1:1" x14ac:dyDescent="0.25">
      <c r="A65" t="s">
        <v>46</v>
      </c>
    </row>
    <row r="66" spans="1:1" x14ac:dyDescent="0.25">
      <c r="A66" t="s">
        <v>71</v>
      </c>
    </row>
    <row r="67" spans="1:1" x14ac:dyDescent="0.25">
      <c r="A67" t="s">
        <v>47</v>
      </c>
    </row>
    <row r="68" spans="1:1" x14ac:dyDescent="0.25">
      <c r="A68" t="s">
        <v>48</v>
      </c>
    </row>
    <row r="69" spans="1:1" x14ac:dyDescent="0.25">
      <c r="A69" t="s">
        <v>49</v>
      </c>
    </row>
    <row r="70" spans="1:1" x14ac:dyDescent="0.25">
      <c r="A70" t="s">
        <v>51</v>
      </c>
    </row>
    <row r="71" spans="1:1" x14ac:dyDescent="0.25">
      <c r="A71" t="s">
        <v>52</v>
      </c>
    </row>
    <row r="72" spans="1:1" x14ac:dyDescent="0.25">
      <c r="A72" t="s">
        <v>53</v>
      </c>
    </row>
    <row r="73" spans="1:1" x14ac:dyDescent="0.25">
      <c r="A73" t="s">
        <v>57</v>
      </c>
    </row>
    <row r="75" spans="1:1" x14ac:dyDescent="0.25">
      <c r="A75" t="s">
        <v>54</v>
      </c>
    </row>
    <row r="76" spans="1:1" x14ac:dyDescent="0.25">
      <c r="A76" t="s">
        <v>0</v>
      </c>
    </row>
    <row r="77" spans="1:1" x14ac:dyDescent="0.25">
      <c r="A77" t="s">
        <v>67</v>
      </c>
    </row>
    <row r="78" spans="1:1" x14ac:dyDescent="0.25">
      <c r="A78" t="s">
        <v>68</v>
      </c>
    </row>
    <row r="80" spans="1:1" x14ac:dyDescent="0.25">
      <c r="A80" t="s">
        <v>55</v>
      </c>
    </row>
    <row r="81" spans="1:1" x14ac:dyDescent="0.25">
      <c r="A81" t="s">
        <v>0</v>
      </c>
    </row>
    <row r="82" spans="1:1" x14ac:dyDescent="0.25">
      <c r="A82" t="s">
        <v>67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FIRE0708</vt:lpstr>
      <vt:lpstr>Data</vt:lpstr>
      <vt:lpstr>Datab</vt:lpstr>
      <vt:lpstr>QA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FIRE0708: Percentage of smoke alarms that operated but did not raise alarm by reason for outcome</dc:title>
  <dc:creator/>
  <cp:keywords>data tables, smoke alarms, raise alarm, reason for outcome, 2018</cp:keywords>
  <cp:lastModifiedBy/>
  <dcterms:created xsi:type="dcterms:W3CDTF">2018-09-04T13:35:15Z</dcterms:created>
  <dcterms:modified xsi:type="dcterms:W3CDTF">2018-09-04T13:36:42Z</dcterms:modified>
</cp:coreProperties>
</file>