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ocument Management Process\Publishing\Live documents\2016\101_150\145_16\"/>
    </mc:Choice>
  </mc:AlternateContent>
  <bookViews>
    <workbookView xWindow="0" yWindow="0" windowWidth="19200" windowHeight="6855"/>
  </bookViews>
  <sheets>
    <sheet name="GRA" sheetId="1" r:id="rId1"/>
  </sheets>
  <calcPr calcId="152511"/>
</workbook>
</file>

<file path=xl/calcChain.xml><?xml version="1.0" encoding="utf-8"?>
<calcChain xmlns="http://schemas.openxmlformats.org/spreadsheetml/2006/main">
  <c r="H88" i="1" l="1"/>
  <c r="I88" i="1"/>
  <c r="H87" i="1"/>
  <c r="I87" i="1"/>
  <c r="H86" i="1"/>
  <c r="I86" i="1"/>
  <c r="H85" i="1"/>
  <c r="I85" i="1"/>
  <c r="H84" i="1"/>
  <c r="I84" i="1"/>
  <c r="H83" i="1"/>
  <c r="I83" i="1"/>
  <c r="H82" i="1"/>
  <c r="I82" i="1"/>
  <c r="H81" i="1"/>
  <c r="I81" i="1"/>
  <c r="H80" i="1"/>
  <c r="I80" i="1"/>
  <c r="H79" i="1"/>
  <c r="I79" i="1"/>
  <c r="H78" i="1"/>
  <c r="I78" i="1"/>
  <c r="H77" i="1"/>
  <c r="I77" i="1"/>
  <c r="H76" i="1"/>
  <c r="I76" i="1"/>
  <c r="H75" i="1"/>
  <c r="I75" i="1"/>
  <c r="H74" i="1"/>
  <c r="I74" i="1"/>
  <c r="H73" i="1"/>
  <c r="I73" i="1"/>
  <c r="I72" i="1"/>
  <c r="H72" i="1"/>
  <c r="I71" i="1"/>
  <c r="H71" i="1"/>
  <c r="H70" i="1"/>
  <c r="I70" i="1"/>
  <c r="H69" i="1"/>
  <c r="I69" i="1"/>
  <c r="J76" i="1" l="1"/>
  <c r="K76" i="1" s="1"/>
  <c r="J84" i="1"/>
  <c r="K84" i="1" s="1"/>
  <c r="J88" i="1"/>
  <c r="K88" i="1" s="1"/>
  <c r="J85" i="1"/>
  <c r="K85" i="1" s="1"/>
  <c r="J77" i="1"/>
  <c r="K77" i="1" s="1"/>
  <c r="J81" i="1"/>
  <c r="K81" i="1" s="1"/>
  <c r="J83" i="1"/>
  <c r="K83" i="1" s="1"/>
  <c r="J78" i="1"/>
  <c r="K78" i="1" s="1"/>
  <c r="J73" i="1"/>
  <c r="K73" i="1" s="1"/>
  <c r="J75" i="1"/>
  <c r="K75" i="1" s="1"/>
  <c r="J70" i="1"/>
  <c r="K70" i="1" s="1"/>
  <c r="J72" i="1"/>
  <c r="K72" i="1" s="1"/>
  <c r="J86" i="1"/>
  <c r="K86" i="1" s="1"/>
  <c r="J69" i="1"/>
  <c r="K69" i="1" s="1"/>
  <c r="J71" i="1"/>
  <c r="K71" i="1" s="1"/>
  <c r="J80" i="1"/>
  <c r="K80" i="1" s="1"/>
  <c r="J82" i="1"/>
  <c r="K82" i="1" s="1"/>
  <c r="J87" i="1"/>
  <c r="K87" i="1" s="1"/>
  <c r="J74" i="1"/>
  <c r="K74" i="1" s="1"/>
  <c r="J79" i="1"/>
  <c r="K79" i="1" s="1"/>
</calcChain>
</file>

<file path=xl/sharedStrings.xml><?xml version="1.0" encoding="utf-8"?>
<sst xmlns="http://schemas.openxmlformats.org/spreadsheetml/2006/main" count="266" uniqueCount="157">
  <si>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</si>
  <si>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</si>
  <si>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</si>
  <si>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</si>
  <si>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</si>
  <si>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</si>
  <si>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</si>
  <si>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</si>
  <si>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</si>
  <si>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</si>
  <si>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</si>
  <si>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</si>
  <si>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</si>
  <si>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</si>
  <si>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</si>
  <si>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</si>
  <si>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</si>
  <si>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</si>
  <si>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</si>
  <si>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</si>
  <si>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</si>
  <si>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</si>
  <si>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</si>
  <si>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</si>
  <si>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</si>
  <si>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</si>
  <si>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</si>
  <si>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</si>
  <si>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</si>
  <si>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</si>
  <si>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</si>
  <si>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</si>
  <si>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</si>
  <si>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</si>
  <si>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</si>
  <si>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</si>
  <si>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The scope of the standard permit is defined by the following risk criteria:</t>
  </si>
  <si>
    <t>Standard facility:</t>
  </si>
  <si>
    <t>Ecology and wildlife and their habitats; natural processes</t>
  </si>
  <si>
    <t xml:space="preserve">Activity is extremely damaging to local populations and their habitats. </t>
  </si>
  <si>
    <t>Water Framework Directive compliance, our best and most natural rivers.</t>
  </si>
  <si>
    <t>High Ecological Status and high status morphology rivers are very sensitive to physical modification. Any physical modification or habitat removal may cause deterioration in status and lead to EU infraction proceedings versus UK.</t>
  </si>
  <si>
    <t>Protected or priority species and habitats.</t>
  </si>
  <si>
    <t>Water Framework Directive compliance, our most vulnerable and sensitive rivers.</t>
  </si>
  <si>
    <t>medium</t>
  </si>
  <si>
    <t>Ecology and wildlife and their habitats; natural processes; water quality.</t>
  </si>
  <si>
    <t>Heavy machinery</t>
  </si>
  <si>
    <t>Direct loss of habitat and ecology; downstream pollution.</t>
  </si>
  <si>
    <t>Destruction and disruption of habitat and ecology.</t>
  </si>
  <si>
    <t>Heavy machinery is likely to destroy or disrupt local habitat and ecology. Will also disturb and release sediment into river with polluting consequences downstream such as smothering of habitats.</t>
  </si>
  <si>
    <t>Disturbance and release of silt and sediment.</t>
  </si>
  <si>
    <t>Risk depends on presence of vulnerable receptors downstream.</t>
  </si>
  <si>
    <t>Fish populations</t>
  </si>
  <si>
    <t>Loss of abundance and diversity of fish population.</t>
  </si>
  <si>
    <t>Direct disturbance of fish breeding or consequences for downstream habitat used for spawning.</t>
  </si>
  <si>
    <t>Bird populations</t>
  </si>
  <si>
    <t>Loss of abundance and diversity of bird population.</t>
  </si>
  <si>
    <t>Native plant species and/or ecology.</t>
  </si>
  <si>
    <t>Damage to and loss of diversity of native plant species or ecology.</t>
  </si>
  <si>
    <t xml:space="preserve">Disturbance and release downstream of invasive non-native species (INNS); disposal of sediment containing INNS. </t>
  </si>
  <si>
    <t>People, property and land.</t>
  </si>
  <si>
    <t>Increased risk of flooding and loss of land.</t>
  </si>
  <si>
    <t>Increased flood risk and erosion</t>
  </si>
  <si>
    <t>Increase risk of flooding.</t>
  </si>
  <si>
    <t>Parameter 4</t>
  </si>
  <si>
    <t>Parameter 5</t>
  </si>
  <si>
    <t>Parameter 6</t>
  </si>
  <si>
    <t>Parameter 7</t>
  </si>
  <si>
    <t>Parameter 8</t>
  </si>
  <si>
    <t>Parameter 9</t>
  </si>
  <si>
    <t>Parameter 10</t>
  </si>
  <si>
    <t>Parameter 11</t>
  </si>
  <si>
    <t>Parameter 12</t>
  </si>
  <si>
    <t>Parameter 13</t>
  </si>
  <si>
    <t>Parameter 14</t>
  </si>
  <si>
    <t>Parameter 15</t>
  </si>
  <si>
    <t>Parameter 16</t>
  </si>
  <si>
    <t>Parameter 17</t>
  </si>
  <si>
    <t>Parameter 18</t>
  </si>
  <si>
    <t>Gravel removal</t>
  </si>
  <si>
    <t>Direct removal of gravels via machine.</t>
  </si>
  <si>
    <t>Activity can be extremely damaging to local ecology and habitats if carried out insensitively.</t>
  </si>
  <si>
    <t>Some rivers are at risk of failing WFD objectives. Further physical modification or habitat removal may cause deterioration in status or prevention of WFD objectives and lead to EU infraction proceedings versus UK. Also gravels in some rivers are key habitats that are not replenished and must be preserved.</t>
  </si>
  <si>
    <t>Storage and disposal of removed gravels</t>
  </si>
  <si>
    <t>Parameter 19</t>
  </si>
  <si>
    <t>Parameter 20</t>
  </si>
  <si>
    <t>Parameter 21</t>
  </si>
  <si>
    <t>You must have a plan for and ensure pollution control measures are in place before works start. This must include measures to prevent the downstream spread of silt and sediments.</t>
  </si>
  <si>
    <t>You must ensure that works do not cause invasive non-native species to spread.</t>
  </si>
  <si>
    <t>Ensure that deposited dredgings do not damage or disturb protected species or destroy or obstruct the entrances to burrows or other underground structures used by protected animals.</t>
  </si>
  <si>
    <t>Limit works to total of 100m metres of main river watercourse over watercourse length of 1km.</t>
  </si>
  <si>
    <t>Disruption to fish breeding habitat will have severe consequences for local fish population.</t>
  </si>
  <si>
    <t>Disruption of nests will have harmful consequences for the local bird population.</t>
  </si>
  <si>
    <t>Destruction or disturbance of burrows will have harmful consequences for the local water vole population.</t>
  </si>
  <si>
    <t>Invasive non-native species can 
become so prolific that they displace native plants. They can choke watercourses leading to increased
flood risk, reduced angling opportunities and problems for navigation.</t>
  </si>
  <si>
    <t>Direct loss of habitat, interruption of habitat forming processes.</t>
  </si>
  <si>
    <t>Removal of vegetation to gain access; damage caused by machinery or by deposition of dredgings.</t>
  </si>
  <si>
    <t>Limit to the removal of dry gravels found above normal winter levels. Only work in the dry, maintaining a buffer of gravel of between 0.5 – 1m around the wetted perimeter.</t>
  </si>
  <si>
    <t xml:space="preserve">Risk depends on presence of receptors at risk and damage that might occur. Also depends on conveyance ability elsewhere in the channel. </t>
  </si>
  <si>
    <t xml:space="preserve">Spreading of silt on the floodplain will reduce its capacity to hold flow.  </t>
  </si>
  <si>
    <t>Gravel removal; disposal of dredgings.</t>
  </si>
  <si>
    <t>Designated nature conservation sites, Local Nature Reserves, Local Wildlife Sites, ancient woodland and scheduled monuments.</t>
  </si>
  <si>
    <t>Sediment removal</t>
  </si>
  <si>
    <t>Direct removal of sediment via machine.</t>
  </si>
  <si>
    <t>Greater than 50m</t>
  </si>
  <si>
    <t>Impact on local population and businesses, damage to property</t>
  </si>
  <si>
    <t>Out of channel flow</t>
  </si>
  <si>
    <t>Working close to a structure may cause damage or increase flood risk.</t>
  </si>
  <si>
    <t xml:space="preserve">Local population
</t>
  </si>
  <si>
    <t>Increased flood risk</t>
  </si>
  <si>
    <t>Historic environment</t>
  </si>
  <si>
    <t>Damage to designated sites</t>
  </si>
  <si>
    <t>During construction works</t>
  </si>
  <si>
    <t>Habitat and species</t>
  </si>
  <si>
    <t>Spread of non native invasive species and plant and animal diseases</t>
  </si>
  <si>
    <t>Loss of or damage to habitat or species</t>
  </si>
  <si>
    <t>Spread of species in the catchment caused by non-native species being disturbed and spread downstream or transported by machinery and equipment to another site</t>
  </si>
  <si>
    <t>Use of biosecurity measures and good site management will reduce the spread of non-native invasive species</t>
  </si>
  <si>
    <t xml:space="preserve">The operating techniques/management system should include a plan of biosecurity and site management measures to prevent the spread of invasive non-native species and plant and animal diseases. </t>
  </si>
  <si>
    <t>Removing a total of 100 metres of exposed gravel from bars and shoals over a 1 kilometre length of main river</t>
  </si>
  <si>
    <t>Physical damage to designated sites</t>
  </si>
  <si>
    <t>do not damage, destroy or disturb the nest or eggs of any wild bird.
 If you need to carry out works within the bird breeding season, which is generally from the beginning of March to the end of July, check that there are no nests which are going to be disturbed. If you find a nest, delay works until the eggs have hatched and the chicks have left the nest.</t>
  </si>
  <si>
    <t>Ensure that deposited dredgings do not damage or disturb protected species or destroy or obstruct the entrances to burrows or other underground structures used by protected animals.
Plan where to put the gravels you remove before you start work to make sure that it won’t cause an environmental issue and that they won’t wash or fall into the channel again.</t>
  </si>
  <si>
    <t>Do not carry out activity in rivers identified as sensitive to sediment management activities or gravel removal.</t>
  </si>
  <si>
    <t>Do not carry out activity within 50m of priority habitat.
Do not carry out activity with 100m of protected or priority species.
Before doing the work you must first take reasonable steps to check which, if any, protected species (including plants, animals and fish) may be present within the working area, such as birds that may be nesting on gravel shoals e.g. sandpipers, golden plover.
Take reasonable steps to ensure you do not harm or kill protected species by removing them from the watercourse when removing gravel. We recommend you walk along removed gravels regularly (preferably every 30 minutes) and return any animals such as fish and mussels to the watercourse Immediately.</t>
  </si>
  <si>
    <t>If living in or along edge of watercourse, directly disturbed by machine and risings. Can cause smothering  of vital habitats.</t>
  </si>
  <si>
    <t xml:space="preserve">Take care not to damage banks or bed of channel.
Use an appropriately-sized machine for the width of the channel with a digger bucket which is suitable for gravel removal work. If you use a large digger bucket in a small channel you could damage the banks. Some species, such as water voles, could have their burrows crushed if you use heavy machinery along the bank top.
</t>
  </si>
  <si>
    <t>Construction works that dig into the ground can cause damage to Scheduled Monuments</t>
  </si>
  <si>
    <t>Include a condition to prohibit works within  Scheduled Monuments.</t>
  </si>
  <si>
    <t>Include a condition that prohibits the standard rules to be applied in or within 1km upstream of 500m downstream of high morphology status water bodies.</t>
  </si>
  <si>
    <t xml:space="preserve">for sites and habitats designated or selected for their freshwater habtiats or species very high risks and impacts. </t>
  </si>
  <si>
    <t>Include a condition that works are not carried out within 8m of a flood risk management structure or works.</t>
  </si>
  <si>
    <t>Consider how your work will change the flow and water level of the watercourse. Works at one point of a watercourse can affect flows both upstream and downstream. Whilst increasing channel capacity and improving flow can lead to land upstream draining faster it can cause flooding downstream. Increased flows can also lead to bank erosion and more silt entering the watercourse.
Contact Environment Agency if you are not sure what impacts your work will have.</t>
  </si>
  <si>
    <t>When you are depositing material removed (dredgings) you must comply with any relevant waste exemptions or requirement for an environmental permit for waste activities.</t>
  </si>
  <si>
    <t>Do not track heavy machinery into watercourse. 
Do not let diesel fuel, petrol or oil from machinery enter the watercourse.
You should work in an upstream direction and from one bank of the watercourse only, unless it is unsafe for the driver of the machine. Working in an upstream direction reduces the risk of silt being washed downstream and causing pollution.
The operating techniques/management system must address how the operator will manage and minimise the silt arising from their activity. The necessary measures should be in place before works begin.</t>
  </si>
  <si>
    <t>You must take appropriate measures to ensure that works do not cause invasive non-native species to spread.
You should have a plan to manage and prevent the spread of any invasive non-native species that may be present within your working area. You should dispose of invasive non-native plants appropriately. Contact the Environment Agency for advice on disposal because there are Regulations which cover the composting, burning and burial of plant materials on-site and transfer and disposal of material to permitted landfill sites. For more information on disposing of non-native plants download our managing invasive non-native plants leaflet.
You should follow the Great Britain Non-native Species Secretariat biosecurity guidance: check your equipment and clothing for live organisms and plant fragments, particularly in areas that are damp or hard to inspect; clean and wash all equipment, footwear and clothing thoroughly. If you do come across any plants or animals, leave them at the watercourse where you found them and report them to the Environment Agency and; dry all your equipment and clothing - some species can live for many days in moist conditions. Make sure you don’t transfer water elsewhere.
You must not allow invasive non-native plant fragments to spread or float downstream during your works. Use a net downstream from where you are working to catch the fragments and dispose of them appropriately.</t>
  </si>
  <si>
    <t>Condition included to that the activity shall not be carried out during the relevant fish breeding season.</t>
  </si>
  <si>
    <t xml:space="preserve">Appropriate measures must be in place to manage the flood, drainage and  environmental risks described. </t>
  </si>
  <si>
    <t>Leave one third of the dry gravels undisturbed on the surface of each shoal at the upstream edge.</t>
  </si>
  <si>
    <t>Do not carry out activity during periods of drought or when water levels are unusually low.</t>
  </si>
  <si>
    <t>Do not carry out activity in or within 1 km upstream or 500 metres downstream of high morphology status water bodies.</t>
  </si>
  <si>
    <t>Do not carry out activity in rivers mapped by EA as WFD sensitive or sensitive to gravel removal.</t>
  </si>
  <si>
    <t xml:space="preserve">Do not carry out activity within any distance upstream of EU designated nature conservation sites, SSSIs and National Nature Reserves notified for freshwater habitats or species, and within 1km upstream of any other such site notified for other habitats and species. </t>
  </si>
  <si>
    <t>Do not carry out activity in a Local Nature Reserves(LNR), Local Wildlife Site (LWS), Ancient woodland or Scheduled Monument</t>
  </si>
  <si>
    <t>Do not carry out activity within 100m of an area identified as containing protected or priority species that would be impacted.</t>
  </si>
  <si>
    <t>Do not carry out activity within 1km upstream of an area identified as contaiing priority habitats that could be impacted .</t>
  </si>
  <si>
    <t>Do not damage banks or bed of channel (this includes not using heavy machinery in the channel).</t>
  </si>
  <si>
    <t>Do not carry out the activity within 8 metres of a flood defence structure, river control work or drainage work.</t>
  </si>
  <si>
    <t>Do not damage, destroy or disturb the nest or eggs or any wild bird.</t>
  </si>
  <si>
    <t>Do not let diesel fuel, petrol or oil from machinery enter the watercourse.</t>
  </si>
  <si>
    <t>Do not carry out activity during the relevant fish breeding season.</t>
  </si>
  <si>
    <t>Must not increase flood risk</t>
  </si>
  <si>
    <t xml:space="preserve">Do not carry out at any distance upstream of a European designated nature conservation site, SSSI or a National Nature Reserve that has, in each case notified for its freshwater habitats or species or 1 km upstream of any other European designated nature conservation site, SSSI or National Nature Reserve.
Do not carry our within a Local Nature Reserve, Local Wildlife Site or Ancient Woodland or 1km upstream of an area identified as containing a Priority Habitat that has been selected for the importance of its river and freshwater habitats
</t>
  </si>
  <si>
    <t>Limit frequency that activity can be repeated on any particular section of watercourse to once per 3 year period.</t>
  </si>
  <si>
    <t>Limit to surface skimming of shoals that do not support where perennial vegetation has become established such as; trees, bushes, shrubs and taller grasses.</t>
  </si>
  <si>
    <t xml:space="preserve">Limit to the removal of dry gravels found above normal winter levels. Only work in the dry, maintaining a buffer of gravel a minimum of 0.5m around the wetted perimeter.
Limit works to total of 100m metres of main river watercourse over watercourse length of 1km.
Limit frequency that activity can be repeated on any particular section of watercourse to once per 3 year period.
Limit to surface skimming of shoals that do not support where perennial vegetation has become established such as; trees, bushes, shrubs and taller grasses.
Leave one third of the dry gravels undisturbed on the surface of each shoal at the upstream edge.
Do not carry out activity during periods of drought or when water levels are unusually low.
Do not carry on working if you are removing lots of fish or mussels from the channel. Contact Environment Agency for advice about how you can continue work. </t>
  </si>
  <si>
    <t xml:space="preserve">Generic risk assessment for standard rules set number SR2015 No38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</si>
</sst>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10"/>
      <color theme="1"/>
      <name val="Arial"/>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13" xfId="0" applyFill="1" applyBorder="1" applyProtection="1"/>
    <xf numFmtId="0" fontId="0" fillId="7" borderId="14"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8" fillId="0" borderId="0" xfId="0" applyFont="1"/>
    <xf numFmtId="0" fontId="8" fillId="0" borderId="5"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5" borderId="15" xfId="0" applyFont="1" applyFill="1" applyBorder="1" applyAlignment="1" applyProtection="1">
      <alignment vertical="top" wrapText="1"/>
      <protection locked="0"/>
    </xf>
    <xf numFmtId="0" fontId="8" fillId="5" borderId="17" xfId="0" applyFont="1" applyFill="1" applyBorder="1" applyAlignment="1" applyProtection="1">
      <alignment vertical="top" wrapText="1"/>
      <protection locked="0"/>
    </xf>
    <xf numFmtId="0" fontId="5" fillId="0" borderId="0" xfId="0" applyFont="1"/>
    <xf numFmtId="0" fontId="8" fillId="0" borderId="6" xfId="0" applyFont="1" applyFill="1" applyBorder="1" applyAlignment="1" applyProtection="1">
      <alignment vertical="top" wrapText="1"/>
      <protection locked="0"/>
    </xf>
    <xf numFmtId="0" fontId="8" fillId="0" borderId="20" xfId="0" applyFont="1" applyFill="1" applyBorder="1" applyAlignment="1" applyProtection="1">
      <alignment vertical="top" wrapText="1"/>
      <protection locked="0"/>
    </xf>
    <xf numFmtId="0" fontId="1" fillId="2" borderId="21" xfId="0" applyFont="1" applyFill="1" applyBorder="1" applyAlignment="1">
      <alignment horizontal="center" vertical="top" wrapText="1"/>
    </xf>
    <xf numFmtId="0" fontId="1" fillId="3" borderId="12" xfId="0" applyFont="1" applyFill="1" applyBorder="1" applyAlignment="1">
      <alignment vertical="top" wrapText="1"/>
    </xf>
    <xf numFmtId="0" fontId="1" fillId="8" borderId="12" xfId="0" applyFont="1" applyFill="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5" borderId="16" xfId="0" applyFont="1" applyFill="1" applyBorder="1" applyAlignment="1" applyProtection="1">
      <alignment vertical="top" wrapText="1"/>
      <protection locked="0"/>
    </xf>
    <xf numFmtId="0" fontId="9" fillId="0" borderId="0" xfId="0" applyFont="1"/>
    <xf numFmtId="0" fontId="8" fillId="0" borderId="16" xfId="0" applyFont="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5" borderId="2" xfId="0" applyFont="1" applyFill="1" applyBorder="1" applyAlignment="1" applyProtection="1">
      <alignment vertical="top" wrapText="1"/>
      <protection locked="0"/>
    </xf>
    <xf numFmtId="0" fontId="1" fillId="8" borderId="18" xfId="0" applyFont="1" applyFill="1" applyBorder="1" applyAlignment="1" applyProtection="1">
      <alignment vertical="top" wrapText="1"/>
      <protection locked="0"/>
    </xf>
    <xf numFmtId="0" fontId="8" fillId="0" borderId="2" xfId="0" applyFont="1" applyFill="1" applyBorder="1" applyAlignment="1" applyProtection="1">
      <alignment vertical="top" wrapText="1"/>
      <protection locked="0"/>
    </xf>
    <xf numFmtId="0" fontId="8" fillId="0" borderId="16" xfId="0" applyFont="1" applyFill="1" applyBorder="1" applyAlignment="1" applyProtection="1">
      <alignment vertical="top" wrapText="1"/>
      <protection locked="0"/>
    </xf>
    <xf numFmtId="0" fontId="8" fillId="0" borderId="18" xfId="0" applyFont="1" applyBorder="1" applyAlignment="1" applyProtection="1">
      <alignment vertical="top" wrapText="1"/>
      <protection locked="0"/>
    </xf>
    <xf numFmtId="0" fontId="8" fillId="0" borderId="2" xfId="0" applyFont="1" applyBorder="1" applyAlignment="1" applyProtection="1">
      <alignment vertical="top" wrapText="1"/>
      <protection locked="0"/>
    </xf>
    <xf numFmtId="0" fontId="8" fillId="0" borderId="6" xfId="0" applyNumberFormat="1"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8" fillId="0" borderId="7" xfId="0" applyFont="1" applyFill="1" applyBorder="1" applyAlignment="1" applyProtection="1">
      <alignment vertical="top" wrapText="1"/>
      <protection locked="0"/>
    </xf>
    <xf numFmtId="0" fontId="8" fillId="0" borderId="12" xfId="0" applyFont="1" applyFill="1" applyBorder="1" applyAlignment="1" applyProtection="1">
      <alignment vertical="top" wrapText="1"/>
      <protection locked="0"/>
    </xf>
    <xf numFmtId="0" fontId="8" fillId="10" borderId="15" xfId="0" applyFont="1" applyFill="1" applyBorder="1" applyAlignment="1" applyProtection="1">
      <alignment vertical="top" wrapText="1"/>
      <protection locked="0"/>
    </xf>
    <xf numFmtId="0" fontId="8" fillId="10" borderId="17" xfId="0" applyFont="1" applyFill="1" applyBorder="1" applyAlignment="1" applyProtection="1">
      <alignment vertical="top" wrapText="1"/>
      <protection locked="0"/>
    </xf>
    <xf numFmtId="0" fontId="0" fillId="0" borderId="0" xfId="0" applyAlignment="1">
      <alignment vertical="top"/>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15" fontId="0" fillId="9" borderId="13" xfId="0" applyNumberForma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8" fillId="9" borderId="13" xfId="0" applyFont="1" applyFill="1" applyBorder="1" applyAlignment="1" applyProtection="1">
      <alignment vertical="top" wrapText="1"/>
      <protection locked="0"/>
    </xf>
    <xf numFmtId="0" fontId="0" fillId="9" borderId="13"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9" borderId="14" xfId="0" applyFill="1" applyBorder="1" applyAlignment="1" applyProtection="1">
      <alignment vertical="top" wrapText="1"/>
      <protection locked="0"/>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26"/>
  <sheetViews>
    <sheetView tabSelected="1" topLeftCell="B1" zoomScale="80" zoomScaleNormal="80" workbookViewId="0">
      <selection activeCell="B2" sqref="B2"/>
    </sheetView>
  </sheetViews>
  <sheetFormatPr defaultRowHeight="12.75" x14ac:dyDescent="0.2"/>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50" customWidth="1"/>
    <col min="11" max="11" width="16.7109375" customWidth="1"/>
  </cols>
  <sheetData>
    <row r="2" spans="1:13" ht="18" x14ac:dyDescent="0.25">
      <c r="B2" s="48" t="s">
        <v>156</v>
      </c>
      <c r="C2" s="15"/>
      <c r="D2" s="15"/>
      <c r="E2" s="14"/>
    </row>
    <row r="3" spans="1:13" ht="13.5" customHeight="1" x14ac:dyDescent="0.25">
      <c r="B3" s="29"/>
      <c r="C3" s="29"/>
      <c r="D3" s="29"/>
      <c r="E3" s="31"/>
      <c r="F3" s="25"/>
      <c r="G3" s="25"/>
      <c r="H3" s="25"/>
      <c r="I3" s="25"/>
      <c r="J3" s="25"/>
      <c r="K3" s="25"/>
    </row>
    <row r="4" spans="1:13" ht="15" customHeight="1" x14ac:dyDescent="0.25">
      <c r="B4" s="30" t="s">
        <v>37</v>
      </c>
      <c r="C4" s="30"/>
      <c r="D4" s="30"/>
      <c r="E4" s="32"/>
      <c r="F4" s="80" t="s">
        <v>119</v>
      </c>
      <c r="G4" s="81"/>
      <c r="H4" s="81"/>
      <c r="I4" s="81"/>
      <c r="J4" s="81"/>
      <c r="K4" s="26"/>
    </row>
    <row r="5" spans="1:13" ht="12.75" customHeight="1" x14ac:dyDescent="0.25">
      <c r="B5" s="30"/>
      <c r="C5" s="30"/>
      <c r="D5" s="30"/>
      <c r="E5" s="32"/>
      <c r="F5" s="28"/>
      <c r="G5" s="28"/>
      <c r="H5" s="25"/>
      <c r="I5" s="25"/>
      <c r="J5" s="25"/>
      <c r="K5" s="25"/>
    </row>
    <row r="6" spans="1:13" ht="15.75" x14ac:dyDescent="0.25">
      <c r="B6" s="30" t="s">
        <v>0</v>
      </c>
      <c r="C6" s="32"/>
      <c r="D6" s="32"/>
      <c r="E6" s="32"/>
      <c r="F6" s="81" t="s">
        <v>32</v>
      </c>
      <c r="G6" s="81"/>
      <c r="H6" s="81"/>
      <c r="I6" s="81"/>
      <c r="J6" s="81"/>
      <c r="K6" s="26"/>
    </row>
    <row r="7" spans="1:13" ht="12.75" customHeight="1" x14ac:dyDescent="0.25">
      <c r="B7" s="33"/>
      <c r="C7" s="28"/>
      <c r="D7" s="28"/>
      <c r="E7" s="28"/>
      <c r="F7" s="28"/>
      <c r="G7" s="28"/>
      <c r="H7" s="25"/>
      <c r="I7" s="25"/>
      <c r="J7" s="25"/>
      <c r="K7" s="25"/>
    </row>
    <row r="8" spans="1:13" ht="15.75" customHeight="1" x14ac:dyDescent="0.25">
      <c r="B8" s="30" t="s">
        <v>35</v>
      </c>
      <c r="C8" s="32"/>
      <c r="D8" s="32"/>
      <c r="E8" s="32"/>
      <c r="F8" s="80" t="s">
        <v>104</v>
      </c>
      <c r="G8" s="82"/>
      <c r="H8" s="82"/>
      <c r="I8" s="82"/>
      <c r="J8" s="82"/>
      <c r="K8" s="26"/>
    </row>
    <row r="9" spans="1:13" ht="10.5" customHeight="1" x14ac:dyDescent="0.2">
      <c r="B9" s="28"/>
      <c r="C9" s="28"/>
      <c r="D9" s="28"/>
      <c r="E9" s="28"/>
      <c r="F9" s="28"/>
      <c r="G9" s="28"/>
      <c r="H9" s="25"/>
      <c r="I9" s="25"/>
      <c r="J9" s="25"/>
      <c r="K9" s="25"/>
    </row>
    <row r="10" spans="1:13" ht="15.75" x14ac:dyDescent="0.25">
      <c r="B10" s="34" t="s">
        <v>1</v>
      </c>
      <c r="C10" s="28"/>
      <c r="D10" s="28"/>
      <c r="E10" s="28"/>
      <c r="F10" s="83" t="s">
        <v>33</v>
      </c>
      <c r="G10" s="83"/>
      <c r="H10" s="83"/>
      <c r="I10" s="83"/>
      <c r="J10" s="83"/>
      <c r="K10" s="27"/>
    </row>
    <row r="11" spans="1:13" ht="11.25" customHeight="1" x14ac:dyDescent="0.25">
      <c r="B11" s="34"/>
      <c r="C11" s="28"/>
      <c r="D11" s="28"/>
      <c r="E11" s="28"/>
      <c r="F11" s="28"/>
      <c r="G11" s="28"/>
      <c r="H11" s="29"/>
      <c r="I11" s="25"/>
      <c r="J11" s="25"/>
      <c r="K11" s="25"/>
    </row>
    <row r="12" spans="1:13" ht="15.75" x14ac:dyDescent="0.25">
      <c r="B12" s="30" t="s">
        <v>2</v>
      </c>
      <c r="C12" s="28"/>
      <c r="D12" s="28"/>
      <c r="E12" s="28"/>
      <c r="F12" s="78">
        <v>43620</v>
      </c>
      <c r="G12" s="79"/>
      <c r="H12" s="79"/>
      <c r="I12" s="79"/>
      <c r="J12" s="79"/>
      <c r="K12" s="26"/>
    </row>
    <row r="13" spans="1:13" ht="15.75" x14ac:dyDescent="0.25">
      <c r="B13" s="30"/>
      <c r="C13" s="28"/>
      <c r="D13" s="28"/>
      <c r="E13" s="28"/>
      <c r="F13" s="28"/>
      <c r="G13" s="28"/>
      <c r="H13" s="30"/>
      <c r="I13" s="28"/>
      <c r="J13" s="28"/>
      <c r="K13" s="28"/>
    </row>
    <row r="14" spans="1:13" ht="15.75" x14ac:dyDescent="0.25">
      <c r="A14" s="13"/>
      <c r="B14" s="37"/>
      <c r="C14" s="38" t="s">
        <v>36</v>
      </c>
      <c r="D14" s="38"/>
      <c r="E14" s="38"/>
      <c r="F14" s="38"/>
      <c r="G14" s="38"/>
      <c r="H14" s="37"/>
      <c r="I14" s="38"/>
      <c r="J14" s="38"/>
      <c r="K14" s="38"/>
      <c r="L14" s="13"/>
      <c r="M14" s="13"/>
    </row>
    <row r="15" spans="1:13" ht="15.75" x14ac:dyDescent="0.25">
      <c r="A15" s="13"/>
      <c r="B15" s="37"/>
      <c r="C15" t="s">
        <v>28</v>
      </c>
      <c r="D15" s="42" t="s">
        <v>97</v>
      </c>
      <c r="E15" s="38"/>
      <c r="F15" s="38"/>
      <c r="G15" s="38"/>
      <c r="H15" s="37"/>
      <c r="I15" s="38"/>
      <c r="J15" s="38"/>
      <c r="K15" s="38"/>
      <c r="L15" s="13"/>
      <c r="M15" s="13"/>
    </row>
    <row r="16" spans="1:13" x14ac:dyDescent="0.2">
      <c r="A16" s="13"/>
      <c r="C16" t="s">
        <v>29</v>
      </c>
      <c r="D16" s="42" t="s">
        <v>90</v>
      </c>
      <c r="K16" s="38"/>
      <c r="L16" s="13"/>
      <c r="M16" s="13"/>
    </row>
    <row r="17" spans="1:13" x14ac:dyDescent="0.2">
      <c r="A17" s="13"/>
      <c r="C17" t="s">
        <v>30</v>
      </c>
      <c r="D17" s="42" t="s">
        <v>153</v>
      </c>
      <c r="K17" s="38"/>
      <c r="L17" s="13"/>
      <c r="M17" s="13"/>
    </row>
    <row r="18" spans="1:13" ht="27.75" customHeight="1" x14ac:dyDescent="0.2">
      <c r="A18" s="13"/>
      <c r="C18" s="71" t="s">
        <v>64</v>
      </c>
      <c r="D18" s="84" t="s">
        <v>154</v>
      </c>
      <c r="E18" s="84"/>
      <c r="F18" s="84"/>
      <c r="G18" s="84"/>
      <c r="H18" s="84"/>
      <c r="I18" s="84"/>
      <c r="J18" s="84"/>
      <c r="K18" s="84"/>
      <c r="L18" s="13"/>
      <c r="M18" s="13"/>
    </row>
    <row r="19" spans="1:13" x14ac:dyDescent="0.2">
      <c r="A19" s="13"/>
      <c r="C19" t="s">
        <v>65</v>
      </c>
      <c r="D19" s="42" t="s">
        <v>138</v>
      </c>
      <c r="K19" s="38"/>
      <c r="L19" s="13"/>
      <c r="M19" s="13"/>
    </row>
    <row r="20" spans="1:13" x14ac:dyDescent="0.2">
      <c r="A20" s="13"/>
      <c r="C20" t="s">
        <v>66</v>
      </c>
      <c r="D20" s="42" t="s">
        <v>139</v>
      </c>
      <c r="K20" s="38"/>
      <c r="L20" s="13"/>
      <c r="M20" s="13"/>
    </row>
    <row r="21" spans="1:13" ht="15.75" x14ac:dyDescent="0.25">
      <c r="A21" s="13"/>
      <c r="B21" s="37"/>
      <c r="C21" t="s">
        <v>67</v>
      </c>
      <c r="D21" s="42" t="s">
        <v>140</v>
      </c>
      <c r="E21" s="38"/>
      <c r="F21" s="38"/>
      <c r="G21" s="38"/>
      <c r="H21" s="37"/>
      <c r="I21" s="38"/>
      <c r="J21" s="38"/>
      <c r="K21" s="38"/>
      <c r="L21" s="13"/>
      <c r="M21" s="13"/>
    </row>
    <row r="22" spans="1:13" x14ac:dyDescent="0.2">
      <c r="A22" s="13"/>
      <c r="C22" t="s">
        <v>68</v>
      </c>
      <c r="D22" s="56" t="s">
        <v>141</v>
      </c>
      <c r="K22" s="38"/>
      <c r="L22" s="13"/>
      <c r="M22" s="13"/>
    </row>
    <row r="23" spans="1:13" ht="27.75" customHeight="1" x14ac:dyDescent="0.2">
      <c r="A23" s="13"/>
      <c r="C23" s="71" t="s">
        <v>69</v>
      </c>
      <c r="D23" s="84" t="s">
        <v>142</v>
      </c>
      <c r="E23" s="84"/>
      <c r="F23" s="84"/>
      <c r="G23" s="84"/>
      <c r="H23" s="84"/>
      <c r="I23" s="84"/>
      <c r="J23" s="84"/>
      <c r="K23" s="84"/>
      <c r="L23" s="13"/>
      <c r="M23" s="13"/>
    </row>
    <row r="24" spans="1:13" x14ac:dyDescent="0.2">
      <c r="A24" s="13"/>
      <c r="C24" t="s">
        <v>70</v>
      </c>
      <c r="D24" s="56" t="s">
        <v>143</v>
      </c>
      <c r="K24" s="38"/>
      <c r="L24" s="13"/>
      <c r="M24" s="13"/>
    </row>
    <row r="25" spans="1:13" x14ac:dyDescent="0.2">
      <c r="A25" s="13"/>
      <c r="C25" t="s">
        <v>71</v>
      </c>
      <c r="D25" s="56" t="s">
        <v>144</v>
      </c>
      <c r="K25" s="38"/>
      <c r="L25" s="13"/>
      <c r="M25" s="13"/>
    </row>
    <row r="26" spans="1:13" x14ac:dyDescent="0.2">
      <c r="A26" s="13"/>
      <c r="C26" t="s">
        <v>72</v>
      </c>
      <c r="D26" s="56" t="s">
        <v>145</v>
      </c>
      <c r="K26" s="38"/>
      <c r="L26" s="13"/>
      <c r="M26" s="13"/>
    </row>
    <row r="27" spans="1:13" x14ac:dyDescent="0.2">
      <c r="A27" s="13"/>
      <c r="C27" t="s">
        <v>73</v>
      </c>
      <c r="D27" s="42" t="s">
        <v>146</v>
      </c>
      <c r="K27" s="38"/>
      <c r="L27" s="13"/>
      <c r="M27" s="13"/>
    </row>
    <row r="28" spans="1:13" x14ac:dyDescent="0.2">
      <c r="A28" s="13"/>
      <c r="C28" t="s">
        <v>74</v>
      </c>
      <c r="D28" s="42" t="s">
        <v>137</v>
      </c>
      <c r="K28" s="38"/>
      <c r="L28" s="13"/>
      <c r="M28" s="13"/>
    </row>
    <row r="29" spans="1:13" x14ac:dyDescent="0.2">
      <c r="A29" s="13"/>
      <c r="C29" t="s">
        <v>75</v>
      </c>
      <c r="D29" s="42" t="s">
        <v>147</v>
      </c>
      <c r="K29" s="38"/>
      <c r="L29" s="13"/>
      <c r="M29" s="13"/>
    </row>
    <row r="30" spans="1:13" x14ac:dyDescent="0.2">
      <c r="A30" s="13"/>
      <c r="C30" t="s">
        <v>76</v>
      </c>
      <c r="D30" s="42" t="s">
        <v>148</v>
      </c>
      <c r="K30" s="38"/>
      <c r="L30" s="13"/>
      <c r="M30" s="13"/>
    </row>
    <row r="31" spans="1:13" x14ac:dyDescent="0.2">
      <c r="A31" s="13"/>
      <c r="C31" t="s">
        <v>77</v>
      </c>
      <c r="D31" s="42" t="s">
        <v>149</v>
      </c>
      <c r="K31" s="38"/>
      <c r="L31" s="13"/>
      <c r="M31" s="13"/>
    </row>
    <row r="32" spans="1:13" x14ac:dyDescent="0.2">
      <c r="A32" s="13"/>
      <c r="C32" t="s">
        <v>78</v>
      </c>
      <c r="D32" s="42" t="s">
        <v>88</v>
      </c>
      <c r="K32" s="38"/>
      <c r="L32" s="13"/>
      <c r="M32" s="13"/>
    </row>
    <row r="33" spans="1:13" x14ac:dyDescent="0.2">
      <c r="A33" s="13"/>
      <c r="C33" t="s">
        <v>84</v>
      </c>
      <c r="D33" s="42" t="s">
        <v>150</v>
      </c>
      <c r="K33" s="38"/>
      <c r="L33" s="13"/>
      <c r="M33" s="13"/>
    </row>
    <row r="34" spans="1:13" x14ac:dyDescent="0.2">
      <c r="A34" s="13"/>
      <c r="C34" t="s">
        <v>85</v>
      </c>
      <c r="D34" s="42" t="s">
        <v>151</v>
      </c>
      <c r="K34" s="38"/>
      <c r="L34" s="13"/>
      <c r="M34" s="13"/>
    </row>
    <row r="35" spans="1:13" ht="27.75" customHeight="1" x14ac:dyDescent="0.2">
      <c r="A35" s="13"/>
      <c r="C35" s="71" t="s">
        <v>86</v>
      </c>
      <c r="D35" s="84" t="s">
        <v>89</v>
      </c>
      <c r="E35" s="84"/>
      <c r="F35" s="84"/>
      <c r="G35" s="84"/>
      <c r="H35" s="84"/>
      <c r="I35" s="84"/>
      <c r="J35" s="84"/>
      <c r="K35" s="84"/>
      <c r="L35" s="13"/>
      <c r="M35" s="13"/>
    </row>
    <row r="36" spans="1:13" ht="13.5" thickBot="1" x14ac:dyDescent="0.25">
      <c r="B36" s="13"/>
      <c r="C36" s="13"/>
      <c r="D36" s="13"/>
      <c r="E36" s="13"/>
      <c r="F36" s="12"/>
      <c r="G36" s="13"/>
      <c r="H36" s="13"/>
      <c r="I36" s="13"/>
      <c r="J36" s="13"/>
      <c r="K36" s="13"/>
    </row>
    <row r="37" spans="1:13" ht="28.5" customHeight="1" thickTop="1" x14ac:dyDescent="0.2">
      <c r="A37" s="2"/>
      <c r="B37" s="72" t="s">
        <v>3</v>
      </c>
      <c r="C37" s="73"/>
      <c r="D37" s="73"/>
      <c r="E37" s="74"/>
      <c r="F37" s="75" t="s">
        <v>4</v>
      </c>
      <c r="G37" s="76"/>
      <c r="H37" s="77"/>
      <c r="I37" s="73" t="s">
        <v>31</v>
      </c>
      <c r="J37" s="73"/>
      <c r="K37" s="74"/>
    </row>
    <row r="38" spans="1:13" ht="38.25" x14ac:dyDescent="0.2">
      <c r="A38" s="1"/>
      <c r="B38" s="3" t="s">
        <v>5</v>
      </c>
      <c r="C38" s="4" t="s">
        <v>6</v>
      </c>
      <c r="D38" s="4" t="s">
        <v>7</v>
      </c>
      <c r="E38" s="5" t="s">
        <v>8</v>
      </c>
      <c r="F38" s="3" t="s">
        <v>9</v>
      </c>
      <c r="G38" s="4" t="s">
        <v>10</v>
      </c>
      <c r="H38" s="51" t="s">
        <v>11</v>
      </c>
      <c r="I38" s="4" t="s">
        <v>12</v>
      </c>
      <c r="J38" s="4" t="s">
        <v>13</v>
      </c>
      <c r="K38" s="40" t="s">
        <v>14</v>
      </c>
    </row>
    <row r="39" spans="1:13" ht="121.5" customHeight="1" x14ac:dyDescent="0.2">
      <c r="A39" s="1"/>
      <c r="B39" s="6" t="s">
        <v>15</v>
      </c>
      <c r="C39" s="7" t="s">
        <v>16</v>
      </c>
      <c r="D39" s="7" t="s">
        <v>17</v>
      </c>
      <c r="E39" s="8" t="s">
        <v>18</v>
      </c>
      <c r="F39" s="6" t="s">
        <v>19</v>
      </c>
      <c r="G39" s="7" t="s">
        <v>20</v>
      </c>
      <c r="H39" s="52" t="s">
        <v>21</v>
      </c>
      <c r="I39" s="7" t="s">
        <v>22</v>
      </c>
      <c r="J39" s="7" t="s">
        <v>23</v>
      </c>
      <c r="K39" s="41" t="s">
        <v>34</v>
      </c>
    </row>
    <row r="40" spans="1:13" ht="63.75" x14ac:dyDescent="0.2">
      <c r="A40" s="24"/>
      <c r="B40" s="43" t="s">
        <v>108</v>
      </c>
      <c r="C40" s="44" t="s">
        <v>109</v>
      </c>
      <c r="D40" s="43" t="s">
        <v>105</v>
      </c>
      <c r="E40" s="45" t="s">
        <v>106</v>
      </c>
      <c r="F40" s="46" t="s">
        <v>26</v>
      </c>
      <c r="G40" s="47" t="s">
        <v>26</v>
      </c>
      <c r="H40" s="53" t="s">
        <v>26</v>
      </c>
      <c r="I40" s="49" t="s">
        <v>107</v>
      </c>
      <c r="J40" s="49" t="s">
        <v>131</v>
      </c>
      <c r="K40" s="54" t="s">
        <v>25</v>
      </c>
    </row>
    <row r="41" spans="1:13" ht="142.5" customHeight="1" x14ac:dyDescent="0.2">
      <c r="A41" s="24"/>
      <c r="B41" s="43" t="s">
        <v>60</v>
      </c>
      <c r="C41" s="49" t="s">
        <v>79</v>
      </c>
      <c r="D41" s="49" t="s">
        <v>61</v>
      </c>
      <c r="E41" s="67" t="s">
        <v>62</v>
      </c>
      <c r="F41" s="69" t="s">
        <v>26</v>
      </c>
      <c r="G41" s="70" t="s">
        <v>27</v>
      </c>
      <c r="H41" s="53" t="s">
        <v>26</v>
      </c>
      <c r="I41" s="49" t="s">
        <v>98</v>
      </c>
      <c r="J41" s="49" t="s">
        <v>132</v>
      </c>
      <c r="K41" s="68" t="s">
        <v>25</v>
      </c>
    </row>
    <row r="42" spans="1:13" ht="60.75" customHeight="1" x14ac:dyDescent="0.2">
      <c r="A42" s="24"/>
      <c r="B42" s="43" t="s">
        <v>60</v>
      </c>
      <c r="C42" s="44" t="s">
        <v>83</v>
      </c>
      <c r="D42" s="44" t="s">
        <v>63</v>
      </c>
      <c r="E42" s="45" t="s">
        <v>62</v>
      </c>
      <c r="F42" s="46" t="s">
        <v>26</v>
      </c>
      <c r="G42" s="47" t="s">
        <v>26</v>
      </c>
      <c r="H42" s="53" t="s">
        <v>26</v>
      </c>
      <c r="I42" s="49" t="s">
        <v>99</v>
      </c>
      <c r="J42" s="49" t="s">
        <v>133</v>
      </c>
      <c r="K42" s="54" t="s">
        <v>25</v>
      </c>
    </row>
    <row r="43" spans="1:13" ht="76.5" x14ac:dyDescent="0.2">
      <c r="A43" s="24"/>
      <c r="B43" s="43" t="s">
        <v>110</v>
      </c>
      <c r="C43" s="44" t="s">
        <v>120</v>
      </c>
      <c r="D43" s="44" t="s">
        <v>111</v>
      </c>
      <c r="E43" s="45" t="s">
        <v>112</v>
      </c>
      <c r="F43" s="46" t="s">
        <v>26</v>
      </c>
      <c r="G43" s="47" t="s">
        <v>26</v>
      </c>
      <c r="H43" s="53" t="s">
        <v>26</v>
      </c>
      <c r="I43" s="49" t="s">
        <v>127</v>
      </c>
      <c r="J43" s="49" t="s">
        <v>128</v>
      </c>
      <c r="K43" s="54" t="s">
        <v>25</v>
      </c>
    </row>
    <row r="44" spans="1:13" ht="102" x14ac:dyDescent="0.2">
      <c r="A44" s="24"/>
      <c r="B44" s="66" t="s">
        <v>55</v>
      </c>
      <c r="C44" s="49" t="s">
        <v>79</v>
      </c>
      <c r="D44" s="49" t="s">
        <v>56</v>
      </c>
      <c r="E44" s="67" t="s">
        <v>96</v>
      </c>
      <c r="F44" s="46" t="s">
        <v>26</v>
      </c>
      <c r="G44" s="47" t="s">
        <v>26</v>
      </c>
      <c r="H44" s="53" t="s">
        <v>26</v>
      </c>
      <c r="I44" s="49" t="s">
        <v>92</v>
      </c>
      <c r="J44" s="49" t="s">
        <v>121</v>
      </c>
      <c r="K44" s="68" t="s">
        <v>25</v>
      </c>
    </row>
    <row r="45" spans="1:13" ht="165.75" x14ac:dyDescent="0.2">
      <c r="A45" s="24"/>
      <c r="B45" s="64" t="s">
        <v>101</v>
      </c>
      <c r="C45" s="57" t="s">
        <v>102</v>
      </c>
      <c r="D45" s="57" t="s">
        <v>95</v>
      </c>
      <c r="E45" s="63" t="s">
        <v>103</v>
      </c>
      <c r="F45" s="59" t="s">
        <v>26</v>
      </c>
      <c r="G45" s="55" t="s">
        <v>27</v>
      </c>
      <c r="H45" s="60" t="s">
        <v>27</v>
      </c>
      <c r="I45" s="61" t="s">
        <v>130</v>
      </c>
      <c r="J45" s="62" t="s">
        <v>152</v>
      </c>
      <c r="K45" s="63" t="s">
        <v>25</v>
      </c>
    </row>
    <row r="46" spans="1:13" ht="306" x14ac:dyDescent="0.2">
      <c r="A46" s="24"/>
      <c r="B46" s="43" t="s">
        <v>38</v>
      </c>
      <c r="C46" s="44" t="s">
        <v>79</v>
      </c>
      <c r="D46" s="44" t="s">
        <v>95</v>
      </c>
      <c r="E46" s="45" t="s">
        <v>80</v>
      </c>
      <c r="F46" s="46" t="s">
        <v>27</v>
      </c>
      <c r="G46" s="47" t="s">
        <v>27</v>
      </c>
      <c r="H46" s="53" t="s">
        <v>27</v>
      </c>
      <c r="I46" s="49" t="s">
        <v>81</v>
      </c>
      <c r="J46" s="62" t="s">
        <v>155</v>
      </c>
      <c r="K46" s="54" t="s">
        <v>25</v>
      </c>
    </row>
    <row r="47" spans="1:13" ht="127.5" x14ac:dyDescent="0.2">
      <c r="A47" s="24"/>
      <c r="B47" s="43" t="s">
        <v>38</v>
      </c>
      <c r="C47" s="44" t="s">
        <v>79</v>
      </c>
      <c r="D47" s="44" t="s">
        <v>95</v>
      </c>
      <c r="E47" s="45" t="s">
        <v>80</v>
      </c>
      <c r="F47" s="46" t="s">
        <v>27</v>
      </c>
      <c r="G47" s="55" t="s">
        <v>26</v>
      </c>
      <c r="H47" s="53" t="s">
        <v>27</v>
      </c>
      <c r="I47" s="49" t="s">
        <v>39</v>
      </c>
      <c r="J47" s="49" t="s">
        <v>126</v>
      </c>
      <c r="K47" s="54" t="s">
        <v>25</v>
      </c>
    </row>
    <row r="48" spans="1:13" ht="114.75" x14ac:dyDescent="0.2">
      <c r="A48" s="24"/>
      <c r="B48" s="43" t="s">
        <v>38</v>
      </c>
      <c r="C48" s="44" t="s">
        <v>83</v>
      </c>
      <c r="D48" s="44" t="s">
        <v>47</v>
      </c>
      <c r="E48" s="45" t="s">
        <v>48</v>
      </c>
      <c r="F48" s="46" t="s">
        <v>26</v>
      </c>
      <c r="G48" s="47" t="s">
        <v>26</v>
      </c>
      <c r="H48" s="53" t="s">
        <v>26</v>
      </c>
      <c r="I48" s="49" t="s">
        <v>93</v>
      </c>
      <c r="J48" s="49" t="s">
        <v>122</v>
      </c>
      <c r="K48" s="54" t="s">
        <v>25</v>
      </c>
    </row>
    <row r="49" spans="1:11" ht="63.75" x14ac:dyDescent="0.2">
      <c r="A49" s="24"/>
      <c r="B49" s="43" t="s">
        <v>45</v>
      </c>
      <c r="C49" s="44" t="s">
        <v>50</v>
      </c>
      <c r="D49" s="44" t="s">
        <v>47</v>
      </c>
      <c r="E49" s="45" t="s">
        <v>48</v>
      </c>
      <c r="F49" s="46" t="s">
        <v>26</v>
      </c>
      <c r="G49" s="47" t="s">
        <v>26</v>
      </c>
      <c r="H49" s="53" t="s">
        <v>26</v>
      </c>
      <c r="I49" s="49" t="s">
        <v>51</v>
      </c>
      <c r="J49" s="49" t="s">
        <v>87</v>
      </c>
      <c r="K49" s="54" t="s">
        <v>25</v>
      </c>
    </row>
    <row r="50" spans="1:11" ht="178.5" x14ac:dyDescent="0.2">
      <c r="A50" s="24"/>
      <c r="B50" s="64" t="s">
        <v>45</v>
      </c>
      <c r="C50" s="57" t="s">
        <v>46</v>
      </c>
      <c r="D50" s="57" t="s">
        <v>47</v>
      </c>
      <c r="E50" s="58" t="s">
        <v>48</v>
      </c>
      <c r="F50" s="59" t="s">
        <v>26</v>
      </c>
      <c r="G50" s="55" t="s">
        <v>26</v>
      </c>
      <c r="H50" s="60" t="s">
        <v>26</v>
      </c>
      <c r="I50" s="61" t="s">
        <v>49</v>
      </c>
      <c r="J50" s="62" t="s">
        <v>134</v>
      </c>
      <c r="K50" s="63" t="s">
        <v>25</v>
      </c>
    </row>
    <row r="51" spans="1:11" ht="76.5" x14ac:dyDescent="0.2">
      <c r="A51" s="24"/>
      <c r="B51" s="43" t="s">
        <v>52</v>
      </c>
      <c r="C51" s="44" t="s">
        <v>50</v>
      </c>
      <c r="D51" s="44" t="s">
        <v>53</v>
      </c>
      <c r="E51" s="45" t="s">
        <v>54</v>
      </c>
      <c r="F51" s="46" t="s">
        <v>26</v>
      </c>
      <c r="G51" s="47" t="s">
        <v>27</v>
      </c>
      <c r="H51" s="53" t="s">
        <v>26</v>
      </c>
      <c r="I51" s="49" t="s">
        <v>91</v>
      </c>
      <c r="J51" s="49" t="s">
        <v>136</v>
      </c>
      <c r="K51" s="54" t="s">
        <v>25</v>
      </c>
    </row>
    <row r="52" spans="1:11" ht="395.25" x14ac:dyDescent="0.2">
      <c r="A52" s="24"/>
      <c r="B52" s="43" t="s">
        <v>57</v>
      </c>
      <c r="C52" s="44" t="s">
        <v>100</v>
      </c>
      <c r="D52" s="44" t="s">
        <v>58</v>
      </c>
      <c r="E52" s="45" t="s">
        <v>59</v>
      </c>
      <c r="F52" s="46" t="s">
        <v>27</v>
      </c>
      <c r="G52" s="47" t="s">
        <v>27</v>
      </c>
      <c r="H52" s="53" t="s">
        <v>27</v>
      </c>
      <c r="I52" s="49" t="s">
        <v>94</v>
      </c>
      <c r="J52" s="49" t="s">
        <v>135</v>
      </c>
      <c r="K52" s="54" t="s">
        <v>25</v>
      </c>
    </row>
    <row r="53" spans="1:11" ht="140.25" x14ac:dyDescent="0.2">
      <c r="A53" s="24"/>
      <c r="B53" s="43" t="s">
        <v>113</v>
      </c>
      <c r="C53" s="44" t="s">
        <v>114</v>
      </c>
      <c r="D53" s="44" t="s">
        <v>115</v>
      </c>
      <c r="E53" s="45" t="s">
        <v>116</v>
      </c>
      <c r="F53" s="46" t="s">
        <v>26</v>
      </c>
      <c r="G53" s="47" t="s">
        <v>26</v>
      </c>
      <c r="H53" s="53" t="s">
        <v>26</v>
      </c>
      <c r="I53" s="49" t="s">
        <v>117</v>
      </c>
      <c r="J53" s="65" t="s">
        <v>118</v>
      </c>
      <c r="K53" s="54" t="s">
        <v>25</v>
      </c>
    </row>
    <row r="54" spans="1:11" ht="216.75" x14ac:dyDescent="0.2">
      <c r="A54" s="24"/>
      <c r="B54" s="64" t="s">
        <v>42</v>
      </c>
      <c r="C54" s="57" t="s">
        <v>79</v>
      </c>
      <c r="D54" s="57" t="s">
        <v>95</v>
      </c>
      <c r="E54" s="63" t="s">
        <v>80</v>
      </c>
      <c r="F54" s="59" t="s">
        <v>26</v>
      </c>
      <c r="G54" s="55" t="s">
        <v>27</v>
      </c>
      <c r="H54" s="60" t="s">
        <v>27</v>
      </c>
      <c r="I54" s="61" t="s">
        <v>125</v>
      </c>
      <c r="J54" s="62" t="s">
        <v>124</v>
      </c>
      <c r="K54" s="63" t="s">
        <v>25</v>
      </c>
    </row>
    <row r="55" spans="1:11" ht="178.5" x14ac:dyDescent="0.2">
      <c r="A55" s="24"/>
      <c r="B55" s="43" t="s">
        <v>40</v>
      </c>
      <c r="C55" s="44" t="s">
        <v>79</v>
      </c>
      <c r="D55" s="44" t="s">
        <v>95</v>
      </c>
      <c r="E55" s="45" t="s">
        <v>80</v>
      </c>
      <c r="F55" s="46" t="s">
        <v>27</v>
      </c>
      <c r="G55" s="47" t="s">
        <v>26</v>
      </c>
      <c r="H55" s="53" t="s">
        <v>27</v>
      </c>
      <c r="I55" s="49" t="s">
        <v>41</v>
      </c>
      <c r="J55" s="65" t="s">
        <v>129</v>
      </c>
      <c r="K55" s="54" t="s">
        <v>24</v>
      </c>
    </row>
    <row r="56" spans="1:11" ht="217.5" thickBot="1" x14ac:dyDescent="0.25">
      <c r="A56" s="24"/>
      <c r="B56" s="43" t="s">
        <v>43</v>
      </c>
      <c r="C56" s="44" t="s">
        <v>79</v>
      </c>
      <c r="D56" s="44" t="s">
        <v>95</v>
      </c>
      <c r="E56" s="45" t="s">
        <v>80</v>
      </c>
      <c r="F56" s="46" t="s">
        <v>27</v>
      </c>
      <c r="G56" s="47" t="s">
        <v>44</v>
      </c>
      <c r="H56" s="53" t="s">
        <v>27</v>
      </c>
      <c r="I56" s="50" t="s">
        <v>82</v>
      </c>
      <c r="J56" s="49" t="s">
        <v>123</v>
      </c>
      <c r="K56" s="54" t="s">
        <v>25</v>
      </c>
    </row>
    <row r="57" spans="1:11" ht="13.5" thickTop="1" x14ac:dyDescent="0.2">
      <c r="A57" s="9"/>
      <c r="B57" s="10"/>
      <c r="C57" s="10"/>
      <c r="D57" s="10"/>
      <c r="E57" s="10"/>
      <c r="F57" s="11"/>
      <c r="G57" s="11"/>
      <c r="H57" s="11"/>
      <c r="I57" s="11"/>
      <c r="J57" s="10"/>
      <c r="K57" s="10"/>
    </row>
    <row r="58" spans="1:11" ht="15.75" x14ac:dyDescent="0.25">
      <c r="A58" s="9"/>
      <c r="B58" s="39"/>
      <c r="C58" s="38"/>
      <c r="D58" s="38"/>
      <c r="E58" s="38"/>
      <c r="F58" s="38"/>
      <c r="G58" s="38"/>
      <c r="H58" s="37"/>
      <c r="I58" s="38"/>
      <c r="J58" s="38"/>
      <c r="K58" s="1"/>
    </row>
    <row r="59" spans="1:11" ht="15.75" hidden="1" x14ac:dyDescent="0.25">
      <c r="A59" s="9"/>
      <c r="B59" s="39"/>
      <c r="C59" s="38"/>
      <c r="D59" s="38"/>
      <c r="E59" s="38"/>
      <c r="F59" s="38"/>
      <c r="G59" s="38"/>
      <c r="H59" s="37"/>
      <c r="I59" s="38"/>
      <c r="J59" s="38"/>
      <c r="K59" s="1"/>
    </row>
    <row r="60" spans="1:11" hidden="1" x14ac:dyDescent="0.2">
      <c r="A60" s="9"/>
      <c r="B60" s="1"/>
      <c r="C60" s="1"/>
      <c r="D60" s="1"/>
      <c r="E60" s="1"/>
      <c r="F60" s="12"/>
      <c r="G60" s="12"/>
      <c r="H60" s="12"/>
      <c r="I60" s="12"/>
      <c r="J60" s="1"/>
      <c r="K60" s="1"/>
    </row>
    <row r="61" spans="1:11" hidden="1" x14ac:dyDescent="0.2">
      <c r="A61" s="9"/>
      <c r="B61" s="1"/>
      <c r="C61" s="36" t="s">
        <v>24</v>
      </c>
      <c r="D61" s="36" t="s">
        <v>25</v>
      </c>
      <c r="E61" s="36" t="s">
        <v>26</v>
      </c>
      <c r="F61" s="36" t="s">
        <v>27</v>
      </c>
      <c r="G61" s="12"/>
      <c r="H61" s="12"/>
      <c r="I61" s="12"/>
      <c r="J61" s="1"/>
      <c r="K61" s="1"/>
    </row>
    <row r="62" spans="1:11" hidden="1" x14ac:dyDescent="0.2">
      <c r="A62" s="9"/>
      <c r="B62" s="35" t="s">
        <v>27</v>
      </c>
      <c r="C62" s="21">
        <v>4</v>
      </c>
      <c r="D62" s="19">
        <v>8</v>
      </c>
      <c r="E62" s="18">
        <v>12</v>
      </c>
      <c r="F62" s="17">
        <v>16</v>
      </c>
      <c r="G62" s="12"/>
      <c r="H62" s="12"/>
      <c r="I62" s="12"/>
      <c r="J62" s="1"/>
      <c r="K62" s="1"/>
    </row>
    <row r="63" spans="1:11" hidden="1" x14ac:dyDescent="0.2">
      <c r="A63" s="9"/>
      <c r="B63" s="35" t="s">
        <v>26</v>
      </c>
      <c r="C63" s="21">
        <v>3</v>
      </c>
      <c r="D63" s="19">
        <v>6</v>
      </c>
      <c r="E63" s="20">
        <v>9</v>
      </c>
      <c r="F63" s="17">
        <v>12</v>
      </c>
      <c r="G63" s="12"/>
      <c r="H63" s="12"/>
      <c r="I63" s="12"/>
      <c r="J63" s="1"/>
      <c r="K63" s="1"/>
    </row>
    <row r="64" spans="1:11" hidden="1" x14ac:dyDescent="0.2">
      <c r="A64" s="9"/>
      <c r="B64" s="35" t="s">
        <v>25</v>
      </c>
      <c r="C64" s="21">
        <v>2</v>
      </c>
      <c r="D64" s="21">
        <v>4</v>
      </c>
      <c r="E64" s="20">
        <v>6</v>
      </c>
      <c r="F64" s="19">
        <v>8</v>
      </c>
      <c r="G64" s="12"/>
      <c r="H64" s="12"/>
      <c r="I64" s="12"/>
      <c r="J64" s="1"/>
      <c r="K64" s="1"/>
    </row>
    <row r="65" spans="1:11" hidden="1" x14ac:dyDescent="0.2">
      <c r="A65" s="9"/>
      <c r="B65" s="35" t="s">
        <v>24</v>
      </c>
      <c r="C65" s="21">
        <v>1</v>
      </c>
      <c r="D65" s="21">
        <v>2</v>
      </c>
      <c r="E65" s="22">
        <v>3</v>
      </c>
      <c r="F65" s="21">
        <v>4</v>
      </c>
      <c r="G65" s="12"/>
      <c r="H65" s="12"/>
      <c r="I65" s="12"/>
      <c r="J65" s="1"/>
      <c r="K65" s="1"/>
    </row>
    <row r="66" spans="1:11" hidden="1" x14ac:dyDescent="0.2">
      <c r="A66" s="9"/>
      <c r="B66" s="13"/>
      <c r="C66" s="12"/>
      <c r="D66" s="12"/>
      <c r="E66" s="13"/>
      <c r="F66" s="12"/>
      <c r="G66" s="12"/>
      <c r="H66" s="12"/>
      <c r="I66" s="12"/>
      <c r="J66" s="1"/>
      <c r="K66" s="1"/>
    </row>
    <row r="67" spans="1:11" hidden="1" x14ac:dyDescent="0.2">
      <c r="A67" s="9"/>
      <c r="B67" s="1"/>
      <c r="C67" s="1"/>
      <c r="D67" s="1"/>
      <c r="E67" s="1"/>
      <c r="F67" s="12"/>
      <c r="G67" s="12"/>
      <c r="H67" s="12"/>
      <c r="I67" s="12"/>
      <c r="J67" s="1"/>
      <c r="K67" s="1"/>
    </row>
    <row r="68" spans="1:11" hidden="1" x14ac:dyDescent="0.2">
      <c r="A68" s="9"/>
      <c r="B68" s="1"/>
      <c r="C68" s="1"/>
      <c r="D68" s="1"/>
      <c r="E68" s="1"/>
      <c r="F68" s="12"/>
      <c r="G68" s="12"/>
      <c r="H68" s="12"/>
      <c r="I68" s="12"/>
      <c r="J68" s="1"/>
      <c r="K68" s="1"/>
    </row>
    <row r="69" spans="1:11" hidden="1" x14ac:dyDescent="0.2">
      <c r="A69" s="9"/>
      <c r="B69" s="1"/>
      <c r="C69" s="1"/>
      <c r="D69" s="1"/>
      <c r="E69" s="1"/>
      <c r="F69" s="12" t="s">
        <v>24</v>
      </c>
      <c r="G69" s="12"/>
      <c r="H69" s="16">
        <f>IF(F52="",0,IF(F52="Very low",1,IF(F52="Low",2,IF(F52="Medium",3,IF(F52="High",4,F42)))))</f>
        <v>4</v>
      </c>
      <c r="I69" s="16">
        <f>IF(G52="",0,IF(G52="Very low",1,IF(G52="Low",2,IF(G52="Medium",3,IF(G52="High",4,G42)))))</f>
        <v>4</v>
      </c>
      <c r="J69" s="23">
        <f>IF(H69*I69=0,"",IF(H69*I69&gt;0.5,H69*I69))</f>
        <v>16</v>
      </c>
      <c r="K69" s="1" t="str">
        <f>IF(J69="","",IF(J69&lt;5, "Low",IF(J69&lt;11,"Medium",IF(J69&gt;11,"High"))))</f>
        <v>High</v>
      </c>
    </row>
    <row r="70" spans="1:11" hidden="1" x14ac:dyDescent="0.2">
      <c r="A70" s="9"/>
      <c r="B70" s="1"/>
      <c r="C70" s="1"/>
      <c r="D70" s="1"/>
      <c r="E70" s="1"/>
      <c r="F70" s="12" t="s">
        <v>25</v>
      </c>
      <c r="G70" s="12"/>
      <c r="H70" s="16">
        <f>IF(F42="",0,IF(F42="Very low",1,IF(F42="Low",2,IF(F42="Medium",3,IF(F42="High",4,#REF!)))))</f>
        <v>3</v>
      </c>
      <c r="I70" s="16">
        <f>IF(G42="",0,IF(G42="Very low",1,IF(G42="Low",2,IF(G42="Medium",3,IF(G42="High",4,#REF!)))))</f>
        <v>3</v>
      </c>
      <c r="J70" s="23">
        <f t="shared" ref="J70:J88" si="0">IF(H70*I70=0,"",IF(H70*I70&gt;0.5,H70*I70))</f>
        <v>9</v>
      </c>
      <c r="K70" s="1" t="str">
        <f t="shared" ref="K70:K88" si="1">IF(J70="","",IF(J70&lt;5, "Low",IF(J70&lt;11,"Medium",IF(J70&gt;11,"High"))))</f>
        <v>Medium</v>
      </c>
    </row>
    <row r="71" spans="1:11" hidden="1" x14ac:dyDescent="0.2">
      <c r="A71" s="9"/>
      <c r="B71" s="1"/>
      <c r="C71" s="1"/>
      <c r="D71" s="1"/>
      <c r="E71" s="1"/>
      <c r="F71" s="12" t="s">
        <v>26</v>
      </c>
      <c r="G71" s="12"/>
      <c r="H71" s="16" t="e">
        <f>IF(#REF!="",0,IF(#REF!="Very low",1,IF(#REF!="Low",2,IF(#REF!="Medium",3,IF(#REF!="High",4,F44)))))</f>
        <v>#REF!</v>
      </c>
      <c r="I71" s="16" t="e">
        <f>IF(#REF!="",0,IF(#REF!="Very low",1,IF(#REF!="Low",2,IF(#REF!="Medium",3,IF(#REF!="High",4,G44)))))</f>
        <v>#REF!</v>
      </c>
      <c r="J71" s="23" t="e">
        <f t="shared" si="0"/>
        <v>#REF!</v>
      </c>
      <c r="K71" s="1" t="e">
        <f t="shared" si="1"/>
        <v>#REF!</v>
      </c>
    </row>
    <row r="72" spans="1:11" hidden="1" x14ac:dyDescent="0.2">
      <c r="A72" s="9"/>
      <c r="B72" s="1"/>
      <c r="C72" s="1"/>
      <c r="D72" s="1"/>
      <c r="E72" s="1"/>
      <c r="F72" s="12" t="s">
        <v>27</v>
      </c>
      <c r="G72" s="12"/>
      <c r="H72" s="16">
        <f>IF(F44="",0,IF(F44="Very low",1,IF(F44="Low",2,IF(F44="Medium",3,IF(F44="High",4,F46)))))</f>
        <v>3</v>
      </c>
      <c r="I72" s="16">
        <f>IF(G44="",0,IF(G44="Very low",1,IF(G44="Low",2,IF(G44="Medium",3,IF(G44="High",4,G46)))))</f>
        <v>3</v>
      </c>
      <c r="J72" s="23">
        <f t="shared" si="0"/>
        <v>9</v>
      </c>
      <c r="K72" s="1" t="str">
        <f t="shared" si="1"/>
        <v>Medium</v>
      </c>
    </row>
    <row r="73" spans="1:11" hidden="1" x14ac:dyDescent="0.2">
      <c r="A73" s="9"/>
      <c r="B73" s="1"/>
      <c r="C73" s="1"/>
      <c r="D73" s="1"/>
      <c r="E73" s="1"/>
      <c r="F73" s="12"/>
      <c r="G73" s="12"/>
      <c r="H73" s="16">
        <f>IF(F46="",0,IF(F46="Very low",1,IF(F46="Low",2,IF(F46="Medium",3,IF(F46="High",4,F47)))))</f>
        <v>4</v>
      </c>
      <c r="I73" s="16">
        <f>IF(G46="",0,IF(G46="Very low",1,IF(G46="Low",2,IF(G46="Medium",3,IF(G46="High",4,G47)))))</f>
        <v>4</v>
      </c>
      <c r="J73" s="23">
        <f t="shared" si="0"/>
        <v>16</v>
      </c>
      <c r="K73" s="1" t="str">
        <f t="shared" si="1"/>
        <v>High</v>
      </c>
    </row>
    <row r="74" spans="1:11" hidden="1" x14ac:dyDescent="0.2">
      <c r="A74" s="9"/>
      <c r="B74" s="1"/>
      <c r="C74" s="1"/>
      <c r="D74" s="1"/>
      <c r="E74" s="1"/>
      <c r="F74" s="12"/>
      <c r="G74" s="12"/>
      <c r="H74" s="16">
        <f>IF(F47="",0,IF(F47="Very low",1,IF(F47="Low",2,IF(F47="Medium",3,IF(F47="High",4,F49)))))</f>
        <v>4</v>
      </c>
      <c r="I74" s="16">
        <f>IF(G47="",0,IF(G47="Very low",1,IF(G47="Low",2,IF(G47="Medium",3,IF(G47="High",4,G49)))))</f>
        <v>3</v>
      </c>
      <c r="J74" s="23">
        <f t="shared" si="0"/>
        <v>12</v>
      </c>
      <c r="K74" s="1" t="str">
        <f t="shared" si="1"/>
        <v>High</v>
      </c>
    </row>
    <row r="75" spans="1:11" hidden="1" x14ac:dyDescent="0.2">
      <c r="A75" s="9"/>
      <c r="B75" s="1"/>
      <c r="C75" s="1"/>
      <c r="D75" s="1"/>
      <c r="E75" s="1"/>
      <c r="F75" s="12"/>
      <c r="G75" s="12"/>
      <c r="H75" s="16">
        <f>IF(F49="",0,IF(F49="Very low",1,IF(F49="Low",2,IF(F49="Medium",3,IF(F49="High",4,F51)))))</f>
        <v>3</v>
      </c>
      <c r="I75" s="16">
        <f>IF(G49="",0,IF(G49="Very low",1,IF(G49="Low",2,IF(G49="Medium",3,IF(G49="High",4,G51)))))</f>
        <v>3</v>
      </c>
      <c r="J75" s="23">
        <f t="shared" si="0"/>
        <v>9</v>
      </c>
      <c r="K75" s="1" t="str">
        <f t="shared" si="1"/>
        <v>Medium</v>
      </c>
    </row>
    <row r="76" spans="1:11" hidden="1" x14ac:dyDescent="0.2">
      <c r="A76" s="9"/>
      <c r="B76" s="1"/>
      <c r="C76" s="1"/>
      <c r="D76" s="1"/>
      <c r="E76" s="1"/>
      <c r="F76" s="12"/>
      <c r="G76" s="12"/>
      <c r="H76" s="16">
        <f>IF(F51="",0,IF(F51="Very low",1,IF(F51="Low",2,IF(F51="Medium",3,IF(F51="High",4,#REF!)))))</f>
        <v>3</v>
      </c>
      <c r="I76" s="16">
        <f>IF(G51="",0,IF(G51="Very low",1,IF(G51="Low",2,IF(G51="Medium",3,IF(G51="High",4,#REF!)))))</f>
        <v>4</v>
      </c>
      <c r="J76" s="23">
        <f t="shared" si="0"/>
        <v>12</v>
      </c>
      <c r="K76" s="1" t="str">
        <f t="shared" si="1"/>
        <v>High</v>
      </c>
    </row>
    <row r="77" spans="1:11" hidden="1" x14ac:dyDescent="0.2">
      <c r="A77" s="9"/>
      <c r="B77" s="1"/>
      <c r="C77" s="12" t="s">
        <v>24</v>
      </c>
      <c r="D77" s="12" t="s">
        <v>25</v>
      </c>
      <c r="E77" s="12" t="s">
        <v>26</v>
      </c>
      <c r="F77" s="12" t="s">
        <v>27</v>
      </c>
      <c r="G77" s="12"/>
      <c r="H77" s="16" t="e">
        <f>IF(#REF!="",0,IF(#REF!="Very low",1,IF(#REF!="Low",2,IF(#REF!="Medium",3,IF(#REF!="High",4,#REF!)))))</f>
        <v>#REF!</v>
      </c>
      <c r="I77" s="16" t="e">
        <f>IF(#REF!="",0,IF(#REF!="Very low",1,IF(#REF!="Low",2,IF(#REF!="Medium",3,IF(#REF!="High",4,#REF!)))))</f>
        <v>#REF!</v>
      </c>
      <c r="J77" s="23" t="e">
        <f t="shared" si="0"/>
        <v>#REF!</v>
      </c>
      <c r="K77" s="1" t="e">
        <f t="shared" si="1"/>
        <v>#REF!</v>
      </c>
    </row>
    <row r="78" spans="1:11" hidden="1" x14ac:dyDescent="0.2">
      <c r="A78" s="9"/>
      <c r="B78" s="12" t="s">
        <v>24</v>
      </c>
      <c r="C78" s="21">
        <v>1</v>
      </c>
      <c r="D78" s="21">
        <v>2</v>
      </c>
      <c r="E78" s="22">
        <v>3</v>
      </c>
      <c r="F78" s="21">
        <v>4</v>
      </c>
      <c r="G78" s="12"/>
      <c r="H78" s="16" t="e">
        <f>IF(#REF!="",0,IF(#REF!="Very low",1,IF(#REF!="Low",2,IF(#REF!="Medium",3,IF(#REF!="High",4,F53)))))</f>
        <v>#REF!</v>
      </c>
      <c r="I78" s="16" t="e">
        <f>IF(#REF!="",0,IF(#REF!="Very low",1,IF(#REF!="Low",2,IF(#REF!="Medium",3,IF(#REF!="High",4,G53)))))</f>
        <v>#REF!</v>
      </c>
      <c r="J78" s="23" t="e">
        <f t="shared" si="0"/>
        <v>#REF!</v>
      </c>
      <c r="K78" s="1" t="e">
        <f t="shared" si="1"/>
        <v>#REF!</v>
      </c>
    </row>
    <row r="79" spans="1:11" hidden="1" x14ac:dyDescent="0.2">
      <c r="A79" s="9"/>
      <c r="B79" s="12" t="s">
        <v>25</v>
      </c>
      <c r="C79" s="21">
        <v>2</v>
      </c>
      <c r="D79" s="21">
        <v>4</v>
      </c>
      <c r="E79" s="20">
        <v>6</v>
      </c>
      <c r="F79" s="19">
        <v>8</v>
      </c>
      <c r="G79" s="12"/>
      <c r="H79" s="16">
        <f>IF(F53="",0,IF(F53="Very low",1,IF(F53="Low",2,IF(F53="Medium",3,IF(F53="High",4,#REF!)))))</f>
        <v>3</v>
      </c>
      <c r="I79" s="16">
        <f>IF(G53="",0,IF(G53="Very low",1,IF(G53="Low",2,IF(G53="Medium",3,IF(G53="High",4,#REF!)))))</f>
        <v>3</v>
      </c>
      <c r="J79" s="23">
        <f t="shared" si="0"/>
        <v>9</v>
      </c>
      <c r="K79" s="1" t="str">
        <f t="shared" si="1"/>
        <v>Medium</v>
      </c>
    </row>
    <row r="80" spans="1:11" hidden="1" x14ac:dyDescent="0.2">
      <c r="A80" s="9"/>
      <c r="B80" s="12" t="s">
        <v>26</v>
      </c>
      <c r="C80" s="21">
        <v>3</v>
      </c>
      <c r="D80" s="19">
        <v>6</v>
      </c>
      <c r="E80" s="20">
        <v>9</v>
      </c>
      <c r="F80" s="17">
        <v>12</v>
      </c>
      <c r="G80" s="12"/>
      <c r="H80" s="16" t="e">
        <f>IF(#REF!="",0,IF(#REF!="Very low",1,IF(#REF!="Low",2,IF(#REF!="Medium",3,IF(#REF!="High",4,#REF!)))))</f>
        <v>#REF!</v>
      </c>
      <c r="I80" s="16" t="e">
        <f>IF(#REF!="",0,IF(#REF!="Very low",1,IF(#REF!="Low",2,IF(#REF!="Medium",3,IF(#REF!="High",4,#REF!)))))</f>
        <v>#REF!</v>
      </c>
      <c r="J80" s="23" t="e">
        <f t="shared" si="0"/>
        <v>#REF!</v>
      </c>
      <c r="K80" s="1" t="e">
        <f t="shared" si="1"/>
        <v>#REF!</v>
      </c>
    </row>
    <row r="81" spans="1:11" hidden="1" x14ac:dyDescent="0.2">
      <c r="A81" s="9"/>
      <c r="B81" s="12" t="s">
        <v>27</v>
      </c>
      <c r="C81" s="21">
        <v>4</v>
      </c>
      <c r="D81" s="19">
        <v>8</v>
      </c>
      <c r="E81" s="18">
        <v>12</v>
      </c>
      <c r="F81" s="17">
        <v>16</v>
      </c>
      <c r="G81" s="12"/>
      <c r="H81" s="16" t="e">
        <f>IF(#REF!="",0,IF(#REF!="Very low",1,IF(#REF!="Low",2,IF(#REF!="Medium",3,IF(#REF!="High",4,#REF!)))))</f>
        <v>#REF!</v>
      </c>
      <c r="I81" s="16" t="e">
        <f>IF(#REF!="",0,IF(#REF!="Very low",1,IF(#REF!="Low",2,IF(#REF!="Medium",3,IF(#REF!="High",4,#REF!)))))</f>
        <v>#REF!</v>
      </c>
      <c r="J81" s="23" t="e">
        <f t="shared" si="0"/>
        <v>#REF!</v>
      </c>
      <c r="K81" s="1" t="e">
        <f t="shared" si="1"/>
        <v>#REF!</v>
      </c>
    </row>
    <row r="82" spans="1:11" hidden="1" x14ac:dyDescent="0.2">
      <c r="A82" s="9"/>
      <c r="B82" s="12"/>
      <c r="C82" s="12"/>
      <c r="D82" s="12"/>
      <c r="F82" s="12"/>
      <c r="G82" s="12"/>
      <c r="H82" s="16" t="e">
        <f>IF(#REF!="",0,IF(#REF!="Very low",1,IF(#REF!="Low",2,IF(#REF!="Medium",3,IF(#REF!="High",4,#REF!)))))</f>
        <v>#REF!</v>
      </c>
      <c r="I82" s="16" t="e">
        <f>IF(#REF!="",0,IF(#REF!="Very low",1,IF(#REF!="Low",2,IF(#REF!="Medium",3,IF(#REF!="High",4,#REF!)))))</f>
        <v>#REF!</v>
      </c>
      <c r="J82" s="23" t="e">
        <f t="shared" si="0"/>
        <v>#REF!</v>
      </c>
      <c r="K82" s="1" t="e">
        <f t="shared" si="1"/>
        <v>#REF!</v>
      </c>
    </row>
    <row r="83" spans="1:11" hidden="1" x14ac:dyDescent="0.2">
      <c r="A83" s="9"/>
      <c r="B83" s="1"/>
      <c r="C83" s="1"/>
      <c r="D83" s="1"/>
      <c r="E83" s="1"/>
      <c r="F83" s="12"/>
      <c r="G83" s="12"/>
      <c r="H83" s="16" t="e">
        <f>IF(#REF!="",0,IF(#REF!="Very low",1,IF(#REF!="Low",2,IF(#REF!="Medium",3,IF(#REF!="High",4,#REF!)))))</f>
        <v>#REF!</v>
      </c>
      <c r="I83" s="16" t="e">
        <f>IF(#REF!="",0,IF(#REF!="Very low",1,IF(#REF!="Low",2,IF(#REF!="Medium",3,IF(#REF!="High",4,#REF!)))))</f>
        <v>#REF!</v>
      </c>
      <c r="J83" s="23" t="e">
        <f t="shared" si="0"/>
        <v>#REF!</v>
      </c>
      <c r="K83" s="1" t="e">
        <f t="shared" si="1"/>
        <v>#REF!</v>
      </c>
    </row>
    <row r="84" spans="1:11" hidden="1" x14ac:dyDescent="0.2">
      <c r="A84" s="9"/>
      <c r="B84" s="1"/>
      <c r="C84" s="1"/>
      <c r="D84" s="1"/>
      <c r="E84" s="1"/>
      <c r="F84" s="12"/>
      <c r="G84" s="12"/>
      <c r="H84" s="16" t="e">
        <f>IF(#REF!="",0,IF(#REF!="Very low",1,IF(#REF!="Low",2,IF(#REF!="Medium",3,IF(#REF!="High",4,#REF!)))))</f>
        <v>#REF!</v>
      </c>
      <c r="I84" s="16" t="e">
        <f>IF(#REF!="",0,IF(#REF!="Very low",1,IF(#REF!="Low",2,IF(#REF!="Medium",3,IF(#REF!="High",4,#REF!)))))</f>
        <v>#REF!</v>
      </c>
      <c r="J84" s="23" t="e">
        <f t="shared" si="0"/>
        <v>#REF!</v>
      </c>
      <c r="K84" s="1" t="e">
        <f t="shared" si="1"/>
        <v>#REF!</v>
      </c>
    </row>
    <row r="85" spans="1:11" hidden="1" x14ac:dyDescent="0.2">
      <c r="A85" s="9"/>
      <c r="B85" s="1"/>
      <c r="C85" s="1"/>
      <c r="D85" s="1"/>
      <c r="E85" s="1"/>
      <c r="F85" s="12"/>
      <c r="G85" s="12"/>
      <c r="H85" s="16" t="e">
        <f>IF(#REF!="",0,IF(#REF!="Very low",1,IF(#REF!="Low",2,IF(#REF!="Medium",3,IF(#REF!="High",4,#REF!)))))</f>
        <v>#REF!</v>
      </c>
      <c r="I85" s="16" t="e">
        <f>IF(#REF!="",0,IF(#REF!="Very low",1,IF(#REF!="Low",2,IF(#REF!="Medium",3,IF(#REF!="High",4,#REF!)))))</f>
        <v>#REF!</v>
      </c>
      <c r="J85" s="23" t="e">
        <f t="shared" si="0"/>
        <v>#REF!</v>
      </c>
      <c r="K85" s="1" t="e">
        <f t="shared" si="1"/>
        <v>#REF!</v>
      </c>
    </row>
    <row r="86" spans="1:11" hidden="1" x14ac:dyDescent="0.2">
      <c r="A86" s="9"/>
      <c r="B86" s="1"/>
      <c r="C86" s="1"/>
      <c r="D86" s="1"/>
      <c r="E86" s="1"/>
      <c r="F86" s="12"/>
      <c r="G86" s="12"/>
      <c r="H86" s="16" t="e">
        <f>IF(#REF!="",0,IF(#REF!="Very low",1,IF(#REF!="Low",2,IF(#REF!="Medium",3,IF(#REF!="High",4,#REF!)))))</f>
        <v>#REF!</v>
      </c>
      <c r="I86" s="16" t="e">
        <f>IF(#REF!="",0,IF(#REF!="Very low",1,IF(#REF!="Low",2,IF(#REF!="Medium",3,IF(#REF!="High",4,#REF!)))))</f>
        <v>#REF!</v>
      </c>
      <c r="J86" s="23" t="e">
        <f t="shared" si="0"/>
        <v>#REF!</v>
      </c>
      <c r="K86" s="1" t="e">
        <f t="shared" si="1"/>
        <v>#REF!</v>
      </c>
    </row>
    <row r="87" spans="1:11" hidden="1" x14ac:dyDescent="0.2">
      <c r="A87" s="9"/>
      <c r="B87" s="1"/>
      <c r="C87" s="1"/>
      <c r="D87" s="1"/>
      <c r="E87" s="1"/>
      <c r="F87" s="12"/>
      <c r="G87" s="12"/>
      <c r="H87" s="16" t="e">
        <f>IF(#REF!="",0,IF(#REF!="Very low",1,IF(#REF!="Low",2,IF(#REF!="Medium",3,IF(#REF!="High",4,#REF!)))))</f>
        <v>#REF!</v>
      </c>
      <c r="I87" s="16" t="e">
        <f>IF(#REF!="",0,IF(#REF!="Very low",1,IF(#REF!="Low",2,IF(#REF!="Medium",3,IF(#REF!="High",4,#REF!)))))</f>
        <v>#REF!</v>
      </c>
      <c r="J87" s="23" t="e">
        <f t="shared" si="0"/>
        <v>#REF!</v>
      </c>
      <c r="K87" s="1" t="e">
        <f t="shared" si="1"/>
        <v>#REF!</v>
      </c>
    </row>
    <row r="88" spans="1:11" hidden="1" x14ac:dyDescent="0.2">
      <c r="A88" s="9"/>
      <c r="B88" s="1"/>
      <c r="C88" s="1"/>
      <c r="D88" s="1"/>
      <c r="E88" s="1"/>
      <c r="F88" s="12"/>
      <c r="G88" s="12"/>
      <c r="H88" s="16" t="e">
        <f>IF(#REF!="",0,IF(#REF!="Very low",1,IF(#REF!="Low",2,IF(#REF!="Medium",3,IF(#REF!="High",4,F57)))))</f>
        <v>#REF!</v>
      </c>
      <c r="I88" s="16" t="e">
        <f>IF(#REF!="",0,IF(#REF!="Very low",1,IF(#REF!="Low",2,IF(#REF!="Medium",3,IF(#REF!="High",4,G57)))))</f>
        <v>#REF!</v>
      </c>
      <c r="J88" s="23" t="e">
        <f t="shared" si="0"/>
        <v>#REF!</v>
      </c>
      <c r="K88" s="1" t="e">
        <f t="shared" si="1"/>
        <v>#REF!</v>
      </c>
    </row>
    <row r="89" spans="1:11" hidden="1" x14ac:dyDescent="0.2">
      <c r="A89" s="9"/>
      <c r="B89" s="1"/>
      <c r="C89" s="1"/>
      <c r="D89" s="1"/>
      <c r="E89" s="1"/>
      <c r="F89" s="12"/>
      <c r="G89" s="12"/>
      <c r="H89" s="12"/>
      <c r="I89" s="12"/>
      <c r="J89" s="1"/>
      <c r="K89" s="1"/>
    </row>
    <row r="90" spans="1:11" hidden="1" x14ac:dyDescent="0.2">
      <c r="A90" s="1"/>
      <c r="B90" s="1"/>
      <c r="C90" s="1"/>
      <c r="D90" s="1"/>
      <c r="E90" s="1"/>
      <c r="F90" s="12"/>
      <c r="G90" s="12"/>
      <c r="H90" s="12"/>
      <c r="I90" s="12"/>
      <c r="J90" s="1"/>
      <c r="K90" s="1"/>
    </row>
    <row r="91" spans="1:11" hidden="1" x14ac:dyDescent="0.2">
      <c r="A91" s="1"/>
      <c r="B91" s="1"/>
      <c r="C91" s="1"/>
      <c r="D91" s="1"/>
      <c r="E91" s="1"/>
      <c r="F91" s="12"/>
      <c r="G91" s="12"/>
      <c r="H91" s="12"/>
      <c r="I91" s="12"/>
      <c r="J91" s="1"/>
      <c r="K91" s="1"/>
    </row>
    <row r="92" spans="1:11" hidden="1" x14ac:dyDescent="0.2">
      <c r="A92" s="1"/>
      <c r="B92" s="1"/>
      <c r="C92" s="1"/>
      <c r="D92" s="1"/>
      <c r="E92" s="1"/>
      <c r="F92" s="12"/>
      <c r="G92" s="12"/>
      <c r="H92" s="12"/>
      <c r="I92" s="12"/>
      <c r="J92" s="1"/>
      <c r="K92" s="1"/>
    </row>
    <row r="126" ht="13.5" customHeight="1" x14ac:dyDescent="0.2"/>
  </sheetData>
  <sheetProtection selectLockedCells="1"/>
  <sortState ref="A43:K59">
    <sortCondition ref="B43:B59"/>
  </sortState>
  <mergeCells count="11">
    <mergeCell ref="B37:E37"/>
    <mergeCell ref="F37:H37"/>
    <mergeCell ref="I37:K37"/>
    <mergeCell ref="F12:J12"/>
    <mergeCell ref="F4:J4"/>
    <mergeCell ref="F6:J6"/>
    <mergeCell ref="F8:J8"/>
    <mergeCell ref="F10:J10"/>
    <mergeCell ref="D18:K18"/>
    <mergeCell ref="D23:K23"/>
    <mergeCell ref="D35:K35"/>
  </mergeCells>
  <phoneticPr fontId="0" type="noConversion"/>
  <dataValidations count="5">
    <dataValidation type="list" allowBlank="1" showInputMessage="1" showErrorMessage="1" sqref="F55:G56 F46:G47 F49:G49 F51:G53 F40:G44">
      <formula1>$F$69:$F$73</formula1>
    </dataValidation>
    <dataValidation type="list" allowBlank="1" showInputMessage="1" showErrorMessage="1" sqref="F54:G54">
      <formula1>$F$57:$F$59</formula1>
    </dataValidation>
    <dataValidation type="list" allowBlank="1" showInputMessage="1" showErrorMessage="1" sqref="F48:G48">
      <formula1>$F$68:$F$72</formula1>
    </dataValidation>
    <dataValidation type="list" allowBlank="1" showInputMessage="1" showErrorMessage="1" sqref="F50:G50">
      <formula1>$F$58:$F$60</formula1>
    </dataValidation>
    <dataValidation type="list" allowBlank="1" showInputMessage="1" showErrorMessage="1" sqref="F45:G45">
      <formula1>$F$58:$F$61</formula1>
    </dataValidation>
  </dataValidations>
  <pageMargins left="0.74803149606299213" right="0.74803149606299213" top="0.98425196850393704" bottom="0.98425196850393704" header="0.51181102362204722" footer="0.51181102362204722"/>
  <pageSetup paperSize="8" scale="35" orientation="portrait"/>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Risk Assessment for SR2015 No.38: Removing a total of 100 metres of exposed gravel from bars and shoals over a 1 kilometre length of main river</dc:title>
  <dc:creator>Environment Agency</dc:creator>
  <cp:keywords>Generic Risk Assessment for SR2015 No.38: Removing a total of 100 metres of exposed gravel from bars and shoals over a 1 kilometre length of main river</cp:keywords>
  <dc:description>Version 2
Issued: 31/07/2019</dc:description>
  <cp:lastModifiedBy>Registered User</cp:lastModifiedBy>
  <cp:lastPrinted>2014-12-01T14:09:26Z</cp:lastPrinted>
  <dcterms:created xsi:type="dcterms:W3CDTF">2005-05-04T08:30:35Z</dcterms:created>
  <dcterms:modified xsi:type="dcterms:W3CDTF">2019-07-31T14:17:51Z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