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6_{F623DDBC-7898-4F3D-8396-3B2EECD15099}" xr6:coauthVersionLast="36" xr6:coauthVersionMax="36" xr10:uidLastSave="{00000000-0000-0000-0000-000000000000}"/>
  <bookViews>
    <workbookView xWindow="0" yWindow="0" windowWidth="19200" windowHeight="7670" xr2:uid="{EFDA7771-1577-41C9-B8B6-7EB3A3B3513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3" i="1" l="1"/>
  <c r="G169" i="1"/>
  <c r="F169" i="1"/>
  <c r="G148" i="1"/>
  <c r="G173" i="1" s="1"/>
  <c r="F148" i="1"/>
  <c r="F173" i="1" s="1"/>
  <c r="E148" i="1"/>
  <c r="F87" i="1"/>
  <c r="G85" i="1"/>
  <c r="G91" i="1" s="1"/>
  <c r="F85" i="1"/>
  <c r="F91" i="1" s="1"/>
  <c r="E85" i="1"/>
  <c r="E91" i="1" s="1"/>
  <c r="G60" i="1"/>
  <c r="F60" i="1"/>
  <c r="E60" i="1"/>
</calcChain>
</file>

<file path=xl/sharedStrings.xml><?xml version="1.0" encoding="utf-8"?>
<sst xmlns="http://schemas.openxmlformats.org/spreadsheetml/2006/main" count="181" uniqueCount="53">
  <si>
    <t>Table 1.  Public Spending</t>
  </si>
  <si>
    <t xml:space="preserve">The tables below show published budget outturn for the past 5 years (including year just ended) and plans for the following year.  </t>
  </si>
  <si>
    <t>From 2014-15 DFID's basis for assessing aid delivery was to allocate aid across thematic pillars. From 2015-16, this basis changed. DFID’s Estimate is now broken down by organisational structure to be more intuitive and reflective of DFID’s organisational structure, and enable senior staff to be more overtly accountable. As outturn for the prior years was not based on this methodology it is not appropriate to restate these figures on this basis. As a result, the original Estimate headings are displayed for outturn from 2014-15 and from 2015-16 the new basis is shown. This is consistent with information available on the Online System for Central Accounting and Reporting (OSCAR).</t>
  </si>
  <si>
    <t>Basis for 2014-15</t>
  </si>
  <si>
    <t>£000</t>
  </si>
  <si>
    <t>2014-15</t>
  </si>
  <si>
    <t>Outturn</t>
  </si>
  <si>
    <t>Resources (excluding capital grants)</t>
  </si>
  <si>
    <t>of which:</t>
  </si>
  <si>
    <t>Spending in Departmental Expenditure Limits</t>
  </si>
  <si>
    <t>A:  CSC (NDPB) (net) scholarship relating to developing countries</t>
  </si>
  <si>
    <t>B:  Wealth Creation</t>
  </si>
  <si>
    <t xml:space="preserve">C:  Climate Change </t>
  </si>
  <si>
    <t>D: Governance and Security</t>
  </si>
  <si>
    <t>E:  Direct Delivery of Millennium Development Goals</t>
  </si>
  <si>
    <t>F:  Global Partnerships</t>
  </si>
  <si>
    <t>G:  Total Operating Costs</t>
  </si>
  <si>
    <t>H:  Central Programmes</t>
  </si>
  <si>
    <t>I:  Joint Conflict Pool</t>
  </si>
  <si>
    <t>J:  Independent Commission for Aid Impact (NDPB) (net)</t>
  </si>
  <si>
    <t>Non-Voted</t>
  </si>
  <si>
    <t>K:  European Union Attributed Aid</t>
  </si>
  <si>
    <t>Spending in Annually Managed Expenditure</t>
  </si>
  <si>
    <t>Voted</t>
  </si>
  <si>
    <t>L:  Wealth Creation</t>
  </si>
  <si>
    <t>M:  Direct Delivery of Millennium Development Goals</t>
  </si>
  <si>
    <t>N:  Total Operating Costs</t>
  </si>
  <si>
    <t>O:  Central Programmes</t>
  </si>
  <si>
    <t>P:  Climate Change</t>
  </si>
  <si>
    <t>-</t>
  </si>
  <si>
    <t>Total</t>
  </si>
  <si>
    <t>New basis from 2015-16</t>
  </si>
  <si>
    <t>2015-16</t>
  </si>
  <si>
    <t>2016-17</t>
  </si>
  <si>
    <t>2017-18</t>
  </si>
  <si>
    <t>2018-19</t>
  </si>
  <si>
    <t>2019-20</t>
  </si>
  <si>
    <t>Plans</t>
  </si>
  <si>
    <t>B:  Total Operating Costs</t>
  </si>
  <si>
    <t>C:  Independent Commission for Aid Impact (NDPB) (net)</t>
  </si>
  <si>
    <t>D: Conflict, Stability and Security Fund</t>
  </si>
  <si>
    <t>E: Regional Programmes</t>
  </si>
  <si>
    <t>F: Other Central Programmes</t>
  </si>
  <si>
    <t>G: Policy Priorities, International Organisations and Humanitarian</t>
  </si>
  <si>
    <t>H: Prosperity Fund</t>
  </si>
  <si>
    <t>I Equality and Human Rights Commission (ALB)</t>
  </si>
  <si>
    <t>J Government Equalities Office</t>
  </si>
  <si>
    <t xml:space="preserve">K European Union Attributed Aid    </t>
  </si>
  <si>
    <t>L: Other Central Programmes</t>
  </si>
  <si>
    <t>M: Regional Programmes</t>
  </si>
  <si>
    <t>CAPITAL</t>
  </si>
  <si>
    <t>Resources (including capital grants)</t>
  </si>
  <si>
    <t>M: Policy Priorities, International Organisations and Humanitarian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</si>
</sst>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 &quot;;[Red]&quot;-&quot;#,##0&quot; &quot;"/>
    <numFmt numFmtId="165" formatCode="&quot; &quot;#,##0.00&quot; &quot;;&quot;-&quot;#,##0.00&quot; &quot;;&quot; -&quot;00&quot; &quot;;&quot; &quot;@&quot; &quot;"/>
    <numFmt numFmtId="166" formatCode="#,##0;&quot;(&quot;#,##0&quot;)&quot;"/>
    <numFmt numFmtId="167" formatCode="&quot; &quot;#,##0&quot; &quot;;[Red]&quot;(&quot;#,##0&quot;) &quot;;&quot; - &quot;;&quot; &quot;@&quot; &quot;"/>
    <numFmt numFmtId="168" formatCode="&quot; &quot;#,##0&quot; &quot;;&quot;-&quot;#,##0&quot; &quot;;&quot; -&quot;00&quot; &quot;;&quot; &quot;@&quot; &quot;"/>
    <numFmt numFmtId="169" formatCode="&quot; &quot;#,##0&quot; &quot;;&quot;-&quot;#,##0&quot; &quot;;&quot; - &quot;;&quot; &quot;@&quot; &quot;"/>
    <numFmt numFmtId="170" formatCode="#,##0.0000000000"/>
  </numFmts>
  <fonts count="6" x14ac:knownFonts="1">
    <font>
      <sz val="11"/>
      <color theme="1"/>
      <name val="Calibri"/>
      <family val="2"/>
      <scheme val="minor"/>
    </font>
    <font>
      <sz val="10"/>
      <color rgb="FF000000"/>
      <name val="Arial"/>
      <family val="2"/>
    </font>
    <font>
      <b/>
      <sz val="10"/>
      <color rgb="FF000000"/>
      <name val="Arial"/>
      <family val="2"/>
    </font>
    <font>
      <i/>
      <sz val="10"/>
      <color rgb="FF000000"/>
      <name val="Arial"/>
      <family val="2"/>
    </font>
    <font>
      <sz val="11"/>
      <color rgb="FF000000"/>
      <name val="Calibri"/>
      <family val="2"/>
    </font>
    <font>
      <b/>
      <i/>
      <sz val="10"/>
      <color rgb="FF00000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rgb="FFC5D9F1"/>
        <bgColor rgb="FFC5D9F1"/>
      </patternFill>
    </fill>
    <fill>
      <patternFill patternType="solid">
        <fgColor rgb="FFDCE6F1"/>
        <bgColor rgb="FFDCE6F1"/>
      </patternFill>
    </fill>
  </fills>
  <borders count="2">
    <border>
      <left/>
      <right/>
      <top/>
      <bottom/>
      <diagonal/>
    </border>
    <border>
      <left/>
      <right/>
      <top/>
      <bottom style="medium">
        <color rgb="FF000000"/>
      </bottom>
      <diagonal/>
    </border>
  </borders>
  <cellStyleXfs count="3">
    <xf numFmtId="0" fontId="0" fillId="0" borderId="0"/>
    <xf numFmtId="0" fontId="1" fillId="0" borderId="0" applyNumberFormat="0" applyBorder="0" applyProtection="0"/>
    <xf numFmtId="165" fontId="4" fillId="0" borderId="0" applyFont="0" applyFill="0" applyBorder="0" applyAlignment="0" applyProtection="0"/>
  </cellStyleXfs>
  <cellXfs count="54">
    <xf numFmtId="0" fontId="0" fillId="0" borderId="0" xfId="0"/>
    <xf numFmtId="0" fontId="2" fillId="0" borderId="0" xfId="1" applyFont="1" applyFill="1" applyAlignment="1"/>
    <xf numFmtId="0" fontId="1" fillId="0" borderId="0" xfId="1" applyFont="1" applyFill="1" applyAlignment="1"/>
    <xf numFmtId="0" fontId="1" fillId="0" borderId="0" xfId="0" applyFont="1"/>
    <xf numFmtId="0" fontId="1" fillId="0" borderId="0" xfId="1" applyFont="1" applyFill="1" applyAlignment="1">
      <alignment vertical="center" wrapText="1"/>
    </xf>
    <xf numFmtId="0" fontId="3" fillId="0" borderId="0" xfId="1" applyFont="1" applyFill="1" applyAlignment="1">
      <alignment vertical="center" wrapText="1"/>
    </xf>
    <xf numFmtId="164" fontId="2" fillId="0" borderId="0" xfId="1" applyNumberFormat="1" applyFont="1" applyFill="1" applyAlignment="1"/>
    <xf numFmtId="164" fontId="2" fillId="0" borderId="0" xfId="1" applyNumberFormat="1" applyFont="1" applyFill="1" applyAlignment="1">
      <alignment horizontal="center"/>
    </xf>
    <xf numFmtId="0" fontId="2" fillId="2" borderId="0" xfId="1" applyFont="1" applyFill="1" applyAlignment="1"/>
    <xf numFmtId="164" fontId="2" fillId="3" borderId="0" xfId="1" applyNumberFormat="1" applyFont="1" applyFill="1" applyAlignment="1">
      <alignment horizontal="right"/>
    </xf>
    <xf numFmtId="0" fontId="1" fillId="2" borderId="0" xfId="1" applyFont="1" applyFill="1" applyAlignment="1"/>
    <xf numFmtId="164" fontId="2" fillId="3" borderId="0" xfId="1" applyNumberFormat="1" applyFont="1" applyFill="1" applyAlignment="1">
      <alignment horizontal="center"/>
    </xf>
    <xf numFmtId="164" fontId="1" fillId="0" borderId="0" xfId="1" applyNumberFormat="1" applyFont="1" applyFill="1" applyAlignment="1"/>
    <xf numFmtId="0" fontId="3" fillId="0" borderId="0" xfId="1" applyFont="1" applyFill="1" applyAlignment="1"/>
    <xf numFmtId="165" fontId="1" fillId="0" borderId="0" xfId="2" applyFont="1" applyFill="1"/>
    <xf numFmtId="0" fontId="2" fillId="4" borderId="0" xfId="1" applyFont="1" applyFill="1" applyAlignment="1">
      <alignment wrapText="1"/>
    </xf>
    <xf numFmtId="166" fontId="2" fillId="4" borderId="0" xfId="2" applyNumberFormat="1" applyFont="1" applyFill="1" applyAlignment="1"/>
    <xf numFmtId="0" fontId="1" fillId="0" borderId="0" xfId="1" applyFont="1" applyFill="1" applyAlignment="1">
      <alignment wrapText="1"/>
    </xf>
    <xf numFmtId="166" fontId="1" fillId="0" borderId="0" xfId="2" applyNumberFormat="1" applyFont="1" applyFill="1" applyAlignment="1"/>
    <xf numFmtId="167" fontId="1" fillId="0" borderId="0" xfId="1" applyNumberFormat="1" applyFont="1" applyFill="1" applyAlignment="1"/>
    <xf numFmtId="166" fontId="1" fillId="0" borderId="0" xfId="2" applyNumberFormat="1" applyFont="1"/>
    <xf numFmtId="168" fontId="1" fillId="0" borderId="0" xfId="2" applyNumberFormat="1" applyFont="1" applyFill="1"/>
    <xf numFmtId="0" fontId="5" fillId="0" borderId="0" xfId="1" applyFont="1" applyFill="1" applyAlignment="1">
      <alignment wrapText="1"/>
    </xf>
    <xf numFmtId="167" fontId="2" fillId="0" borderId="0" xfId="1" applyNumberFormat="1" applyFont="1" applyFill="1" applyAlignment="1"/>
    <xf numFmtId="0" fontId="2" fillId="0" borderId="0" xfId="0" applyFont="1"/>
    <xf numFmtId="166" fontId="1" fillId="0" borderId="0" xfId="2" applyNumberFormat="1" applyFont="1" applyFill="1" applyAlignment="1">
      <alignment horizontal="right"/>
    </xf>
    <xf numFmtId="0" fontId="2" fillId="3" borderId="0" xfId="1" applyFont="1" applyFill="1" applyAlignment="1"/>
    <xf numFmtId="166" fontId="2" fillId="3" borderId="0" xfId="2" applyNumberFormat="1" applyFont="1" applyFill="1" applyAlignment="1"/>
    <xf numFmtId="168" fontId="2" fillId="0" borderId="0" xfId="2" applyNumberFormat="1" applyFont="1" applyFill="1"/>
    <xf numFmtId="169" fontId="1" fillId="0" borderId="0" xfId="1" applyNumberFormat="1" applyFont="1" applyFill="1" applyAlignment="1"/>
    <xf numFmtId="0" fontId="2" fillId="0" borderId="1" xfId="1" applyFont="1" applyFill="1" applyBorder="1" applyAlignment="1"/>
    <xf numFmtId="169" fontId="1" fillId="0" borderId="1" xfId="1" applyNumberFormat="1" applyFont="1" applyFill="1" applyBorder="1" applyAlignment="1"/>
    <xf numFmtId="164" fontId="2" fillId="0" borderId="1" xfId="1" applyNumberFormat="1" applyFont="1" applyFill="1" applyBorder="1" applyAlignment="1"/>
    <xf numFmtId="166" fontId="2" fillId="4" borderId="0" xfId="1" applyNumberFormat="1" applyFont="1" applyFill="1" applyAlignment="1"/>
    <xf numFmtId="166" fontId="1" fillId="0" borderId="0" xfId="0" applyNumberFormat="1" applyFont="1"/>
    <xf numFmtId="165" fontId="1" fillId="0" borderId="0" xfId="2" applyFont="1"/>
    <xf numFmtId="170" fontId="1" fillId="0" borderId="0" xfId="0" applyNumberFormat="1" applyFont="1"/>
    <xf numFmtId="166" fontId="1" fillId="0" borderId="0" xfId="1" applyNumberFormat="1" applyFont="1" applyFill="1" applyAlignment="1"/>
    <xf numFmtId="166" fontId="2" fillId="0" borderId="0" xfId="1" applyNumberFormat="1" applyFont="1" applyFill="1" applyAlignment="1"/>
    <xf numFmtId="0" fontId="1" fillId="0" borderId="0" xfId="0" applyFont="1" applyAlignment="1">
      <alignment wrapText="1"/>
    </xf>
    <xf numFmtId="166" fontId="1" fillId="0" borderId="0" xfId="1" applyNumberFormat="1" applyFont="1" applyFill="1" applyAlignment="1">
      <alignment horizontal="right"/>
    </xf>
    <xf numFmtId="166" fontId="2" fillId="4" borderId="0" xfId="1" applyNumberFormat="1" applyFont="1" applyFill="1" applyAlignment="1">
      <alignment horizontal="right" indent="1"/>
    </xf>
    <xf numFmtId="166" fontId="1" fillId="0" borderId="0" xfId="2" applyNumberFormat="1" applyFont="1" applyAlignment="1">
      <alignment horizontal="right"/>
    </xf>
    <xf numFmtId="166" fontId="2" fillId="3" borderId="0" xfId="1" applyNumberFormat="1" applyFont="1" applyFill="1" applyAlignment="1"/>
    <xf numFmtId="0" fontId="2" fillId="0" borderId="0" xfId="1" applyFont="1" applyFill="1" applyAlignment="1">
      <alignment wrapText="1"/>
    </xf>
    <xf numFmtId="0" fontId="1" fillId="0" borderId="1" xfId="0" applyFont="1" applyBorder="1"/>
    <xf numFmtId="0" fontId="2" fillId="2" borderId="0" xfId="1" applyFont="1" applyFill="1" applyAlignment="1">
      <alignment wrapText="1"/>
    </xf>
    <xf numFmtId="168" fontId="1" fillId="0" borderId="0" xfId="2" applyNumberFormat="1" applyFont="1"/>
    <xf numFmtId="168" fontId="2" fillId="0" borderId="0" xfId="2" applyNumberFormat="1" applyFont="1" applyFill="1" applyAlignment="1"/>
    <xf numFmtId="166" fontId="2" fillId="4" borderId="0" xfId="2" applyNumberFormat="1" applyFont="1" applyFill="1"/>
    <xf numFmtId="166" fontId="2" fillId="0" borderId="0" xfId="2" applyNumberFormat="1" applyFont="1" applyFill="1" applyAlignment="1"/>
    <xf numFmtId="166" fontId="2" fillId="3" borderId="0" xfId="2" applyNumberFormat="1" applyFont="1" applyFill="1"/>
    <xf numFmtId="166" fontId="1" fillId="0" borderId="1" xfId="0" applyNumberFormat="1" applyFont="1" applyBorder="1"/>
    <xf numFmtId="3" fontId="1" fillId="0" borderId="0" xfId="0" applyNumberFormat="1" applyFont="1"/>
  </cellXfs>
  <cellStyles count="3">
    <cellStyle name="Comma 2" xfId="2" xr:uid="{600601CB-701B-4954-88CB-741F8978DC1D}"/>
    <cellStyle name="Normal" xfId="0" builtinId="0"/>
    <cellStyle name="Normal 2" xfId="1" xr:uid="{7E75BE8B-5017-45BB-BD76-F35C44C0B7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853FD-0FC4-4ED3-BA1D-89F062C1C00E}">
  <dimension ref="A1:L180"/>
  <sheetViews>
    <sheetView tabSelected="1" workbookViewId="0">
      <selection activeCell="F5" sqref="F5"/>
    </sheetView>
  </sheetViews>
  <sheetFormatPr defaultColWidth="9.1796875" defaultRowHeight="12.5" x14ac:dyDescent="0.25"/>
  <cols>
    <col min="1" max="1" width="35.7265625" style="3" customWidth="1"/>
    <col min="2" max="4" width="12.81640625" style="3" bestFit="1" customWidth="1"/>
    <col min="5" max="8" width="12.54296875" style="3" customWidth="1"/>
    <col min="9" max="9" width="66" style="3" customWidth="1"/>
    <col min="10" max="10" width="16.54296875" style="3" bestFit="1" customWidth="1"/>
    <col min="11" max="11" width="17.453125" style="3" bestFit="1" customWidth="1"/>
    <col min="12" max="16384" width="9.1796875" style="3"/>
  </cols>
  <sheetData>
    <row r="1" spans="1:8" ht="13" x14ac:dyDescent="0.3">
      <c r="A1" s="1" t="s">
        <v>0</v>
      </c>
      <c r="B1" s="2"/>
      <c r="C1" s="2"/>
      <c r="D1" s="2"/>
      <c r="E1" s="2"/>
      <c r="F1" s="2"/>
      <c r="G1" s="2"/>
      <c r="H1" s="2"/>
    </row>
    <row r="2" spans="1:8" x14ac:dyDescent="0.25">
      <c r="A2" s="2"/>
      <c r="B2" s="2"/>
      <c r="C2" s="2"/>
      <c r="D2" s="2"/>
      <c r="E2" s="2"/>
      <c r="F2" s="2"/>
      <c r="G2" s="2"/>
      <c r="H2" s="2"/>
    </row>
    <row r="3" spans="1:8" ht="37.5" customHeight="1" x14ac:dyDescent="0.25">
      <c r="A3" s="4" t="s">
        <v>1</v>
      </c>
      <c r="B3" s="4"/>
      <c r="C3" s="4"/>
      <c r="D3" s="4"/>
      <c r="E3" s="4"/>
      <c r="F3" s="4"/>
      <c r="G3" s="4"/>
      <c r="H3" s="4"/>
    </row>
    <row r="4" spans="1:8" ht="86.25" customHeight="1" x14ac:dyDescent="0.25">
      <c r="A4" s="5" t="s">
        <v>2</v>
      </c>
      <c r="B4" s="5"/>
      <c r="C4" s="5"/>
      <c r="D4" s="5"/>
      <c r="E4" s="5"/>
      <c r="F4" s="5"/>
      <c r="G4" s="5"/>
      <c r="H4" s="5"/>
    </row>
    <row r="5" spans="1:8" ht="13" x14ac:dyDescent="0.3">
      <c r="A5" s="2"/>
      <c r="B5" s="2"/>
      <c r="C5" s="2"/>
      <c r="F5" s="6"/>
      <c r="G5" s="6"/>
      <c r="H5" s="6"/>
    </row>
    <row r="6" spans="1:8" ht="13" x14ac:dyDescent="0.3">
      <c r="A6" s="2"/>
      <c r="B6" s="7"/>
      <c r="C6" s="7"/>
      <c r="F6" s="7"/>
      <c r="G6" s="7"/>
      <c r="H6" s="7"/>
    </row>
    <row r="7" spans="1:8" ht="13" x14ac:dyDescent="0.3">
      <c r="A7" s="8" t="s">
        <v>3</v>
      </c>
      <c r="B7" s="9" t="s">
        <v>4</v>
      </c>
      <c r="E7" s="2"/>
      <c r="F7" s="2"/>
    </row>
    <row r="8" spans="1:8" ht="13" x14ac:dyDescent="0.3">
      <c r="A8" s="10"/>
      <c r="B8" s="11" t="s">
        <v>5</v>
      </c>
      <c r="C8" s="7"/>
      <c r="D8" s="2"/>
      <c r="E8" s="2"/>
    </row>
    <row r="9" spans="1:8" ht="13" x14ac:dyDescent="0.3">
      <c r="A9" s="8"/>
      <c r="B9" s="11" t="s">
        <v>6</v>
      </c>
      <c r="C9" s="7"/>
      <c r="D9" s="2"/>
      <c r="E9" s="2"/>
    </row>
    <row r="10" spans="1:8" ht="13" x14ac:dyDescent="0.3">
      <c r="A10" s="1"/>
      <c r="B10" s="7"/>
      <c r="C10" s="7"/>
      <c r="D10" s="7"/>
      <c r="E10" s="7"/>
    </row>
    <row r="11" spans="1:8" ht="13" x14ac:dyDescent="0.3">
      <c r="A11" s="1" t="s">
        <v>7</v>
      </c>
      <c r="B11" s="2"/>
      <c r="C11" s="12"/>
      <c r="D11" s="2"/>
      <c r="E11" s="2"/>
    </row>
    <row r="12" spans="1:8" ht="13" x14ac:dyDescent="0.3">
      <c r="A12" s="13" t="s">
        <v>8</v>
      </c>
      <c r="B12" s="2"/>
      <c r="C12" s="14"/>
      <c r="D12" s="2"/>
      <c r="E12" s="2"/>
    </row>
    <row r="13" spans="1:8" ht="26" x14ac:dyDescent="0.3">
      <c r="A13" s="15" t="s">
        <v>9</v>
      </c>
      <c r="B13" s="16">
        <v>7318063</v>
      </c>
      <c r="C13" s="6"/>
      <c r="D13" s="2"/>
      <c r="E13" s="2"/>
    </row>
    <row r="14" spans="1:8" x14ac:dyDescent="0.25">
      <c r="A14" s="17"/>
      <c r="B14" s="18"/>
      <c r="C14" s="14"/>
      <c r="D14" s="2"/>
      <c r="E14" s="2"/>
    </row>
    <row r="15" spans="1:8" ht="25" x14ac:dyDescent="0.25">
      <c r="A15" s="17" t="s">
        <v>10</v>
      </c>
      <c r="B15" s="18">
        <v>24691</v>
      </c>
      <c r="C15" s="14"/>
      <c r="D15" s="2"/>
      <c r="E15" s="2"/>
    </row>
    <row r="16" spans="1:8" x14ac:dyDescent="0.25">
      <c r="A16" s="17"/>
      <c r="B16" s="18"/>
      <c r="C16" s="14"/>
      <c r="D16" s="19"/>
      <c r="E16" s="19"/>
    </row>
    <row r="17" spans="1:5" x14ac:dyDescent="0.25">
      <c r="A17" s="17" t="s">
        <v>11</v>
      </c>
      <c r="B17" s="20">
        <v>479820</v>
      </c>
      <c r="C17" s="14"/>
      <c r="D17" s="2"/>
      <c r="E17" s="2"/>
    </row>
    <row r="18" spans="1:5" x14ac:dyDescent="0.25">
      <c r="A18" s="17"/>
      <c r="B18" s="20"/>
      <c r="C18" s="14"/>
      <c r="D18" s="2"/>
      <c r="E18" s="2"/>
    </row>
    <row r="19" spans="1:5" x14ac:dyDescent="0.25">
      <c r="A19" s="17" t="s">
        <v>12</v>
      </c>
      <c r="B19" s="18">
        <v>387867</v>
      </c>
      <c r="C19" s="14"/>
      <c r="D19" s="2"/>
      <c r="E19" s="2"/>
    </row>
    <row r="20" spans="1:5" x14ac:dyDescent="0.25">
      <c r="A20" s="17"/>
      <c r="B20" s="18"/>
      <c r="C20" s="14"/>
      <c r="D20" s="2"/>
      <c r="E20" s="2"/>
    </row>
    <row r="21" spans="1:5" x14ac:dyDescent="0.25">
      <c r="A21" s="17" t="s">
        <v>13</v>
      </c>
      <c r="B21" s="18">
        <v>584785</v>
      </c>
      <c r="C21" s="14"/>
      <c r="D21" s="2"/>
      <c r="E21" s="2"/>
    </row>
    <row r="22" spans="1:5" x14ac:dyDescent="0.25">
      <c r="A22" s="17"/>
      <c r="B22" s="18"/>
      <c r="C22" s="14"/>
      <c r="D22" s="2"/>
      <c r="E22" s="2"/>
    </row>
    <row r="23" spans="1:5" ht="25" x14ac:dyDescent="0.25">
      <c r="A23" s="17" t="s">
        <v>14</v>
      </c>
      <c r="B23" s="18">
        <v>3908378</v>
      </c>
      <c r="C23" s="14"/>
      <c r="D23" s="2"/>
      <c r="E23" s="2"/>
    </row>
    <row r="24" spans="1:5" x14ac:dyDescent="0.25">
      <c r="A24" s="17"/>
      <c r="B24" s="18"/>
      <c r="C24" s="14"/>
      <c r="D24" s="2"/>
      <c r="E24" s="2"/>
    </row>
    <row r="25" spans="1:5" x14ac:dyDescent="0.25">
      <c r="A25" s="17" t="s">
        <v>15</v>
      </c>
      <c r="B25" s="18">
        <v>1264645</v>
      </c>
      <c r="C25" s="14"/>
      <c r="D25" s="2"/>
      <c r="E25" s="2"/>
    </row>
    <row r="26" spans="1:5" x14ac:dyDescent="0.25">
      <c r="A26" s="17"/>
      <c r="B26" s="18"/>
      <c r="C26" s="14"/>
      <c r="D26" s="2"/>
      <c r="E26" s="2"/>
    </row>
    <row r="27" spans="1:5" x14ac:dyDescent="0.25">
      <c r="A27" s="17" t="s">
        <v>16</v>
      </c>
      <c r="B27" s="18">
        <v>245900</v>
      </c>
      <c r="C27" s="21"/>
      <c r="D27" s="2"/>
      <c r="E27" s="2"/>
    </row>
    <row r="28" spans="1:5" x14ac:dyDescent="0.25">
      <c r="A28" s="17"/>
      <c r="B28" s="18"/>
      <c r="C28" s="14"/>
      <c r="D28" s="2"/>
      <c r="E28" s="2"/>
    </row>
    <row r="29" spans="1:5" x14ac:dyDescent="0.25">
      <c r="A29" s="17" t="s">
        <v>17</v>
      </c>
      <c r="B29" s="18">
        <v>-23208</v>
      </c>
      <c r="C29" s="21"/>
    </row>
    <row r="30" spans="1:5" x14ac:dyDescent="0.25">
      <c r="A30" s="17"/>
      <c r="B30" s="18"/>
      <c r="C30" s="14"/>
    </row>
    <row r="31" spans="1:5" x14ac:dyDescent="0.25">
      <c r="A31" s="17" t="s">
        <v>18</v>
      </c>
      <c r="B31" s="18">
        <v>25518</v>
      </c>
      <c r="C31" s="14"/>
    </row>
    <row r="32" spans="1:5" x14ac:dyDescent="0.25">
      <c r="A32" s="17"/>
      <c r="B32" s="18"/>
      <c r="C32" s="14"/>
    </row>
    <row r="33" spans="1:10" ht="25" x14ac:dyDescent="0.25">
      <c r="A33" s="17" t="s">
        <v>19</v>
      </c>
      <c r="B33" s="18">
        <v>3667</v>
      </c>
      <c r="C33" s="14"/>
    </row>
    <row r="34" spans="1:10" x14ac:dyDescent="0.25">
      <c r="A34" s="17"/>
      <c r="B34" s="18"/>
      <c r="C34" s="14"/>
    </row>
    <row r="35" spans="1:10" ht="13" x14ac:dyDescent="0.3">
      <c r="A35" s="22" t="s">
        <v>20</v>
      </c>
      <c r="B35" s="18"/>
      <c r="C35" s="14"/>
    </row>
    <row r="36" spans="1:10" x14ac:dyDescent="0.25">
      <c r="A36" s="17" t="s">
        <v>21</v>
      </c>
      <c r="B36" s="18">
        <v>416000</v>
      </c>
      <c r="C36" s="12"/>
    </row>
    <row r="37" spans="1:10" x14ac:dyDescent="0.25">
      <c r="A37" s="17"/>
      <c r="B37" s="18"/>
      <c r="C37" s="14"/>
    </row>
    <row r="38" spans="1:10" ht="26" x14ac:dyDescent="0.3">
      <c r="A38" s="15" t="s">
        <v>22</v>
      </c>
      <c r="B38" s="16">
        <v>109004</v>
      </c>
      <c r="C38" s="23"/>
    </row>
    <row r="39" spans="1:10" ht="13" x14ac:dyDescent="0.3">
      <c r="A39" s="22" t="s">
        <v>23</v>
      </c>
      <c r="B39" s="18"/>
      <c r="C39" s="14"/>
      <c r="D39" s="2"/>
      <c r="E39" s="2"/>
    </row>
    <row r="40" spans="1:10" x14ac:dyDescent="0.25">
      <c r="A40" s="17" t="s">
        <v>24</v>
      </c>
      <c r="B40" s="18">
        <v>-462</v>
      </c>
      <c r="C40" s="14"/>
      <c r="D40" s="2"/>
      <c r="E40" s="2"/>
    </row>
    <row r="41" spans="1:10" x14ac:dyDescent="0.25">
      <c r="A41" s="17"/>
      <c r="B41" s="18"/>
      <c r="C41" s="14"/>
      <c r="D41" s="2"/>
      <c r="E41" s="2"/>
    </row>
    <row r="42" spans="1:10" ht="25" x14ac:dyDescent="0.25">
      <c r="A42" s="17" t="s">
        <v>25</v>
      </c>
      <c r="B42" s="18">
        <v>-75130</v>
      </c>
      <c r="C42" s="14"/>
      <c r="D42" s="2"/>
      <c r="E42" s="2"/>
    </row>
    <row r="43" spans="1:10" ht="13" x14ac:dyDescent="0.3">
      <c r="A43" s="17"/>
      <c r="B43" s="18"/>
      <c r="C43" s="14"/>
      <c r="D43" s="2"/>
      <c r="E43" s="24"/>
      <c r="G43" s="24"/>
      <c r="H43" s="24"/>
      <c r="I43" s="24"/>
      <c r="J43" s="24"/>
    </row>
    <row r="44" spans="1:10" x14ac:dyDescent="0.25">
      <c r="A44" s="17" t="s">
        <v>26</v>
      </c>
      <c r="B44" s="18">
        <v>-370</v>
      </c>
      <c r="C44" s="14"/>
      <c r="D44" s="2"/>
      <c r="E44" s="2"/>
    </row>
    <row r="45" spans="1:10" x14ac:dyDescent="0.25">
      <c r="A45" s="17"/>
      <c r="B45" s="18"/>
      <c r="C45" s="14"/>
      <c r="D45" s="2"/>
      <c r="E45" s="2"/>
    </row>
    <row r="46" spans="1:10" x14ac:dyDescent="0.25">
      <c r="A46" s="17" t="s">
        <v>27</v>
      </c>
      <c r="B46" s="18">
        <v>184966</v>
      </c>
      <c r="C46" s="19"/>
      <c r="D46" s="2"/>
      <c r="E46" s="2"/>
    </row>
    <row r="47" spans="1:10" x14ac:dyDescent="0.25">
      <c r="A47" s="17"/>
      <c r="B47" s="18"/>
      <c r="C47" s="14"/>
      <c r="D47" s="2"/>
      <c r="E47" s="2"/>
    </row>
    <row r="48" spans="1:10" x14ac:dyDescent="0.25">
      <c r="A48" s="17" t="s">
        <v>28</v>
      </c>
      <c r="B48" s="25" t="s">
        <v>29</v>
      </c>
      <c r="C48" s="14"/>
      <c r="D48" s="2"/>
      <c r="E48" s="2"/>
    </row>
    <row r="49" spans="1:10" x14ac:dyDescent="0.25">
      <c r="A49" s="17"/>
      <c r="B49" s="18"/>
      <c r="C49" s="14"/>
      <c r="D49" s="2"/>
      <c r="E49" s="2"/>
    </row>
    <row r="50" spans="1:10" ht="13" x14ac:dyDescent="0.3">
      <c r="A50" s="26" t="s">
        <v>30</v>
      </c>
      <c r="B50" s="27">
        <v>7427067</v>
      </c>
      <c r="C50" s="28"/>
      <c r="D50" s="2"/>
      <c r="E50" s="2"/>
    </row>
    <row r="51" spans="1:10" ht="13" x14ac:dyDescent="0.3">
      <c r="A51" s="1"/>
      <c r="B51" s="29"/>
      <c r="C51" s="29"/>
      <c r="D51" s="29"/>
      <c r="E51" s="6"/>
      <c r="F51" s="6"/>
      <c r="G51" s="6"/>
    </row>
    <row r="52" spans="1:10" ht="13.5" thickBot="1" x14ac:dyDescent="0.35">
      <c r="A52" s="30"/>
      <c r="B52" s="31"/>
      <c r="C52" s="31"/>
      <c r="D52" s="31"/>
      <c r="E52" s="32"/>
      <c r="F52" s="32"/>
      <c r="G52" s="32"/>
    </row>
    <row r="53" spans="1:10" ht="13" x14ac:dyDescent="0.3">
      <c r="A53" s="1"/>
      <c r="B53" s="29"/>
      <c r="C53" s="29"/>
      <c r="D53" s="29"/>
      <c r="E53" s="29"/>
      <c r="F53" s="6"/>
      <c r="G53" s="6"/>
      <c r="H53" s="6"/>
    </row>
    <row r="54" spans="1:10" ht="13" x14ac:dyDescent="0.3">
      <c r="A54" s="8" t="s">
        <v>31</v>
      </c>
      <c r="B54" s="29"/>
      <c r="C54" s="9" t="s">
        <v>4</v>
      </c>
      <c r="D54" s="9" t="s">
        <v>4</v>
      </c>
      <c r="E54" s="9" t="s">
        <v>4</v>
      </c>
      <c r="F54" s="9" t="s">
        <v>4</v>
      </c>
      <c r="G54" s="9" t="s">
        <v>4</v>
      </c>
    </row>
    <row r="55" spans="1:10" ht="13" x14ac:dyDescent="0.3">
      <c r="A55" s="10"/>
      <c r="B55" s="29"/>
      <c r="C55" s="11" t="s">
        <v>32</v>
      </c>
      <c r="D55" s="11" t="s">
        <v>33</v>
      </c>
      <c r="E55" s="11" t="s">
        <v>34</v>
      </c>
      <c r="F55" s="11" t="s">
        <v>35</v>
      </c>
      <c r="G55" s="11" t="s">
        <v>36</v>
      </c>
    </row>
    <row r="56" spans="1:10" ht="13" x14ac:dyDescent="0.3">
      <c r="A56" s="8"/>
      <c r="B56" s="29"/>
      <c r="C56" s="11" t="s">
        <v>6</v>
      </c>
      <c r="D56" s="11" t="s">
        <v>6</v>
      </c>
      <c r="E56" s="11" t="s">
        <v>6</v>
      </c>
      <c r="F56" s="11" t="s">
        <v>6</v>
      </c>
      <c r="G56" s="11" t="s">
        <v>37</v>
      </c>
    </row>
    <row r="57" spans="1:10" ht="13" x14ac:dyDescent="0.3">
      <c r="A57" s="1"/>
      <c r="B57" s="29"/>
      <c r="C57" s="29"/>
      <c r="D57" s="7"/>
      <c r="E57" s="6"/>
      <c r="F57" s="6"/>
      <c r="G57" s="6"/>
    </row>
    <row r="58" spans="1:10" ht="13" x14ac:dyDescent="0.3">
      <c r="A58" s="1" t="s">
        <v>7</v>
      </c>
      <c r="B58" s="29"/>
      <c r="C58" s="29"/>
      <c r="D58" s="2"/>
      <c r="E58" s="6"/>
      <c r="F58" s="6"/>
      <c r="G58" s="6"/>
    </row>
    <row r="59" spans="1:10" ht="13" x14ac:dyDescent="0.3">
      <c r="A59" s="13" t="s">
        <v>8</v>
      </c>
      <c r="B59" s="29"/>
      <c r="C59" s="29"/>
      <c r="D59" s="2"/>
      <c r="E59" s="6"/>
      <c r="F59" s="6"/>
      <c r="G59" s="6"/>
    </row>
    <row r="60" spans="1:10" ht="26" x14ac:dyDescent="0.3">
      <c r="A60" s="15" t="s">
        <v>9</v>
      </c>
      <c r="B60" s="29"/>
      <c r="C60" s="33">
        <v>7137648</v>
      </c>
      <c r="D60" s="33">
        <v>7407089.7451699972</v>
      </c>
      <c r="E60" s="33">
        <f>SUM(E62:E83)</f>
        <v>7557656</v>
      </c>
      <c r="F60" s="33">
        <f>SUM(F62:F83)+1</f>
        <v>7196351.93817</v>
      </c>
      <c r="G60" s="33">
        <f>SUM(G62:G83)</f>
        <v>7056215</v>
      </c>
      <c r="H60" s="34"/>
      <c r="I60" s="35"/>
      <c r="J60" s="36"/>
    </row>
    <row r="61" spans="1:10" ht="13" x14ac:dyDescent="0.3">
      <c r="A61" s="1"/>
      <c r="B61" s="29"/>
      <c r="C61" s="37"/>
      <c r="D61" s="38"/>
      <c r="E61" s="38"/>
      <c r="F61" s="38"/>
      <c r="G61" s="38"/>
    </row>
    <row r="62" spans="1:10" ht="49.5" customHeight="1" x14ac:dyDescent="0.25">
      <c r="A62" s="17" t="s">
        <v>10</v>
      </c>
      <c r="B62" s="29"/>
      <c r="C62" s="37">
        <v>27028</v>
      </c>
      <c r="D62" s="37">
        <v>25472.589909999999</v>
      </c>
      <c r="E62" s="37">
        <v>26186</v>
      </c>
      <c r="F62" s="37">
        <v>27820</v>
      </c>
      <c r="G62" s="37">
        <v>25695</v>
      </c>
      <c r="H62" s="39"/>
    </row>
    <row r="63" spans="1:10" x14ac:dyDescent="0.25">
      <c r="A63" s="17"/>
      <c r="B63" s="29"/>
      <c r="C63" s="37"/>
      <c r="D63" s="37"/>
      <c r="E63" s="37"/>
      <c r="F63" s="37"/>
      <c r="G63" s="37"/>
    </row>
    <row r="64" spans="1:10" x14ac:dyDescent="0.25">
      <c r="A64" s="17" t="s">
        <v>38</v>
      </c>
      <c r="B64" s="29"/>
      <c r="C64" s="37">
        <v>239354</v>
      </c>
      <c r="D64" s="37">
        <v>262063.80482000002</v>
      </c>
      <c r="E64" s="37">
        <v>277358</v>
      </c>
      <c r="F64" s="37">
        <v>303465.87306000001</v>
      </c>
      <c r="G64" s="40">
        <v>219543</v>
      </c>
      <c r="H64" s="39"/>
    </row>
    <row r="65" spans="1:11" x14ac:dyDescent="0.25">
      <c r="A65" s="17"/>
      <c r="B65" s="29"/>
      <c r="C65" s="37"/>
      <c r="D65" s="37"/>
      <c r="E65" s="37"/>
      <c r="F65" s="37"/>
      <c r="G65" s="40"/>
    </row>
    <row r="66" spans="1:11" ht="43.5" customHeight="1" x14ac:dyDescent="0.25">
      <c r="A66" s="17" t="s">
        <v>39</v>
      </c>
      <c r="B66" s="29"/>
      <c r="C66" s="37">
        <v>2246</v>
      </c>
      <c r="D66" s="37">
        <v>3144.9223500000003</v>
      </c>
      <c r="E66" s="37">
        <v>3713</v>
      </c>
      <c r="F66" s="37">
        <v>3426.7949399999998</v>
      </c>
      <c r="G66" s="40">
        <v>3386</v>
      </c>
      <c r="H66" s="39"/>
    </row>
    <row r="67" spans="1:11" x14ac:dyDescent="0.25">
      <c r="A67" s="17"/>
      <c r="B67" s="29"/>
      <c r="C67" s="37"/>
      <c r="D67" s="37"/>
      <c r="E67" s="37"/>
      <c r="F67" s="37"/>
      <c r="G67" s="40"/>
    </row>
    <row r="68" spans="1:11" x14ac:dyDescent="0.25">
      <c r="A68" s="17" t="s">
        <v>40</v>
      </c>
      <c r="B68" s="29"/>
      <c r="C68" s="37">
        <v>90287</v>
      </c>
      <c r="D68" s="37">
        <v>121115.95730000001</v>
      </c>
      <c r="E68" s="25">
        <v>115096</v>
      </c>
      <c r="F68" s="37">
        <v>126615.31569999999</v>
      </c>
      <c r="G68" s="40">
        <v>68127</v>
      </c>
      <c r="H68" s="39"/>
    </row>
    <row r="69" spans="1:11" x14ac:dyDescent="0.25">
      <c r="A69" s="17"/>
      <c r="B69" s="29"/>
      <c r="C69" s="37"/>
      <c r="D69" s="37"/>
      <c r="E69" s="37"/>
      <c r="F69" s="37"/>
      <c r="G69" s="37"/>
    </row>
    <row r="70" spans="1:11" x14ac:dyDescent="0.25">
      <c r="A70" s="17" t="s">
        <v>41</v>
      </c>
      <c r="B70" s="29"/>
      <c r="C70" s="37">
        <v>3616685</v>
      </c>
      <c r="D70" s="37">
        <v>3853503.748029999</v>
      </c>
      <c r="E70" s="37">
        <v>3721399</v>
      </c>
      <c r="F70" s="37">
        <v>3583855.7558300002</v>
      </c>
      <c r="G70" s="37">
        <v>3200703</v>
      </c>
    </row>
    <row r="71" spans="1:11" x14ac:dyDescent="0.25">
      <c r="A71" s="17"/>
      <c r="B71" s="29"/>
      <c r="C71" s="37"/>
      <c r="D71" s="37"/>
      <c r="E71" s="37"/>
      <c r="F71" s="37"/>
      <c r="G71" s="37"/>
    </row>
    <row r="72" spans="1:11" x14ac:dyDescent="0.25">
      <c r="A72" s="17" t="s">
        <v>42</v>
      </c>
      <c r="B72" s="29"/>
      <c r="C72" s="37">
        <v>-20933</v>
      </c>
      <c r="D72" s="37">
        <v>-6496.7620799999995</v>
      </c>
      <c r="E72" s="37">
        <v>-10367</v>
      </c>
      <c r="F72" s="37">
        <v>-11873.720929999999</v>
      </c>
      <c r="G72" s="37">
        <v>204366</v>
      </c>
    </row>
    <row r="73" spans="1:11" x14ac:dyDescent="0.25">
      <c r="A73" s="17"/>
      <c r="B73" s="29"/>
      <c r="C73" s="37"/>
      <c r="D73" s="37"/>
      <c r="E73" s="37"/>
      <c r="F73" s="37"/>
      <c r="G73" s="37"/>
    </row>
    <row r="74" spans="1:11" customFormat="1" ht="26" x14ac:dyDescent="0.35">
      <c r="A74" s="17" t="s">
        <v>43</v>
      </c>
      <c r="B74" s="29"/>
      <c r="C74" s="37">
        <v>2689204</v>
      </c>
      <c r="D74" s="37">
        <v>2650285.4848399987</v>
      </c>
      <c r="E74" s="37">
        <v>2985271</v>
      </c>
      <c r="F74" s="37">
        <v>2666090.6700999998</v>
      </c>
      <c r="G74" s="37">
        <v>2790426</v>
      </c>
      <c r="H74" s="3"/>
      <c r="I74" s="3"/>
      <c r="J74" s="3"/>
      <c r="K74" s="3"/>
    </row>
    <row r="75" spans="1:11" customFormat="1" ht="14.5" x14ac:dyDescent="0.35">
      <c r="A75" s="1"/>
      <c r="B75" s="29"/>
      <c r="C75" s="37"/>
      <c r="D75" s="38"/>
      <c r="E75" s="38"/>
      <c r="F75" s="37"/>
      <c r="G75" s="38"/>
      <c r="H75" s="3"/>
      <c r="I75" s="3"/>
      <c r="J75" s="3"/>
      <c r="K75" s="3"/>
    </row>
    <row r="76" spans="1:11" customFormat="1" ht="14.5" x14ac:dyDescent="0.35">
      <c r="A76" s="17" t="s">
        <v>44</v>
      </c>
      <c r="B76" s="29"/>
      <c r="C76" s="40" t="s">
        <v>29</v>
      </c>
      <c r="D76" s="40" t="s">
        <v>29</v>
      </c>
      <c r="E76" s="40" t="s">
        <v>29</v>
      </c>
      <c r="F76" s="37">
        <v>8275.6606699999993</v>
      </c>
      <c r="G76" s="40">
        <v>60969</v>
      </c>
      <c r="H76" s="3"/>
      <c r="I76" s="3"/>
      <c r="J76" s="3"/>
      <c r="K76" s="3"/>
    </row>
    <row r="77" spans="1:11" customFormat="1" ht="14.5" x14ac:dyDescent="0.35">
      <c r="A77" s="1"/>
      <c r="B77" s="29"/>
      <c r="C77" s="37"/>
      <c r="D77" s="38"/>
      <c r="E77" s="38"/>
      <c r="F77" s="37"/>
      <c r="G77" s="38"/>
      <c r="H77" s="3"/>
      <c r="I77" s="3"/>
      <c r="J77" s="3"/>
      <c r="K77" s="3"/>
    </row>
    <row r="78" spans="1:11" customFormat="1" ht="26" x14ac:dyDescent="0.35">
      <c r="A78" s="17" t="s">
        <v>45</v>
      </c>
      <c r="B78" s="29"/>
      <c r="C78" s="40" t="s">
        <v>29</v>
      </c>
      <c r="D78" s="40" t="s">
        <v>29</v>
      </c>
      <c r="E78" s="40" t="s">
        <v>29</v>
      </c>
      <c r="F78" s="37">
        <v>18256.856829999997</v>
      </c>
      <c r="G78" s="40" t="s">
        <v>29</v>
      </c>
      <c r="H78" s="3"/>
      <c r="I78" s="3"/>
      <c r="J78" s="3"/>
      <c r="K78" s="3"/>
    </row>
    <row r="79" spans="1:11" customFormat="1" ht="14.5" x14ac:dyDescent="0.35">
      <c r="A79" s="1"/>
      <c r="B79" s="29"/>
      <c r="C79" s="37"/>
      <c r="D79" s="38"/>
      <c r="E79" s="38"/>
      <c r="F79" s="37"/>
      <c r="G79" s="38"/>
      <c r="H79" s="3"/>
      <c r="I79" s="3"/>
      <c r="J79" s="3"/>
      <c r="K79" s="3"/>
    </row>
    <row r="80" spans="1:11" customFormat="1" ht="14.5" x14ac:dyDescent="0.35">
      <c r="A80" s="17" t="s">
        <v>46</v>
      </c>
      <c r="B80" s="29"/>
      <c r="C80" s="40" t="s">
        <v>29</v>
      </c>
      <c r="D80" s="40" t="s">
        <v>29</v>
      </c>
      <c r="E80" s="40" t="s">
        <v>29</v>
      </c>
      <c r="F80" s="37">
        <v>18417.731969999997</v>
      </c>
      <c r="G80" s="40" t="s">
        <v>29</v>
      </c>
      <c r="H80" s="3"/>
      <c r="I80" s="3"/>
      <c r="J80" s="3"/>
      <c r="K80" s="3"/>
    </row>
    <row r="81" spans="1:11" customFormat="1" ht="14.5" x14ac:dyDescent="0.35">
      <c r="A81" s="1"/>
      <c r="B81" s="29"/>
      <c r="C81" s="37"/>
      <c r="D81" s="38"/>
      <c r="E81" s="38"/>
      <c r="F81" s="38"/>
      <c r="G81" s="38"/>
      <c r="H81" s="3"/>
      <c r="I81" s="3"/>
      <c r="J81" s="3"/>
      <c r="K81" s="3"/>
    </row>
    <row r="82" spans="1:11" customFormat="1" ht="14.5" x14ac:dyDescent="0.35">
      <c r="A82" s="22" t="s">
        <v>20</v>
      </c>
      <c r="B82" s="29"/>
      <c r="C82" s="37"/>
      <c r="D82" s="37"/>
      <c r="E82" s="38"/>
      <c r="F82" s="38"/>
      <c r="G82" s="38"/>
      <c r="H82" s="3"/>
      <c r="I82" s="3"/>
      <c r="J82" s="3"/>
      <c r="K82" s="3"/>
    </row>
    <row r="83" spans="1:11" customFormat="1" ht="14.5" x14ac:dyDescent="0.35">
      <c r="A83" s="17" t="s">
        <v>47</v>
      </c>
      <c r="B83" s="29"/>
      <c r="C83" s="37">
        <v>493777</v>
      </c>
      <c r="D83" s="37">
        <v>498000</v>
      </c>
      <c r="E83" s="37">
        <v>439000</v>
      </c>
      <c r="F83" s="37">
        <v>452000</v>
      </c>
      <c r="G83" s="40">
        <v>483000</v>
      </c>
      <c r="H83" s="3"/>
      <c r="I83" s="3"/>
      <c r="J83" s="3"/>
      <c r="K83" s="3"/>
    </row>
    <row r="84" spans="1:11" customFormat="1" ht="14.5" x14ac:dyDescent="0.35">
      <c r="A84" s="17"/>
      <c r="B84" s="29"/>
      <c r="C84" s="37"/>
      <c r="D84" s="37"/>
      <c r="E84" s="38"/>
      <c r="F84" s="38"/>
      <c r="G84" s="38"/>
      <c r="H84" s="3"/>
      <c r="I84" s="3"/>
      <c r="J84" s="3"/>
      <c r="K84" s="3"/>
    </row>
    <row r="85" spans="1:11" customFormat="1" ht="26.5" x14ac:dyDescent="0.35">
      <c r="A85" s="15" t="s">
        <v>22</v>
      </c>
      <c r="B85" s="29"/>
      <c r="C85" s="33">
        <v>173153.04300000001</v>
      </c>
      <c r="D85" s="33">
        <v>159282.25028000001</v>
      </c>
      <c r="E85" s="41">
        <f>E87</f>
        <v>302681.5</v>
      </c>
      <c r="F85" s="41">
        <f>F87</f>
        <v>-154737</v>
      </c>
      <c r="G85" s="41">
        <f>G87</f>
        <v>94543</v>
      </c>
      <c r="H85" s="3"/>
      <c r="I85" s="3"/>
      <c r="J85" s="3"/>
      <c r="K85" s="3"/>
    </row>
    <row r="86" spans="1:11" customFormat="1" ht="14.5" x14ac:dyDescent="0.35">
      <c r="A86" s="22" t="s">
        <v>23</v>
      </c>
      <c r="B86" s="29"/>
      <c r="C86" s="37"/>
      <c r="D86" s="37"/>
      <c r="E86" s="38"/>
      <c r="F86" s="38"/>
      <c r="G86" s="38"/>
      <c r="H86" s="3"/>
      <c r="I86" s="3"/>
      <c r="J86" s="3"/>
      <c r="K86" s="3"/>
    </row>
    <row r="87" spans="1:11" customFormat="1" ht="14.5" x14ac:dyDescent="0.35">
      <c r="A87" s="17" t="s">
        <v>48</v>
      </c>
      <c r="B87" s="29"/>
      <c r="C87" s="37">
        <v>173575.04300000001</v>
      </c>
      <c r="D87" s="37">
        <v>159327.99943999999</v>
      </c>
      <c r="E87" s="42">
        <v>302681.5</v>
      </c>
      <c r="F87" s="42">
        <f>-154737</f>
        <v>-154737</v>
      </c>
      <c r="G87" s="42">
        <v>94543</v>
      </c>
      <c r="H87" s="3"/>
      <c r="I87" s="3"/>
      <c r="J87" s="3"/>
      <c r="K87" s="3"/>
    </row>
    <row r="88" spans="1:11" customFormat="1" ht="14.5" x14ac:dyDescent="0.35">
      <c r="A88" s="17"/>
      <c r="B88" s="29"/>
      <c r="C88" s="37"/>
      <c r="D88" s="37"/>
      <c r="E88" s="38"/>
      <c r="F88" s="38"/>
      <c r="G88" s="42"/>
      <c r="H88" s="3"/>
      <c r="I88" s="3"/>
      <c r="J88" s="3"/>
      <c r="K88" s="3"/>
    </row>
    <row r="89" spans="1:11" customFormat="1" ht="14.5" x14ac:dyDescent="0.35">
      <c r="A89" s="17" t="s">
        <v>49</v>
      </c>
      <c r="B89" s="29"/>
      <c r="C89" s="37">
        <v>-422</v>
      </c>
      <c r="D89" s="37">
        <v>-45.749160000000003</v>
      </c>
      <c r="E89" s="42" t="s">
        <v>29</v>
      </c>
      <c r="F89" s="42" t="s">
        <v>29</v>
      </c>
      <c r="G89" s="42" t="s">
        <v>29</v>
      </c>
      <c r="H89" s="3"/>
      <c r="I89" s="3"/>
      <c r="J89" s="3"/>
      <c r="K89" s="3"/>
    </row>
    <row r="90" spans="1:11" customFormat="1" ht="14.5" x14ac:dyDescent="0.35">
      <c r="A90" s="17"/>
      <c r="B90" s="29"/>
      <c r="C90" s="37"/>
      <c r="D90" s="37"/>
      <c r="E90" s="38"/>
      <c r="F90" s="38"/>
      <c r="G90" s="42"/>
      <c r="H90" s="3"/>
      <c r="I90" s="3"/>
      <c r="J90" s="3"/>
      <c r="K90" s="3"/>
    </row>
    <row r="91" spans="1:11" customFormat="1" ht="14.5" x14ac:dyDescent="0.35">
      <c r="A91" s="8" t="s">
        <v>30</v>
      </c>
      <c r="B91" s="29"/>
      <c r="C91" s="43">
        <v>7310801</v>
      </c>
      <c r="D91" s="43">
        <v>7566371.9954499975</v>
      </c>
      <c r="E91" s="43">
        <f>E85+E60</f>
        <v>7860337.5</v>
      </c>
      <c r="F91" s="43">
        <f>F85+F60</f>
        <v>7041614.93817</v>
      </c>
      <c r="G91" s="43">
        <f>G85+G60</f>
        <v>7150758</v>
      </c>
      <c r="H91" s="34"/>
      <c r="I91" s="3"/>
      <c r="J91" s="3"/>
      <c r="K91" s="3"/>
    </row>
    <row r="92" spans="1:11" customFormat="1" ht="15" thickBot="1" x14ac:dyDescent="0.4">
      <c r="A92" s="30"/>
      <c r="B92" s="31"/>
      <c r="C92" s="31"/>
      <c r="D92" s="31"/>
      <c r="E92" s="32"/>
      <c r="F92" s="32"/>
      <c r="G92" s="32"/>
      <c r="H92" s="3"/>
      <c r="I92" s="3"/>
      <c r="J92" s="3"/>
      <c r="K92" s="3"/>
    </row>
    <row r="93" spans="1:11" customFormat="1" ht="14.5" x14ac:dyDescent="0.35">
      <c r="A93" s="1"/>
      <c r="B93" s="29"/>
      <c r="C93" s="29"/>
      <c r="D93" s="6"/>
      <c r="E93" s="6"/>
      <c r="F93" s="6"/>
      <c r="G93" s="3"/>
      <c r="H93" s="35"/>
      <c r="I93" s="3"/>
      <c r="J93" s="3"/>
      <c r="K93" s="3"/>
    </row>
    <row r="94" spans="1:11" customFormat="1" ht="14.5" x14ac:dyDescent="0.35">
      <c r="A94" s="44" t="s">
        <v>50</v>
      </c>
      <c r="B94" s="2"/>
      <c r="C94" s="2"/>
      <c r="D94" s="2"/>
      <c r="E94" s="2"/>
      <c r="F94" s="2"/>
      <c r="G94" s="2"/>
      <c r="H94" s="3"/>
      <c r="I94" s="3"/>
      <c r="J94" s="3"/>
      <c r="K94" s="3"/>
    </row>
    <row r="95" spans="1:11" customFormat="1" ht="14.5" x14ac:dyDescent="0.35">
      <c r="A95" s="8" t="s">
        <v>3</v>
      </c>
      <c r="B95" s="9" t="s">
        <v>4</v>
      </c>
      <c r="C95" s="3"/>
      <c r="D95" s="6"/>
      <c r="E95" s="6"/>
      <c r="F95" s="2"/>
      <c r="G95" s="3"/>
      <c r="H95" s="3"/>
      <c r="I95" s="3"/>
      <c r="J95" s="3"/>
      <c r="K95" s="3"/>
    </row>
    <row r="96" spans="1:11" customFormat="1" ht="14.5" x14ac:dyDescent="0.35">
      <c r="A96" s="10"/>
      <c r="B96" s="11" t="s">
        <v>5</v>
      </c>
      <c r="C96" s="7"/>
      <c r="D96" s="3"/>
      <c r="E96" s="3"/>
      <c r="F96" s="3"/>
      <c r="G96" s="3"/>
      <c r="H96" s="3"/>
      <c r="I96" s="3"/>
      <c r="J96" s="3"/>
      <c r="K96" s="3"/>
    </row>
    <row r="97" spans="1:11" customFormat="1" ht="14.5" x14ac:dyDescent="0.35">
      <c r="A97" s="8"/>
      <c r="B97" s="11" t="s">
        <v>6</v>
      </c>
      <c r="C97" s="7"/>
      <c r="D97" s="3"/>
      <c r="E97" s="3"/>
      <c r="F97" s="3"/>
      <c r="G97" s="3"/>
      <c r="H97" s="3"/>
      <c r="I97" s="3"/>
      <c r="J97" s="3"/>
      <c r="K97" s="3"/>
    </row>
    <row r="98" spans="1:11" customFormat="1" ht="14.5" x14ac:dyDescent="0.35">
      <c r="A98" s="1"/>
      <c r="B98" s="6"/>
      <c r="C98" s="12"/>
      <c r="D98" s="3"/>
      <c r="E98" s="3"/>
      <c r="F98" s="3"/>
      <c r="G98" s="3"/>
      <c r="H98" s="3"/>
      <c r="I98" s="3"/>
      <c r="J98" s="3"/>
      <c r="K98" s="3"/>
    </row>
    <row r="99" spans="1:11" customFormat="1" ht="14.5" x14ac:dyDescent="0.35">
      <c r="A99" s="1" t="s">
        <v>51</v>
      </c>
      <c r="B99" s="2"/>
      <c r="C99" s="12"/>
      <c r="D99" s="3"/>
      <c r="E99" s="3"/>
      <c r="F99" s="3"/>
      <c r="G99" s="3"/>
      <c r="H99" s="3"/>
      <c r="I99" s="3"/>
      <c r="J99" s="3"/>
      <c r="K99" s="3"/>
    </row>
    <row r="100" spans="1:11" customFormat="1" ht="14.5" x14ac:dyDescent="0.35">
      <c r="A100" s="13" t="s">
        <v>8</v>
      </c>
      <c r="B100" s="2"/>
      <c r="C100" s="12"/>
      <c r="D100" s="3"/>
      <c r="E100" s="3"/>
      <c r="F100" s="3"/>
      <c r="G100" s="3"/>
      <c r="H100" s="3"/>
      <c r="I100" s="3"/>
      <c r="J100" s="3"/>
      <c r="K100" s="3"/>
    </row>
    <row r="101" spans="1:11" customFormat="1" ht="26.5" x14ac:dyDescent="0.35">
      <c r="A101" s="15" t="s">
        <v>9</v>
      </c>
      <c r="B101" s="33">
        <v>2350200</v>
      </c>
      <c r="C101" s="6"/>
      <c r="D101" s="3"/>
      <c r="E101" s="3"/>
      <c r="F101" s="3"/>
      <c r="G101" s="3"/>
      <c r="H101" s="3"/>
      <c r="I101" s="3"/>
      <c r="J101" s="3"/>
      <c r="K101" s="3"/>
    </row>
    <row r="102" spans="1:11" customFormat="1" ht="14.5" x14ac:dyDescent="0.35">
      <c r="A102" s="2"/>
      <c r="B102" s="37"/>
      <c r="C102" s="14"/>
      <c r="D102" s="3"/>
      <c r="E102" s="3"/>
      <c r="F102" s="3"/>
      <c r="G102" s="3"/>
      <c r="H102" s="3"/>
      <c r="I102" s="3"/>
      <c r="J102" s="3"/>
      <c r="K102" s="3"/>
    </row>
    <row r="103" spans="1:11" customFormat="1" ht="26" x14ac:dyDescent="0.35">
      <c r="A103" s="17" t="s">
        <v>10</v>
      </c>
      <c r="B103" s="42" t="s">
        <v>29</v>
      </c>
      <c r="C103" s="14"/>
      <c r="D103" s="3"/>
      <c r="E103" s="3"/>
      <c r="F103" s="3"/>
      <c r="G103" s="3"/>
      <c r="H103" s="3"/>
      <c r="I103" s="3"/>
      <c r="J103" s="3"/>
      <c r="K103" s="3"/>
    </row>
    <row r="104" spans="1:11" customFormat="1" ht="14.5" x14ac:dyDescent="0.35">
      <c r="A104" s="17"/>
      <c r="B104" s="37"/>
      <c r="C104" s="14"/>
      <c r="D104" s="3"/>
      <c r="E104" s="3"/>
      <c r="F104" s="3"/>
      <c r="G104" s="3"/>
      <c r="H104" s="3"/>
      <c r="I104" s="3"/>
      <c r="J104" s="3"/>
      <c r="K104" s="3"/>
    </row>
    <row r="105" spans="1:11" customFormat="1" ht="14.5" x14ac:dyDescent="0.35">
      <c r="A105" s="17" t="s">
        <v>11</v>
      </c>
      <c r="B105" s="37">
        <v>282267</v>
      </c>
      <c r="C105" s="14"/>
      <c r="D105" s="3"/>
      <c r="E105" s="3"/>
      <c r="F105" s="3"/>
      <c r="G105" s="3"/>
      <c r="H105" s="3"/>
      <c r="I105" s="3"/>
      <c r="J105" s="3"/>
      <c r="K105" s="3"/>
    </row>
    <row r="106" spans="1:11" customFormat="1" ht="14.5" x14ac:dyDescent="0.35">
      <c r="A106" s="17"/>
      <c r="B106" s="37"/>
      <c r="C106" s="14"/>
      <c r="D106" s="3"/>
      <c r="E106" s="3"/>
      <c r="F106" s="3"/>
      <c r="G106" s="3"/>
      <c r="H106" s="3"/>
      <c r="I106" s="3"/>
      <c r="J106" s="3"/>
      <c r="K106" s="3"/>
    </row>
    <row r="107" spans="1:11" customFormat="1" ht="14.5" x14ac:dyDescent="0.35">
      <c r="A107" s="17" t="s">
        <v>12</v>
      </c>
      <c r="B107" s="37">
        <v>230153</v>
      </c>
      <c r="C107" s="14"/>
      <c r="D107" s="3"/>
      <c r="E107" s="3"/>
      <c r="F107" s="3"/>
      <c r="G107" s="3"/>
      <c r="H107" s="3"/>
      <c r="I107" s="3"/>
      <c r="J107" s="3"/>
      <c r="K107" s="3"/>
    </row>
    <row r="108" spans="1:11" customFormat="1" ht="14.5" x14ac:dyDescent="0.35">
      <c r="A108" s="17"/>
      <c r="B108" s="37"/>
      <c r="C108" s="14"/>
      <c r="D108" s="3"/>
      <c r="E108" s="3"/>
      <c r="F108" s="3"/>
      <c r="G108" s="3"/>
      <c r="H108" s="3"/>
      <c r="I108" s="3"/>
      <c r="J108" s="3"/>
      <c r="K108" s="3"/>
    </row>
    <row r="109" spans="1:11" customFormat="1" ht="14.5" x14ac:dyDescent="0.35">
      <c r="A109" s="17" t="s">
        <v>13</v>
      </c>
      <c r="B109" s="37">
        <v>6872</v>
      </c>
      <c r="C109" s="14"/>
      <c r="D109" s="3"/>
      <c r="E109" s="3"/>
      <c r="F109" s="3"/>
      <c r="G109" s="3"/>
      <c r="H109" s="3"/>
      <c r="I109" s="3"/>
      <c r="J109" s="3"/>
      <c r="K109" s="3"/>
    </row>
    <row r="110" spans="1:11" customFormat="1" ht="14.5" x14ac:dyDescent="0.35">
      <c r="A110" s="17"/>
      <c r="B110" s="37"/>
      <c r="C110" s="14"/>
      <c r="D110" s="3"/>
      <c r="E110" s="3"/>
      <c r="F110" s="3"/>
      <c r="G110" s="3"/>
      <c r="H110" s="3"/>
      <c r="I110" s="3"/>
      <c r="J110" s="3"/>
      <c r="K110" s="3"/>
    </row>
    <row r="111" spans="1:11" customFormat="1" ht="26" x14ac:dyDescent="0.35">
      <c r="A111" s="17" t="s">
        <v>14</v>
      </c>
      <c r="B111" s="37">
        <v>120355</v>
      </c>
      <c r="C111" s="14"/>
      <c r="D111" s="3"/>
      <c r="E111" s="3"/>
      <c r="F111" s="3"/>
      <c r="G111" s="3"/>
      <c r="H111" s="3"/>
      <c r="I111" s="3"/>
      <c r="J111" s="3"/>
      <c r="K111" s="3"/>
    </row>
    <row r="112" spans="1:11" customFormat="1" ht="14.5" x14ac:dyDescent="0.35">
      <c r="A112" s="17"/>
      <c r="B112" s="37"/>
      <c r="C112" s="14"/>
      <c r="D112" s="3"/>
      <c r="E112" s="3"/>
      <c r="F112" s="3"/>
      <c r="G112" s="3"/>
      <c r="H112" s="3"/>
      <c r="I112" s="3"/>
      <c r="J112" s="3"/>
      <c r="K112" s="3"/>
    </row>
    <row r="113" spans="1:11" customFormat="1" ht="14.5" x14ac:dyDescent="0.35">
      <c r="A113" s="17" t="s">
        <v>15</v>
      </c>
      <c r="B113" s="37">
        <v>1708406</v>
      </c>
      <c r="C113" s="14"/>
      <c r="D113" s="3"/>
      <c r="E113" s="3"/>
      <c r="F113" s="3"/>
      <c r="G113" s="3"/>
      <c r="H113" s="3"/>
      <c r="I113" s="3"/>
      <c r="J113" s="3"/>
      <c r="K113" s="3"/>
    </row>
    <row r="114" spans="1:11" customFormat="1" ht="14.5" x14ac:dyDescent="0.35">
      <c r="A114" s="17"/>
      <c r="B114" s="37"/>
      <c r="C114" s="14"/>
      <c r="D114" s="3"/>
      <c r="E114" s="3"/>
      <c r="F114" s="3"/>
      <c r="G114" s="3"/>
      <c r="H114" s="3"/>
      <c r="I114" s="3"/>
      <c r="J114" s="3"/>
      <c r="K114" s="3"/>
    </row>
    <row r="115" spans="1:11" customFormat="1" ht="14.5" x14ac:dyDescent="0.35">
      <c r="A115" s="17" t="s">
        <v>16</v>
      </c>
      <c r="B115" s="42" t="s">
        <v>29</v>
      </c>
      <c r="C115" s="14"/>
      <c r="D115" s="3"/>
      <c r="E115" s="3"/>
      <c r="F115" s="3"/>
      <c r="G115" s="3"/>
      <c r="H115" s="3"/>
      <c r="I115" s="3"/>
      <c r="J115" s="3"/>
      <c r="K115" s="3"/>
    </row>
    <row r="116" spans="1:11" customFormat="1" ht="14.5" x14ac:dyDescent="0.35">
      <c r="A116" s="17"/>
      <c r="B116" s="37"/>
      <c r="C116" s="14"/>
      <c r="D116" s="3"/>
      <c r="E116" s="3"/>
      <c r="F116" s="3"/>
      <c r="G116" s="3"/>
      <c r="H116" s="3"/>
      <c r="I116" s="3"/>
      <c r="J116" s="3"/>
      <c r="K116" s="3"/>
    </row>
    <row r="117" spans="1:11" customFormat="1" ht="14.5" x14ac:dyDescent="0.35">
      <c r="A117" s="17" t="s">
        <v>17</v>
      </c>
      <c r="B117" s="40">
        <v>2147</v>
      </c>
      <c r="C117" s="14"/>
      <c r="D117" s="3"/>
      <c r="E117" s="3"/>
      <c r="F117" s="3"/>
      <c r="G117" s="3"/>
      <c r="H117" s="3"/>
      <c r="I117" s="3"/>
      <c r="J117" s="3"/>
      <c r="K117" s="3"/>
    </row>
    <row r="118" spans="1:11" customFormat="1" ht="14.5" x14ac:dyDescent="0.35">
      <c r="A118" s="17"/>
      <c r="B118" s="37"/>
      <c r="C118" s="14"/>
      <c r="D118" s="3"/>
      <c r="E118" s="3"/>
      <c r="F118" s="3"/>
      <c r="G118" s="3"/>
      <c r="H118" s="3"/>
      <c r="I118" s="3"/>
      <c r="J118" s="3"/>
      <c r="K118" s="3"/>
    </row>
    <row r="119" spans="1:11" customFormat="1" ht="14.5" x14ac:dyDescent="0.35">
      <c r="A119" s="17" t="s">
        <v>18</v>
      </c>
      <c r="B119" s="42" t="s">
        <v>29</v>
      </c>
      <c r="C119" s="14"/>
      <c r="D119" s="3"/>
      <c r="E119" s="3"/>
      <c r="F119" s="3"/>
      <c r="G119" s="3"/>
      <c r="H119" s="3"/>
      <c r="I119" s="3"/>
      <c r="J119" s="3"/>
      <c r="K119" s="3"/>
    </row>
    <row r="120" spans="1:11" customFormat="1" ht="14.5" x14ac:dyDescent="0.35">
      <c r="A120" s="17"/>
      <c r="B120" s="37"/>
      <c r="C120" s="14"/>
      <c r="D120" s="3"/>
      <c r="E120" s="3"/>
      <c r="F120" s="3"/>
      <c r="G120" s="3"/>
      <c r="H120" s="3"/>
      <c r="I120" s="3"/>
      <c r="J120" s="3"/>
      <c r="K120" s="3"/>
    </row>
    <row r="121" spans="1:11" customFormat="1" ht="26" x14ac:dyDescent="0.35">
      <c r="A121" s="17" t="s">
        <v>19</v>
      </c>
      <c r="B121" s="42" t="s">
        <v>29</v>
      </c>
      <c r="C121" s="14"/>
      <c r="D121" s="3"/>
      <c r="E121" s="3"/>
      <c r="F121" s="3"/>
      <c r="G121" s="3"/>
      <c r="H121" s="3"/>
      <c r="I121" s="3"/>
      <c r="J121" s="3"/>
      <c r="K121" s="3"/>
    </row>
    <row r="122" spans="1:11" customFormat="1" ht="14.5" x14ac:dyDescent="0.35">
      <c r="A122" s="17"/>
      <c r="B122" s="37"/>
      <c r="C122" s="14"/>
      <c r="D122" s="3"/>
      <c r="E122" s="3"/>
      <c r="F122" s="3"/>
      <c r="G122" s="3"/>
      <c r="H122" s="3"/>
      <c r="I122" s="3"/>
      <c r="J122" s="3"/>
      <c r="K122" s="3"/>
    </row>
    <row r="123" spans="1:11" customFormat="1" ht="14.5" x14ac:dyDescent="0.35">
      <c r="A123" s="22" t="s">
        <v>20</v>
      </c>
      <c r="B123" s="37"/>
      <c r="C123" s="14"/>
      <c r="D123" s="3"/>
      <c r="E123" s="3"/>
      <c r="F123" s="3"/>
      <c r="G123" s="3"/>
      <c r="H123" s="3"/>
      <c r="I123" s="3"/>
      <c r="J123" s="3"/>
      <c r="K123" s="3"/>
    </row>
    <row r="124" spans="1:11" customFormat="1" ht="14.5" x14ac:dyDescent="0.35">
      <c r="A124" s="17" t="s">
        <v>21</v>
      </c>
      <c r="B124" s="42" t="s">
        <v>29</v>
      </c>
      <c r="C124" s="14"/>
      <c r="D124" s="3"/>
      <c r="E124" s="3"/>
      <c r="F124" s="3"/>
      <c r="G124" s="3"/>
      <c r="H124" s="3"/>
      <c r="I124" s="3"/>
      <c r="J124" s="3"/>
      <c r="K124" s="3"/>
    </row>
    <row r="125" spans="1:11" customFormat="1" ht="14.5" x14ac:dyDescent="0.35">
      <c r="A125" s="17"/>
      <c r="B125" s="37"/>
      <c r="C125" s="14"/>
      <c r="D125" s="3"/>
      <c r="E125" s="3"/>
      <c r="F125" s="3"/>
      <c r="G125" s="3"/>
      <c r="H125" s="3"/>
      <c r="I125" s="3"/>
      <c r="J125" s="3"/>
      <c r="K125" s="3"/>
    </row>
    <row r="126" spans="1:11" customFormat="1" ht="26.5" x14ac:dyDescent="0.35">
      <c r="A126" s="15" t="s">
        <v>22</v>
      </c>
      <c r="B126" s="15" t="s">
        <v>29</v>
      </c>
      <c r="C126" s="14"/>
      <c r="D126" s="3"/>
      <c r="E126" s="3"/>
      <c r="F126" s="3"/>
      <c r="G126" s="3"/>
      <c r="H126" s="3"/>
      <c r="I126" s="3"/>
      <c r="J126" s="3"/>
      <c r="K126" s="3"/>
    </row>
    <row r="127" spans="1:11" customFormat="1" ht="14.5" x14ac:dyDescent="0.35">
      <c r="A127" s="22" t="s">
        <v>23</v>
      </c>
      <c r="B127" s="37"/>
      <c r="C127" s="14"/>
      <c r="D127" s="3"/>
      <c r="E127" s="3"/>
      <c r="F127" s="3"/>
      <c r="G127" s="3"/>
      <c r="H127" s="3"/>
      <c r="I127" s="3"/>
      <c r="J127" s="3"/>
      <c r="K127" s="3"/>
    </row>
    <row r="128" spans="1:11" customFormat="1" ht="14.5" x14ac:dyDescent="0.35">
      <c r="A128" s="17" t="s">
        <v>24</v>
      </c>
      <c r="B128" s="42" t="s">
        <v>29</v>
      </c>
      <c r="C128" s="14"/>
      <c r="D128" s="3"/>
      <c r="E128" s="3"/>
      <c r="F128" s="3"/>
      <c r="G128" s="3"/>
      <c r="H128" s="3"/>
      <c r="I128" s="3"/>
      <c r="J128" s="3"/>
      <c r="K128" s="3"/>
    </row>
    <row r="129" spans="1:11" customFormat="1" ht="14.5" x14ac:dyDescent="0.35">
      <c r="A129" s="17"/>
      <c r="B129" s="37"/>
      <c r="C129" s="14"/>
      <c r="D129" s="3"/>
      <c r="E129" s="3"/>
      <c r="F129" s="3"/>
      <c r="G129" s="3"/>
      <c r="H129" s="3"/>
      <c r="I129" s="3"/>
      <c r="J129" s="3"/>
      <c r="K129" s="3"/>
    </row>
    <row r="130" spans="1:11" customFormat="1" ht="26" x14ac:dyDescent="0.35">
      <c r="A130" s="17" t="s">
        <v>25</v>
      </c>
      <c r="B130" s="42" t="s">
        <v>29</v>
      </c>
      <c r="C130" s="14"/>
      <c r="D130" s="3"/>
      <c r="E130" s="3"/>
      <c r="F130" s="3"/>
      <c r="G130" s="3"/>
      <c r="H130" s="3"/>
      <c r="I130" s="3"/>
      <c r="J130" s="3"/>
      <c r="K130" s="3"/>
    </row>
    <row r="131" spans="1:11" customFormat="1" ht="14.5" x14ac:dyDescent="0.35">
      <c r="A131" s="17"/>
      <c r="B131" s="37"/>
      <c r="C131" s="14"/>
      <c r="D131" s="3"/>
      <c r="E131" s="3"/>
      <c r="F131" s="3"/>
      <c r="G131" s="3"/>
      <c r="H131" s="3"/>
      <c r="I131" s="3"/>
      <c r="J131" s="3"/>
      <c r="K131" s="3"/>
    </row>
    <row r="132" spans="1:11" customFormat="1" ht="14.5" x14ac:dyDescent="0.35">
      <c r="A132" s="17" t="s">
        <v>26</v>
      </c>
      <c r="B132" s="42" t="s">
        <v>29</v>
      </c>
      <c r="C132" s="14"/>
      <c r="D132" s="3"/>
      <c r="E132" s="3"/>
      <c r="F132" s="3"/>
      <c r="G132" s="3"/>
      <c r="H132" s="3"/>
      <c r="I132" s="3"/>
      <c r="J132" s="3"/>
      <c r="K132" s="3"/>
    </row>
    <row r="133" spans="1:11" customFormat="1" ht="14.5" x14ac:dyDescent="0.35">
      <c r="A133" s="17"/>
      <c r="B133" s="37"/>
      <c r="C133" s="14"/>
      <c r="D133" s="3"/>
      <c r="E133" s="3"/>
      <c r="F133" s="3"/>
      <c r="G133" s="3"/>
      <c r="H133" s="3"/>
      <c r="I133" s="3"/>
      <c r="J133" s="3"/>
      <c r="K133" s="3"/>
    </row>
    <row r="134" spans="1:11" customFormat="1" ht="14.5" x14ac:dyDescent="0.35">
      <c r="A134" s="17" t="s">
        <v>27</v>
      </c>
      <c r="B134" s="42" t="s">
        <v>29</v>
      </c>
      <c r="C134" s="14"/>
      <c r="D134" s="3"/>
      <c r="E134" s="3"/>
      <c r="F134" s="3"/>
      <c r="G134" s="3"/>
      <c r="H134" s="3"/>
      <c r="I134" s="3"/>
      <c r="J134" s="3"/>
      <c r="K134" s="3"/>
    </row>
    <row r="135" spans="1:11" customFormat="1" ht="14.5" x14ac:dyDescent="0.35">
      <c r="A135" s="17"/>
      <c r="B135" s="37"/>
      <c r="C135" s="14"/>
      <c r="D135" s="3"/>
      <c r="E135" s="3"/>
      <c r="F135" s="3"/>
      <c r="G135" s="3"/>
      <c r="H135" s="3"/>
      <c r="I135" s="3"/>
      <c r="J135" s="3"/>
      <c r="K135" s="3"/>
    </row>
    <row r="136" spans="1:11" customFormat="1" ht="14.5" x14ac:dyDescent="0.35">
      <c r="A136" s="17" t="s">
        <v>28</v>
      </c>
      <c r="B136" s="25" t="s">
        <v>29</v>
      </c>
      <c r="C136" s="14"/>
      <c r="D136" s="3"/>
      <c r="E136" s="3"/>
      <c r="F136" s="3"/>
      <c r="G136" s="3"/>
      <c r="H136" s="3"/>
      <c r="I136" s="3"/>
      <c r="J136" s="3"/>
      <c r="K136" s="3"/>
    </row>
    <row r="137" spans="1:11" customFormat="1" ht="14.5" x14ac:dyDescent="0.35">
      <c r="A137" s="17"/>
      <c r="B137" s="37"/>
      <c r="C137" s="14"/>
      <c r="D137" s="3"/>
      <c r="E137" s="3"/>
      <c r="F137" s="3"/>
      <c r="G137" s="3"/>
      <c r="H137" s="3"/>
      <c r="I137" s="3"/>
      <c r="J137" s="3"/>
      <c r="K137" s="3"/>
    </row>
    <row r="138" spans="1:11" customFormat="1" ht="14.5" x14ac:dyDescent="0.35">
      <c r="A138" s="8" t="s">
        <v>30</v>
      </c>
      <c r="B138" s="43">
        <v>2350200</v>
      </c>
      <c r="C138" s="6"/>
      <c r="D138" s="3"/>
      <c r="E138" s="3"/>
      <c r="F138" s="3"/>
      <c r="G138" s="3"/>
      <c r="H138" s="3"/>
      <c r="I138" s="3"/>
      <c r="J138" s="3"/>
      <c r="K138" s="3"/>
    </row>
    <row r="139" spans="1:11" customFormat="1" ht="14.5" x14ac:dyDescent="0.35">
      <c r="A139" s="17"/>
      <c r="B139" s="37"/>
      <c r="C139" s="2"/>
      <c r="D139" s="3"/>
      <c r="E139" s="3"/>
      <c r="F139" s="3"/>
      <c r="G139" s="3"/>
      <c r="H139" s="3"/>
      <c r="I139" s="3"/>
      <c r="J139" s="3"/>
      <c r="K139" s="3"/>
    </row>
    <row r="140" spans="1:11" customFormat="1" ht="15" thickBot="1" x14ac:dyDescent="0.4">
      <c r="A140" s="45"/>
      <c r="B140" s="45"/>
      <c r="C140" s="45"/>
      <c r="D140" s="45"/>
      <c r="E140" s="45"/>
      <c r="F140" s="45"/>
      <c r="G140" s="3"/>
      <c r="H140" s="3"/>
      <c r="I140" s="3"/>
      <c r="J140" s="3"/>
      <c r="K140" s="3"/>
    </row>
    <row r="142" spans="1:11" customFormat="1" ht="14.5" x14ac:dyDescent="0.35">
      <c r="A142" s="46" t="s">
        <v>50</v>
      </c>
      <c r="B142" s="3"/>
      <c r="C142" s="9" t="s">
        <v>4</v>
      </c>
      <c r="D142" s="9" t="s">
        <v>4</v>
      </c>
      <c r="E142" s="9" t="s">
        <v>4</v>
      </c>
      <c r="F142" s="9" t="s">
        <v>4</v>
      </c>
      <c r="G142" s="9" t="s">
        <v>4</v>
      </c>
      <c r="H142" s="3"/>
      <c r="I142" s="3"/>
      <c r="J142" s="3"/>
      <c r="K142" s="3"/>
    </row>
    <row r="143" spans="1:11" customFormat="1" ht="14.5" x14ac:dyDescent="0.35">
      <c r="A143" s="8" t="s">
        <v>31</v>
      </c>
      <c r="B143" s="3"/>
      <c r="C143" s="11" t="s">
        <v>32</v>
      </c>
      <c r="D143" s="11" t="s">
        <v>33</v>
      </c>
      <c r="E143" s="11" t="s">
        <v>34</v>
      </c>
      <c r="F143" s="11" t="s">
        <v>35</v>
      </c>
      <c r="G143" s="11" t="s">
        <v>36</v>
      </c>
      <c r="H143" s="3"/>
      <c r="I143" s="3"/>
      <c r="J143" s="3"/>
      <c r="K143" s="3"/>
    </row>
    <row r="144" spans="1:11" customFormat="1" ht="14.5" x14ac:dyDescent="0.35">
      <c r="A144" s="8"/>
      <c r="B144" s="3"/>
      <c r="C144" s="11" t="s">
        <v>6</v>
      </c>
      <c r="D144" s="11" t="s">
        <v>6</v>
      </c>
      <c r="E144" s="11" t="s">
        <v>6</v>
      </c>
      <c r="F144" s="11" t="s">
        <v>6</v>
      </c>
      <c r="G144" s="11" t="s">
        <v>37</v>
      </c>
      <c r="H144" s="3"/>
      <c r="I144" s="3"/>
      <c r="J144" s="3"/>
      <c r="K144" s="3"/>
    </row>
    <row r="145" spans="1:11" customFormat="1" ht="14.5" x14ac:dyDescent="0.35">
      <c r="A145" s="1"/>
      <c r="B145" s="3"/>
      <c r="C145" s="47"/>
      <c r="D145" s="48"/>
      <c r="E145" s="3"/>
      <c r="F145" s="3"/>
      <c r="G145" s="3"/>
      <c r="H145" s="3"/>
      <c r="I145" s="3"/>
      <c r="J145" s="3"/>
      <c r="K145" s="3"/>
    </row>
    <row r="146" spans="1:11" customFormat="1" ht="14.5" x14ac:dyDescent="0.35">
      <c r="A146" s="1" t="s">
        <v>51</v>
      </c>
      <c r="B146" s="3"/>
      <c r="C146" s="20"/>
      <c r="D146" s="18"/>
      <c r="E146" s="34"/>
      <c r="F146" s="34"/>
      <c r="G146" s="34"/>
      <c r="H146" s="3"/>
      <c r="I146" s="3"/>
      <c r="J146" s="3"/>
      <c r="K146" s="3"/>
    </row>
    <row r="147" spans="1:11" customFormat="1" ht="14.5" x14ac:dyDescent="0.35">
      <c r="A147" s="13" t="s">
        <v>8</v>
      </c>
      <c r="B147" s="3"/>
      <c r="C147" s="20"/>
      <c r="D147" s="18"/>
      <c r="E147" s="34"/>
      <c r="F147" s="34"/>
      <c r="G147" s="34"/>
      <c r="H147" s="3"/>
      <c r="I147" s="3"/>
      <c r="J147" s="3"/>
      <c r="K147" s="3"/>
    </row>
    <row r="148" spans="1:11" customFormat="1" ht="26.5" x14ac:dyDescent="0.35">
      <c r="A148" s="15" t="s">
        <v>9</v>
      </c>
      <c r="B148" s="3"/>
      <c r="C148" s="49">
        <v>2124909</v>
      </c>
      <c r="D148" s="49">
        <v>2590569.2808600008</v>
      </c>
      <c r="E148" s="49">
        <f>SUM(E158:E162)</f>
        <v>2713305</v>
      </c>
      <c r="F148" s="49">
        <f>F158+F160+F162+F164+F156</f>
        <v>3104528.3411100004</v>
      </c>
      <c r="G148" s="49">
        <f>G158+G160+G162+G164</f>
        <v>2526800</v>
      </c>
      <c r="H148" s="3"/>
      <c r="I148" s="3"/>
      <c r="J148" s="3"/>
      <c r="K148" s="3"/>
    </row>
    <row r="149" spans="1:11" customFormat="1" ht="14.5" x14ac:dyDescent="0.35">
      <c r="A149" s="17"/>
      <c r="B149" s="3"/>
      <c r="C149" s="20"/>
      <c r="D149" s="18"/>
      <c r="E149" s="34"/>
      <c r="F149" s="34"/>
      <c r="G149" s="34"/>
      <c r="H149" s="3"/>
      <c r="I149" s="3"/>
      <c r="J149" s="3"/>
      <c r="K149" s="3"/>
    </row>
    <row r="150" spans="1:11" customFormat="1" ht="26" x14ac:dyDescent="0.35">
      <c r="A150" s="17" t="s">
        <v>10</v>
      </c>
      <c r="B150" s="3"/>
      <c r="C150" s="42" t="s">
        <v>29</v>
      </c>
      <c r="D150" s="42" t="s">
        <v>29</v>
      </c>
      <c r="E150" s="42" t="s">
        <v>29</v>
      </c>
      <c r="F150" s="42" t="s">
        <v>29</v>
      </c>
      <c r="G150" s="42" t="s">
        <v>29</v>
      </c>
      <c r="H150" s="3"/>
      <c r="I150" s="3"/>
      <c r="J150" s="3"/>
      <c r="K150" s="3"/>
    </row>
    <row r="151" spans="1:11" customFormat="1" ht="14.5" x14ac:dyDescent="0.35">
      <c r="A151" s="17"/>
      <c r="B151" s="3"/>
      <c r="C151" s="20"/>
      <c r="D151" s="20"/>
      <c r="E151" s="20"/>
      <c r="F151" s="34"/>
      <c r="G151" s="20"/>
      <c r="H151" s="3"/>
      <c r="I151" s="3"/>
      <c r="J151" s="3"/>
      <c r="K151" s="3"/>
    </row>
    <row r="152" spans="1:11" customFormat="1" ht="14.5" x14ac:dyDescent="0.35">
      <c r="A152" s="17" t="s">
        <v>38</v>
      </c>
      <c r="B152" s="3"/>
      <c r="C152" s="42" t="s">
        <v>29</v>
      </c>
      <c r="D152" s="42" t="s">
        <v>29</v>
      </c>
      <c r="E152" s="42" t="s">
        <v>29</v>
      </c>
      <c r="F152" s="42" t="s">
        <v>29</v>
      </c>
      <c r="G152" s="42" t="s">
        <v>29</v>
      </c>
      <c r="H152" s="3"/>
      <c r="I152" s="3"/>
      <c r="J152" s="3"/>
      <c r="K152" s="3"/>
    </row>
    <row r="153" spans="1:11" customFormat="1" ht="14.5" x14ac:dyDescent="0.35">
      <c r="A153" s="17"/>
      <c r="B153" s="3"/>
      <c r="C153" s="20"/>
      <c r="D153" s="20"/>
      <c r="E153" s="20"/>
      <c r="F153" s="34"/>
      <c r="G153" s="20"/>
      <c r="H153" s="3"/>
      <c r="I153" s="3"/>
      <c r="J153" s="3"/>
      <c r="K153" s="3"/>
    </row>
    <row r="154" spans="1:11" customFormat="1" ht="26" x14ac:dyDescent="0.35">
      <c r="A154" s="17" t="s">
        <v>39</v>
      </c>
      <c r="B154" s="3"/>
      <c r="C154" s="42" t="s">
        <v>29</v>
      </c>
      <c r="D154" s="42" t="s">
        <v>29</v>
      </c>
      <c r="E154" s="42" t="s">
        <v>29</v>
      </c>
      <c r="F154" s="42" t="s">
        <v>29</v>
      </c>
      <c r="G154" s="42" t="s">
        <v>29</v>
      </c>
      <c r="H154" s="3"/>
      <c r="I154" s="3"/>
      <c r="J154" s="3"/>
      <c r="K154" s="3"/>
    </row>
    <row r="155" spans="1:11" customFormat="1" ht="14.5" x14ac:dyDescent="0.35">
      <c r="A155" s="17"/>
      <c r="B155" s="3"/>
      <c r="C155" s="20"/>
      <c r="D155" s="20"/>
      <c r="E155" s="20"/>
      <c r="F155" s="34"/>
      <c r="G155" s="20"/>
      <c r="H155" s="3"/>
      <c r="I155" s="3"/>
      <c r="J155" s="3"/>
      <c r="K155" s="3"/>
    </row>
    <row r="156" spans="1:11" customFormat="1" ht="14.5" x14ac:dyDescent="0.35">
      <c r="A156" s="17" t="s">
        <v>40</v>
      </c>
      <c r="B156" s="3"/>
      <c r="C156" s="42" t="s">
        <v>29</v>
      </c>
      <c r="D156" s="42" t="s">
        <v>29</v>
      </c>
      <c r="E156" s="42" t="s">
        <v>29</v>
      </c>
      <c r="F156" s="42">
        <v>506.55041</v>
      </c>
      <c r="G156" s="42" t="s">
        <v>29</v>
      </c>
      <c r="H156" s="3"/>
      <c r="I156" s="3"/>
      <c r="J156" s="3"/>
      <c r="K156" s="3"/>
    </row>
    <row r="157" spans="1:11" customFormat="1" ht="14.5" x14ac:dyDescent="0.35">
      <c r="A157" s="17"/>
      <c r="B157" s="3"/>
      <c r="C157" s="20"/>
      <c r="D157" s="18"/>
      <c r="E157" s="34"/>
      <c r="F157" s="34"/>
      <c r="G157" s="34"/>
      <c r="H157" s="3"/>
      <c r="I157" s="3"/>
      <c r="J157" s="3"/>
      <c r="K157" s="3"/>
    </row>
    <row r="158" spans="1:11" customFormat="1" ht="14.5" x14ac:dyDescent="0.35">
      <c r="A158" s="17" t="s">
        <v>41</v>
      </c>
      <c r="B158" s="3"/>
      <c r="C158" s="20">
        <v>393505</v>
      </c>
      <c r="D158" s="18">
        <v>500674.44172000006</v>
      </c>
      <c r="E158" s="42">
        <v>548376</v>
      </c>
      <c r="F158" s="42">
        <v>485195.70818999998</v>
      </c>
      <c r="G158" s="42">
        <v>442000</v>
      </c>
      <c r="H158" s="3"/>
      <c r="I158" s="3"/>
      <c r="J158" s="3"/>
      <c r="K158" s="3"/>
    </row>
    <row r="159" spans="1:11" customFormat="1" ht="14.5" x14ac:dyDescent="0.35">
      <c r="A159" s="17"/>
      <c r="B159" s="3"/>
      <c r="C159" s="20"/>
      <c r="D159" s="18"/>
      <c r="E159" s="34"/>
      <c r="F159" s="34"/>
      <c r="G159" s="34"/>
      <c r="H159" s="3"/>
      <c r="I159" s="3"/>
      <c r="J159" s="3"/>
      <c r="K159" s="3"/>
    </row>
    <row r="160" spans="1:11" customFormat="1" ht="14.5" x14ac:dyDescent="0.35">
      <c r="A160" s="17" t="s">
        <v>42</v>
      </c>
      <c r="B160" s="3"/>
      <c r="C160" s="20">
        <v>-8019</v>
      </c>
      <c r="D160" s="18">
        <v>-9560.5157500000023</v>
      </c>
      <c r="E160" s="42">
        <v>-9646</v>
      </c>
      <c r="F160" s="42">
        <v>-17848.010740000009</v>
      </c>
      <c r="G160" s="42">
        <v>7200</v>
      </c>
      <c r="H160" s="3"/>
      <c r="I160" s="3"/>
      <c r="J160" s="3"/>
      <c r="K160" s="3"/>
    </row>
    <row r="161" spans="1:12" customFormat="1" ht="14.5" x14ac:dyDescent="0.35">
      <c r="A161" s="17"/>
      <c r="B161" s="3"/>
      <c r="C161" s="20"/>
      <c r="D161" s="18"/>
      <c r="E161" s="34"/>
      <c r="F161" s="34"/>
      <c r="G161" s="34"/>
      <c r="H161" s="3"/>
      <c r="I161" s="3"/>
      <c r="J161" s="3"/>
      <c r="K161" s="3"/>
    </row>
    <row r="162" spans="1:12" customFormat="1" ht="26" x14ac:dyDescent="0.35">
      <c r="A162" s="17" t="s">
        <v>43</v>
      </c>
      <c r="B162" s="3"/>
      <c r="C162" s="20">
        <v>1739423</v>
      </c>
      <c r="D162" s="18">
        <v>2099455.3548900005</v>
      </c>
      <c r="E162" s="42">
        <v>2174575</v>
      </c>
      <c r="F162" s="42">
        <v>2601320.5246100002</v>
      </c>
      <c r="G162" s="42">
        <v>2057600</v>
      </c>
      <c r="H162" s="3"/>
      <c r="I162" s="3"/>
      <c r="J162" s="3"/>
      <c r="K162" s="3"/>
    </row>
    <row r="163" spans="1:12" customFormat="1" ht="14.5" x14ac:dyDescent="0.35">
      <c r="A163" s="1"/>
      <c r="B163" s="3"/>
      <c r="C163" s="20"/>
      <c r="D163" s="50"/>
      <c r="E163" s="34"/>
      <c r="F163" s="34"/>
      <c r="G163" s="34"/>
      <c r="H163" s="3"/>
      <c r="I163" s="3"/>
      <c r="J163" s="3"/>
      <c r="K163" s="3"/>
    </row>
    <row r="164" spans="1:12" customFormat="1" ht="14.5" x14ac:dyDescent="0.35">
      <c r="A164" s="17" t="s">
        <v>44</v>
      </c>
      <c r="B164" s="3"/>
      <c r="C164" s="42" t="s">
        <v>29</v>
      </c>
      <c r="D164" s="42" t="s">
        <v>29</v>
      </c>
      <c r="E164" s="42" t="s">
        <v>29</v>
      </c>
      <c r="F164" s="42">
        <v>35353.568639999998</v>
      </c>
      <c r="G164" s="42">
        <v>20000</v>
      </c>
      <c r="H164" s="3"/>
      <c r="I164" s="3"/>
      <c r="J164" s="3"/>
      <c r="K164" s="3"/>
    </row>
    <row r="165" spans="1:12" customFormat="1" ht="14.5" x14ac:dyDescent="0.35">
      <c r="A165" s="1"/>
      <c r="B165" s="3"/>
      <c r="C165" s="20"/>
      <c r="D165" s="50"/>
      <c r="E165" s="34"/>
      <c r="F165" s="34"/>
      <c r="G165" s="34"/>
      <c r="H165" s="3"/>
      <c r="I165" s="3"/>
      <c r="J165" s="3"/>
      <c r="K165" s="3"/>
    </row>
    <row r="166" spans="1:12" customFormat="1" ht="14.5" x14ac:dyDescent="0.35">
      <c r="A166" s="22" t="s">
        <v>20</v>
      </c>
      <c r="B166" s="3"/>
      <c r="C166" s="20"/>
      <c r="D166" s="18"/>
      <c r="E166" s="34"/>
      <c r="F166" s="34"/>
      <c r="G166" s="34"/>
      <c r="H166" s="3"/>
      <c r="I166" s="3"/>
      <c r="J166" s="3"/>
      <c r="K166" s="3"/>
    </row>
    <row r="167" spans="1:12" customFormat="1" ht="14.5" x14ac:dyDescent="0.35">
      <c r="A167" s="17" t="s">
        <v>21</v>
      </c>
      <c r="B167" s="3"/>
      <c r="C167" s="42" t="s">
        <v>29</v>
      </c>
      <c r="D167" s="42" t="s">
        <v>29</v>
      </c>
      <c r="E167" s="42" t="s">
        <v>29</v>
      </c>
      <c r="F167" s="42" t="s">
        <v>29</v>
      </c>
      <c r="G167" s="42" t="s">
        <v>29</v>
      </c>
      <c r="H167" s="3"/>
      <c r="I167" s="3"/>
      <c r="J167" s="3"/>
      <c r="K167" s="3"/>
    </row>
    <row r="168" spans="1:12" customFormat="1" ht="14.5" x14ac:dyDescent="0.35">
      <c r="A168" s="17"/>
      <c r="B168" s="3"/>
      <c r="C168" s="20"/>
      <c r="D168" s="18"/>
      <c r="E168" s="34"/>
      <c r="F168" s="34"/>
      <c r="G168" s="34"/>
      <c r="H168" s="3"/>
      <c r="I168" s="3"/>
      <c r="J168" s="3"/>
      <c r="K168" s="3"/>
    </row>
    <row r="169" spans="1:12" customFormat="1" ht="26.5" x14ac:dyDescent="0.35">
      <c r="A169" s="15" t="s">
        <v>22</v>
      </c>
      <c r="B169" s="3"/>
      <c r="C169" s="49">
        <v>450000</v>
      </c>
      <c r="D169" s="49">
        <v>284963.95699999999</v>
      </c>
      <c r="E169" s="49">
        <v>395000</v>
      </c>
      <c r="F169" s="49">
        <f>F171</f>
        <v>736000</v>
      </c>
      <c r="G169" s="49">
        <f>G171</f>
        <v>897000</v>
      </c>
      <c r="H169" s="3"/>
      <c r="I169" s="3"/>
      <c r="J169" s="3"/>
      <c r="K169" s="3"/>
    </row>
    <row r="170" spans="1:12" customFormat="1" ht="14.5" x14ac:dyDescent="0.35">
      <c r="A170" s="22" t="s">
        <v>23</v>
      </c>
      <c r="B170" s="3"/>
      <c r="C170" s="20"/>
      <c r="D170" s="18"/>
      <c r="E170" s="34"/>
      <c r="F170" s="34"/>
      <c r="G170" s="34"/>
      <c r="H170" s="3"/>
      <c r="I170" s="3"/>
      <c r="J170" s="3"/>
      <c r="K170" s="3"/>
    </row>
    <row r="171" spans="1:12" customFormat="1" ht="26" x14ac:dyDescent="0.35">
      <c r="A171" s="17" t="s">
        <v>52</v>
      </c>
      <c r="B171" s="3"/>
      <c r="C171" s="20">
        <v>450000</v>
      </c>
      <c r="D171" s="18">
        <v>284963.95699999999</v>
      </c>
      <c r="E171" s="42">
        <v>395000</v>
      </c>
      <c r="F171" s="42">
        <v>736000</v>
      </c>
      <c r="G171" s="42">
        <v>897000</v>
      </c>
      <c r="H171" s="3"/>
      <c r="I171" s="3"/>
      <c r="J171" s="3"/>
      <c r="K171" s="3"/>
    </row>
    <row r="172" spans="1:12" customFormat="1" ht="14.5" x14ac:dyDescent="0.35">
      <c r="A172" s="17"/>
      <c r="B172" s="3"/>
      <c r="C172" s="20"/>
      <c r="D172" s="18"/>
      <c r="E172" s="34"/>
      <c r="F172" s="34"/>
      <c r="G172" s="34"/>
      <c r="H172" s="3"/>
      <c r="I172" s="3"/>
      <c r="J172" s="3"/>
      <c r="K172" s="3"/>
    </row>
    <row r="173" spans="1:12" customFormat="1" ht="14.5" x14ac:dyDescent="0.35">
      <c r="A173" s="8" t="s">
        <v>30</v>
      </c>
      <c r="B173" s="3"/>
      <c r="C173" s="51">
        <v>2574909</v>
      </c>
      <c r="D173" s="51">
        <v>2875532.2378600007</v>
      </c>
      <c r="E173" s="51">
        <f>E169+E148</f>
        <v>3108305</v>
      </c>
      <c r="F173" s="51">
        <f>F148+F169</f>
        <v>3840528.3411100004</v>
      </c>
      <c r="G173" s="51">
        <f>G148+G169</f>
        <v>3423800</v>
      </c>
      <c r="H173" s="3"/>
      <c r="I173" s="3"/>
      <c r="J173" s="3"/>
      <c r="K173" s="3"/>
    </row>
    <row r="174" spans="1:12" customFormat="1" ht="15" thickBot="1" x14ac:dyDescent="0.4">
      <c r="A174" s="45"/>
      <c r="B174" s="45"/>
      <c r="C174" s="45"/>
      <c r="D174" s="52"/>
      <c r="E174" s="52"/>
      <c r="F174" s="52"/>
      <c r="G174" s="52"/>
      <c r="H174" s="52"/>
      <c r="I174" s="3"/>
      <c r="J174" s="3"/>
      <c r="K174" s="3"/>
      <c r="L174" s="3"/>
    </row>
    <row r="177" spans="1:12" customFormat="1" ht="14.5" x14ac:dyDescent="0.35">
      <c r="A177" s="3"/>
      <c r="B177" s="3"/>
      <c r="C177" s="3"/>
      <c r="D177" s="3"/>
      <c r="E177" s="3"/>
      <c r="F177" s="34"/>
      <c r="G177" s="3"/>
      <c r="H177" s="3"/>
      <c r="I177" s="3"/>
      <c r="J177" s="3"/>
      <c r="K177" s="3"/>
      <c r="L177" s="3"/>
    </row>
    <row r="179" spans="1:12" customFormat="1" ht="14.5" x14ac:dyDescent="0.35">
      <c r="A179" s="3"/>
      <c r="B179" s="3"/>
      <c r="C179" s="3"/>
      <c r="D179" s="3"/>
      <c r="E179" s="34"/>
      <c r="F179" s="34"/>
      <c r="G179" s="3"/>
      <c r="H179" s="3"/>
      <c r="I179" s="3"/>
      <c r="J179" s="3"/>
      <c r="K179" s="3"/>
      <c r="L179" s="3"/>
    </row>
    <row r="180" spans="1:12" customFormat="1" ht="14.5" x14ac:dyDescent="0.35">
      <c r="A180" s="3"/>
      <c r="B180" s="3"/>
      <c r="C180" s="3"/>
      <c r="D180" s="3"/>
      <c r="E180" s="35"/>
      <c r="F180" s="53"/>
      <c r="G180" s="3"/>
      <c r="H180" s="3"/>
      <c r="I180" s="3"/>
      <c r="J180" s="3"/>
      <c r="K180" s="3"/>
      <c r="L180" s="3"/>
    </row>
  </sheetData>
  <mergeCells count="2">
    <mergeCell ref="A3:H3"/>
    <mergeCell ref="A4: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2019-07-11T11:28:16Z</dcterms:created>
  <dcterms:modified xsi:type="dcterms:W3CDTF">2019-07-11T11:28:26Z</dcterms:modified>
</cp:coreProperties>
</file>