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85" yWindow="2145" windowWidth="25440" windowHeight="12480"/>
  </bookViews>
  <sheets>
    <sheet name="FOI 138-18 data" sheetId="1" r:id="rId1"/>
  </sheets>
  <calcPr calcId="125725"/>
</workbook>
</file>

<file path=xl/calcChain.xml><?xml version="1.0" encoding="utf-8"?>
<calcChain xmlns="http://schemas.openxmlformats.org/spreadsheetml/2006/main">
  <c r="E15" i="1"/>
  <c r="F15" s="1"/>
  <c r="E19"/>
  <c r="F19" s="1"/>
  <c r="G19"/>
  <c r="G18"/>
  <c r="E18" s="1"/>
  <c r="F18" s="1"/>
  <c r="G17"/>
  <c r="E17" s="1"/>
  <c r="F17" s="1"/>
  <c r="G16"/>
  <c r="E16" s="1"/>
  <c r="F16" s="1"/>
  <c r="G15"/>
  <c r="G14"/>
  <c r="E14" s="1"/>
  <c r="F14" s="1"/>
  <c r="G13"/>
  <c r="E13" s="1"/>
  <c r="F13" s="1"/>
  <c r="G12"/>
  <c r="E12" s="1"/>
  <c r="F12" s="1"/>
  <c r="I14" l="1"/>
  <c r="H14"/>
  <c r="I18"/>
  <c r="H18"/>
  <c r="I13"/>
  <c r="H13"/>
  <c r="I17"/>
  <c r="H17"/>
  <c r="H15"/>
  <c r="I15"/>
  <c r="I12"/>
  <c r="H12"/>
  <c r="I16"/>
  <c r="H16"/>
  <c r="H19"/>
  <c r="I19"/>
</calcChain>
</file>

<file path=xl/sharedStrings.xml><?xml version="1.0" encoding="utf-8"?>
<sst xmlns="http://schemas.openxmlformats.org/spreadsheetml/2006/main" count="36" uniqueCount="36">
  <si>
    <t>Tax year of repayment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</si>
  <si>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</si>
  <si>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</si>
  <si>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</si>
  <si>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</si>
  <si>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</si>
  <si>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</si>
  <si>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</si>
  <si>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</si>
  <si>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Over Repayment Of ICR Loans Through PAYE For English Domiciled Customers</t>
  </si>
  <si>
    <t>Data is effective  30/04/2018</t>
  </si>
  <si>
    <t>[1] English domiciled Customers only.</t>
  </si>
  <si>
    <t>[2] Excludes Mortgage Style loan balances and ICR Advanced Learner Loans</t>
  </si>
  <si>
    <t>[3] Balances at the start of the financial year (FY) are based on customer's interest transactions records.</t>
  </si>
  <si>
    <t>[4] Balances across the FY are calculated from the starting balance along with the customer's account transactions.</t>
  </si>
  <si>
    <t>[5] Customers are only counted as over-repaying when their credit balance exceeds £5.</t>
  </si>
  <si>
    <t>[6] A customer is only counted once in each FY.</t>
  </si>
  <si>
    <t>[7] If a customer goes further into credit by more than £5 within a FY then they will be included.</t>
  </si>
  <si>
    <t xml:space="preserve">[8] Customers who are in credit by at least £5 &amp; who over-repay by more than £5 in successive years will be counted in each of those years. </t>
  </si>
  <si>
    <t>[9] Customers must have made a Pay As You Earn (PAYE) repayment within the FY.</t>
  </si>
  <si>
    <t>[10] Customers with a Self Assessment repayment within the FY are excluded.</t>
  </si>
  <si>
    <t>[11] Excludes RTL customers.</t>
  </si>
  <si>
    <t>[12] The overpaid amount is the total PAYE repaid amount causing a customer's balance to go into/further into credit.</t>
  </si>
  <si>
    <t>[13] Where a customer's balance is in debit &amp; a PAYE puts them into credit, only the credit causing part of the repayment is included.</t>
  </si>
  <si>
    <t>Student Loans Company Limited</t>
  </si>
  <si>
    <t>FOI - Over-repayments not refunded</t>
  </si>
  <si>
    <t>Domicile: England</t>
  </si>
  <si>
    <t>Effective Date: 30/04/2018</t>
  </si>
  <si>
    <t>Value of Credit Balances (£)</t>
  </si>
  <si>
    <t>Value of Credit Balances Refunded (£)</t>
  </si>
  <si>
    <t>Value of Remaining Credit Balances (£)</t>
  </si>
  <si>
    <t>Number of Customers To Be Refunded</t>
  </si>
  <si>
    <t xml:space="preserve">Percentage of Customers Refunded </t>
  </si>
  <si>
    <t>FOI request 138-18</t>
  </si>
  <si>
    <t>Number of Customers Refunded</t>
  </si>
  <si>
    <t>Number of Customers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</si>
</sst>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5" formatCode="_-* #,##0_-;\-* #,##0_-;_-* &quot;-&quot;??_-;_-@_-"/>
  </numFmts>
  <fonts count="7">
    <font>
      <sz val="10"/>
      <color theme="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5" fillId="0" borderId="0" xfId="0" applyNumberFormat="1" applyFont="1" applyAlignment="1">
      <alignment vertical="center"/>
    </xf>
    <xf numFmtId="9" fontId="5" fillId="0" borderId="1" xfId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workbookViewId="0">
      <selection activeCell="H26" sqref="H26"/>
    </sheetView>
  </sheetViews>
  <sheetFormatPr defaultRowHeight="12.75"/>
  <cols>
    <col min="1" max="1" width="3.7109375" style="3" customWidth="1"/>
    <col min="2" max="2" width="17.5703125" style="3" customWidth="1"/>
    <col min="3" max="3" width="18.5703125" style="3" customWidth="1"/>
    <col min="4" max="7" width="17.5703125" style="3" customWidth="1"/>
    <col min="8" max="8" width="13.28515625" style="3" customWidth="1"/>
    <col min="9" max="9" width="11.85546875" style="3" customWidth="1"/>
    <col min="10" max="13" width="9.140625" style="3"/>
    <col min="14" max="14" width="10.28515625" style="3" bestFit="1" customWidth="1"/>
    <col min="15" max="16384" width="9.140625" style="3"/>
  </cols>
  <sheetData>
    <row r="2" spans="2:14">
      <c r="B2" s="3" t="s">
        <v>24</v>
      </c>
    </row>
    <row r="3" spans="2:14">
      <c r="B3" s="3" t="s">
        <v>33</v>
      </c>
    </row>
    <row r="4" spans="2:14">
      <c r="B4" s="3" t="s">
        <v>25</v>
      </c>
    </row>
    <row r="5" spans="2:14">
      <c r="B5" s="3" t="s">
        <v>27</v>
      </c>
    </row>
    <row r="6" spans="2:14">
      <c r="B6" s="3" t="s">
        <v>26</v>
      </c>
    </row>
    <row r="8" spans="2:14" ht="30.95" customHeight="1">
      <c r="B8" s="1" t="s">
        <v>9</v>
      </c>
      <c r="C8" s="1"/>
      <c r="D8" s="1"/>
      <c r="E8" s="1"/>
      <c r="F8" s="1"/>
      <c r="G8" s="2"/>
      <c r="H8" s="2" t="s">
        <v>10</v>
      </c>
    </row>
    <row r="9" spans="2:14" ht="30.95" customHeight="1">
      <c r="B9" s="1"/>
      <c r="C9" s="1"/>
      <c r="D9" s="1"/>
      <c r="E9" s="1"/>
      <c r="F9" s="1"/>
    </row>
    <row r="11" spans="2:14" ht="51">
      <c r="B11" s="9" t="s">
        <v>0</v>
      </c>
      <c r="C11" s="9" t="s">
        <v>28</v>
      </c>
      <c r="D11" s="9" t="s">
        <v>35</v>
      </c>
      <c r="E11" s="9" t="s">
        <v>29</v>
      </c>
      <c r="F11" s="9" t="s">
        <v>34</v>
      </c>
      <c r="G11" s="9" t="s">
        <v>30</v>
      </c>
      <c r="H11" s="10" t="s">
        <v>31</v>
      </c>
      <c r="I11" s="10" t="s">
        <v>32</v>
      </c>
    </row>
    <row r="12" spans="2:14">
      <c r="B12" s="4" t="s">
        <v>1</v>
      </c>
      <c r="C12" s="5">
        <v>23339567.929999996</v>
      </c>
      <c r="D12" s="5">
        <v>41786</v>
      </c>
      <c r="E12" s="5">
        <f>(C12-G12)</f>
        <v>22277151.859999996</v>
      </c>
      <c r="F12" s="13">
        <f>E12/(C12/D12)</f>
        <v>39883.90318166271</v>
      </c>
      <c r="G12" s="5">
        <f>-1062416.07*-1</f>
        <v>1062416.07</v>
      </c>
      <c r="H12" s="5">
        <f>D12-F12</f>
        <v>1902.0968183372897</v>
      </c>
      <c r="I12" s="12">
        <f>F12/D12</f>
        <v>0.95448004550956567</v>
      </c>
    </row>
    <row r="13" spans="2:14">
      <c r="B13" s="4" t="s">
        <v>2</v>
      </c>
      <c r="C13" s="5">
        <v>30986807.760000005</v>
      </c>
      <c r="D13" s="5">
        <v>51236</v>
      </c>
      <c r="E13" s="5">
        <f t="shared" ref="E13:E19" si="0">(C13-G13)</f>
        <v>29173616.690000005</v>
      </c>
      <c r="F13" s="13">
        <f t="shared" ref="F13:F19" si="1">E13/(C13/D13)</f>
        <v>48237.92874393332</v>
      </c>
      <c r="G13" s="5">
        <f>-1813191.07*-1</f>
        <v>1813191.07</v>
      </c>
      <c r="H13" s="5">
        <f t="shared" ref="H13:H19" si="2">D13-F13</f>
        <v>2998.0712560666798</v>
      </c>
      <c r="I13" s="12">
        <f t="shared" ref="I13:I19" si="3">F13/D13</f>
        <v>0.94148506409425636</v>
      </c>
      <c r="N13" s="11"/>
    </row>
    <row r="14" spans="2:14">
      <c r="B14" s="4" t="s">
        <v>3</v>
      </c>
      <c r="C14" s="5">
        <v>31652985.209999997</v>
      </c>
      <c r="D14" s="5">
        <v>53082</v>
      </c>
      <c r="E14" s="5">
        <f t="shared" si="0"/>
        <v>29163413.399999999</v>
      </c>
      <c r="F14" s="13">
        <f t="shared" si="1"/>
        <v>48906.992494651982</v>
      </c>
      <c r="G14" s="5">
        <f>-2489571.81*-1</f>
        <v>2489571.81</v>
      </c>
      <c r="H14" s="5">
        <f t="shared" si="2"/>
        <v>4175.0075053480177</v>
      </c>
      <c r="I14" s="12">
        <f t="shared" si="3"/>
        <v>0.92134796154349841</v>
      </c>
    </row>
    <row r="15" spans="2:14">
      <c r="B15" s="4" t="s">
        <v>4</v>
      </c>
      <c r="C15" s="5">
        <v>33803088.210000001</v>
      </c>
      <c r="D15" s="5">
        <v>56330</v>
      </c>
      <c r="E15" s="5">
        <f t="shared" si="0"/>
        <v>30672210.210000001</v>
      </c>
      <c r="F15" s="13">
        <f t="shared" si="1"/>
        <v>51112.655459040972</v>
      </c>
      <c r="G15" s="5">
        <f>-3130878*-1</f>
        <v>3130878</v>
      </c>
      <c r="H15" s="5">
        <f t="shared" si="2"/>
        <v>5217.3445409590277</v>
      </c>
      <c r="I15" s="12">
        <f t="shared" si="3"/>
        <v>0.90737893589634244</v>
      </c>
    </row>
    <row r="16" spans="2:14">
      <c r="B16" s="4" t="s">
        <v>5</v>
      </c>
      <c r="C16" s="5">
        <v>37485000.460000001</v>
      </c>
      <c r="D16" s="5">
        <v>62092</v>
      </c>
      <c r="E16" s="5">
        <f t="shared" si="0"/>
        <v>33286476.789999999</v>
      </c>
      <c r="F16" s="13">
        <f t="shared" si="1"/>
        <v>55137.358716326402</v>
      </c>
      <c r="G16" s="5">
        <f>-4198523.67*-1</f>
        <v>4198523.67</v>
      </c>
      <c r="H16" s="5">
        <f t="shared" si="2"/>
        <v>6954.6412836735981</v>
      </c>
      <c r="I16" s="12">
        <f t="shared" si="3"/>
        <v>0.88799456800113385</v>
      </c>
    </row>
    <row r="17" spans="2:9">
      <c r="B17" s="4" t="s">
        <v>6</v>
      </c>
      <c r="C17" s="5">
        <v>41326131.54999999</v>
      </c>
      <c r="D17" s="5">
        <v>67487</v>
      </c>
      <c r="E17" s="5">
        <f t="shared" si="0"/>
        <v>35015112.309999987</v>
      </c>
      <c r="F17" s="13">
        <f t="shared" si="1"/>
        <v>57180.887632947815</v>
      </c>
      <c r="G17" s="5">
        <f>-6311019.24*-1</f>
        <v>6311019.2400000002</v>
      </c>
      <c r="H17" s="5">
        <f t="shared" si="2"/>
        <v>10306.112367052185</v>
      </c>
      <c r="I17" s="12">
        <f t="shared" si="3"/>
        <v>0.8472874425140815</v>
      </c>
    </row>
    <row r="18" spans="2:9">
      <c r="B18" s="4" t="s">
        <v>7</v>
      </c>
      <c r="C18" s="5">
        <v>41971343.050000004</v>
      </c>
      <c r="D18" s="5">
        <v>67361</v>
      </c>
      <c r="E18" s="5">
        <f t="shared" si="0"/>
        <v>33083702.510000005</v>
      </c>
      <c r="F18" s="13">
        <f t="shared" si="1"/>
        <v>53096.9733830357</v>
      </c>
      <c r="G18" s="5">
        <f>-8887640.54*-1</f>
        <v>8887640.5399999991</v>
      </c>
      <c r="H18" s="5">
        <f t="shared" si="2"/>
        <v>14264.0266169643</v>
      </c>
      <c r="I18" s="12">
        <f t="shared" si="3"/>
        <v>0.78824502877088676</v>
      </c>
    </row>
    <row r="19" spans="2:9">
      <c r="B19" s="4" t="s">
        <v>8</v>
      </c>
      <c r="C19" s="5">
        <v>39523719.050000004</v>
      </c>
      <c r="D19" s="5">
        <v>65004</v>
      </c>
      <c r="E19" s="5">
        <f t="shared" si="0"/>
        <v>36386146.210000008</v>
      </c>
      <c r="F19" s="13">
        <f t="shared" si="1"/>
        <v>59843.686401136896</v>
      </c>
      <c r="G19" s="5">
        <f>-3137572.84*-1</f>
        <v>3137572.84</v>
      </c>
      <c r="H19" s="5">
        <f t="shared" si="2"/>
        <v>5160.3135988631038</v>
      </c>
      <c r="I19" s="12">
        <f t="shared" si="3"/>
        <v>0.92061544522086169</v>
      </c>
    </row>
    <row r="21" spans="2:9">
      <c r="B21" s="7" t="s">
        <v>11</v>
      </c>
    </row>
    <row r="22" spans="2:9">
      <c r="B22" s="8" t="s">
        <v>12</v>
      </c>
    </row>
    <row r="23" spans="2:9">
      <c r="B23" s="8" t="s">
        <v>13</v>
      </c>
    </row>
    <row r="24" spans="2:9">
      <c r="B24" s="8" t="s">
        <v>14</v>
      </c>
    </row>
    <row r="25" spans="2:9">
      <c r="B25" s="8" t="s">
        <v>15</v>
      </c>
    </row>
    <row r="26" spans="2:9">
      <c r="B26" s="8" t="s">
        <v>16</v>
      </c>
    </row>
    <row r="27" spans="2:9">
      <c r="B27" s="8" t="s">
        <v>17</v>
      </c>
    </row>
    <row r="28" spans="2:9">
      <c r="B28" s="8" t="s">
        <v>18</v>
      </c>
    </row>
    <row r="29" spans="2:9">
      <c r="B29" s="8" t="s">
        <v>19</v>
      </c>
    </row>
    <row r="30" spans="2:9">
      <c r="B30" s="8" t="s">
        <v>20</v>
      </c>
    </row>
    <row r="31" spans="2:9">
      <c r="B31" s="8" t="s">
        <v>21</v>
      </c>
    </row>
    <row r="32" spans="2:9">
      <c r="B32" s="6" t="s">
        <v>22</v>
      </c>
    </row>
    <row r="33" spans="2:2">
      <c r="B33" s="6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138-18 data</vt:lpstr>
    </vt:vector>
  </TitlesOfParts>
  <Company>SLC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rowes</dc:creator>
  <cp:lastModifiedBy>chapmal</cp:lastModifiedBy>
  <dcterms:created xsi:type="dcterms:W3CDTF">2018-06-27T09:51:49Z</dcterms:created>
  <dcterms:modified xsi:type="dcterms:W3CDTF">2018-07-06T14:37:42Z</dcterms:modified>
</cp:coreProperties>
</file>